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" windowWidth="2001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<sst xmlns="http://schemas.openxmlformats.org/spreadsheetml/2006/main" count="461" uniqueCount="196">
  <si>
    <t xml:space="preserve">  Credit</t>
  </si>
  <si>
    <t xml:space="preserve">  Debit</t>
  </si>
  <si>
    <t xml:space="preserve">    Credit</t>
  </si>
  <si>
    <t xml:space="preserve">    Debit</t>
  </si>
  <si>
    <t xml:space="preserve">      Credit</t>
  </si>
  <si>
    <t xml:space="preserve">      Debit</t>
  </si>
  <si>
    <t xml:space="preserve">        Credit</t>
  </si>
  <si>
    <t xml:space="preserve">        Debit</t>
  </si>
  <si>
    <t xml:space="preserve">          Credit</t>
  </si>
  <si>
    <t xml:space="preserve">          Debit</t>
  </si>
  <si>
    <t xml:space="preserve">      Transport</t>
  </si>
  <si>
    <t xml:space="preserve">            Credit</t>
  </si>
  <si>
    <t xml:space="preserve">            Debit</t>
  </si>
  <si>
    <t xml:space="preserve">              Credit</t>
  </si>
  <si>
    <t xml:space="preserve">              Debit</t>
  </si>
  <si>
    <t xml:space="preserve">                Credit</t>
  </si>
  <si>
    <t xml:space="preserve">                Debit</t>
  </si>
  <si>
    <t/>
  </si>
  <si>
    <t>Report: Balance of Payments of the Republic of Moldova (BPM6)</t>
  </si>
  <si>
    <t>Unit: US$ million</t>
  </si>
  <si>
    <t>Current account</t>
  </si>
  <si>
    <t xml:space="preserve">  Goods and services</t>
  </si>
  <si>
    <t xml:space="preserve">    Goods</t>
  </si>
  <si>
    <t xml:space="preserve">      General merchandise on a balance of payments basis</t>
  </si>
  <si>
    <t xml:space="preserve">        Of which Re-exports (credit)</t>
  </si>
  <si>
    <t xml:space="preserve">      Net exports of goods under merchanting (credit)</t>
  </si>
  <si>
    <t xml:space="preserve">        Goods acquired under merchanting (negative credit)</t>
  </si>
  <si>
    <t xml:space="preserve">        Goods sold under merchanting (credit)</t>
  </si>
  <si>
    <t xml:space="preserve">      Nonmonetary gold</t>
  </si>
  <si>
    <t xml:space="preserve">    Services</t>
  </si>
  <si>
    <t xml:space="preserve">      Manufacturing services on physical inputs owned by others</t>
  </si>
  <si>
    <t xml:space="preserve">        Goods for processing in reporting economy</t>
  </si>
  <si>
    <t xml:space="preserve">        Goods for processing abroad</t>
  </si>
  <si>
    <t xml:space="preserve">      Maintenance and repair services n.i.e.</t>
  </si>
  <si>
    <t xml:space="preserve">        Passenger</t>
  </si>
  <si>
    <t xml:space="preserve">        Freight</t>
  </si>
  <si>
    <t xml:space="preserve">        Other</t>
  </si>
  <si>
    <t xml:space="preserve">        Sea transport</t>
  </si>
  <si>
    <t xml:space="preserve">          Freight</t>
  </si>
  <si>
    <t xml:space="preserve">          Other</t>
  </si>
  <si>
    <t xml:space="preserve">        Air transport</t>
  </si>
  <si>
    <t xml:space="preserve">          Passenger</t>
  </si>
  <si>
    <t xml:space="preserve">        Other modes of transport</t>
  </si>
  <si>
    <t xml:space="preserve">         Debit</t>
  </si>
  <si>
    <t xml:space="preserve">         Passenger</t>
  </si>
  <si>
    <t xml:space="preserve">      Postal and courier services</t>
  </si>
  <si>
    <t xml:space="preserve">      Travel</t>
  </si>
  <si>
    <t xml:space="preserve">        Business</t>
  </si>
  <si>
    <t xml:space="preserve">          Acquisition of goods and services by border, seasonal, and other S-T workers</t>
  </si>
  <si>
    <t xml:space="preserve">        Personal</t>
  </si>
  <si>
    <t xml:space="preserve">          Health-related</t>
  </si>
  <si>
    <t xml:space="preserve">          Education-related</t>
  </si>
  <si>
    <t xml:space="preserve">      Construction</t>
  </si>
  <si>
    <t xml:space="preserve">        Construction abroad</t>
  </si>
  <si>
    <t xml:space="preserve">        Construction in the reporting economy</t>
  </si>
  <si>
    <t xml:space="preserve">      Insurance and pension services</t>
  </si>
  <si>
    <t xml:space="preserve">        Direct insurance</t>
  </si>
  <si>
    <t xml:space="preserve">        Reinsurance</t>
  </si>
  <si>
    <t xml:space="preserve">        Auxiliary insurance services</t>
  </si>
  <si>
    <t xml:space="preserve">      Financial services</t>
  </si>
  <si>
    <t xml:space="preserve">        Explicitly charged and other financial services</t>
  </si>
  <si>
    <t xml:space="preserve">        Financial intermediation services indirectly measured (FISIM)</t>
  </si>
  <si>
    <t xml:space="preserve">      Charges for the use of intellectual property n.i.e.</t>
  </si>
  <si>
    <t xml:space="preserve">      Telecommunications, computer, and information services</t>
  </si>
  <si>
    <t xml:space="preserve">        Telecommunications services</t>
  </si>
  <si>
    <t xml:space="preserve">        Computer services</t>
  </si>
  <si>
    <t xml:space="preserve">        Information services</t>
  </si>
  <si>
    <t xml:space="preserve">      Other business services</t>
  </si>
  <si>
    <t xml:space="preserve">        Research and development services</t>
  </si>
  <si>
    <t xml:space="preserve">        Professional and management consulting services</t>
  </si>
  <si>
    <t xml:space="preserve">        Technical, trade-related, and other business services</t>
  </si>
  <si>
    <t xml:space="preserve">      Personal, cultural, and recreational services</t>
  </si>
  <si>
    <t xml:space="preserve">        Audiovisual and related services</t>
  </si>
  <si>
    <t xml:space="preserve">      Government goods and services n.i.e.</t>
  </si>
  <si>
    <t xml:space="preserve">    Primary income</t>
  </si>
  <si>
    <t xml:space="preserve">      Compensation of employees</t>
  </si>
  <si>
    <t xml:space="preserve">      Investment income</t>
  </si>
  <si>
    <t xml:space="preserve">        Direct investment</t>
  </si>
  <si>
    <t xml:space="preserve">          Income on equity and investment fund shares</t>
  </si>
  <si>
    <t xml:space="preserve">            Dividends and withdrawals from income of quasi-corporations</t>
  </si>
  <si>
    <t xml:space="preserve">              Direct investor in direct investment enterprises</t>
  </si>
  <si>
    <t xml:space="preserve">          Reinvested earnings</t>
  </si>
  <si>
    <t xml:space="preserve">          Interest</t>
  </si>
  <si>
    <t xml:space="preserve">            Direct investor in direct investment enterprises</t>
  </si>
  <si>
    <t xml:space="preserve">            Memorandum: Interest before FISIM</t>
  </si>
  <si>
    <t xml:space="preserve">        Portfolio investment</t>
  </si>
  <si>
    <t xml:space="preserve">          Investment income on equity and investment fund shares</t>
  </si>
  <si>
    <t xml:space="preserve">            Dividends on equity excluding investment fund shares</t>
  </si>
  <si>
    <t xml:space="preserve">        Other investment</t>
  </si>
  <si>
    <t xml:space="preserve">        Reserve assets (Credit)</t>
  </si>
  <si>
    <t xml:space="preserve">          Interest (Credit)</t>
  </si>
  <si>
    <t xml:space="preserve">      Other primary income</t>
  </si>
  <si>
    <t xml:space="preserve">        Taxes on products and production</t>
  </si>
  <si>
    <t xml:space="preserve">        Rent</t>
  </si>
  <si>
    <t xml:space="preserve">    Secondary income</t>
  </si>
  <si>
    <t xml:space="preserve">        General government</t>
  </si>
  <si>
    <t xml:space="preserve">          Current taxes on income, wealth, etc. (credit)</t>
  </si>
  <si>
    <t xml:space="preserve">          Social contributions (credit)</t>
  </si>
  <si>
    <t xml:space="preserve">          Social benefits (debit)</t>
  </si>
  <si>
    <t xml:space="preserve">          Current international cooperation</t>
  </si>
  <si>
    <t xml:space="preserve">          Miscellaneous current transfers of general government</t>
  </si>
  <si>
    <t xml:space="preserve">        Financial corporations, nonfinancial corporations, households, and NPISHs</t>
  </si>
  <si>
    <t xml:space="preserve">          Personal transfers (Current transfers between resident and nonresident households)</t>
  </si>
  <si>
    <t xml:space="preserve">          Other current transfers</t>
  </si>
  <si>
    <t xml:space="preserve">            Current taxes on income, wealth, etc. (debit)</t>
  </si>
  <si>
    <t xml:space="preserve">            Social benefits</t>
  </si>
  <si>
    <t xml:space="preserve">            Net nonlife insurance premiums</t>
  </si>
  <si>
    <t xml:space="preserve">            Nonlife insurance claims</t>
  </si>
  <si>
    <t xml:space="preserve">            Current international cooperation</t>
  </si>
  <si>
    <t xml:space="preserve">            Miscellaneous current transfers</t>
  </si>
  <si>
    <t>Capital account</t>
  </si>
  <si>
    <t xml:space="preserve">  Gross acquisitions (DR.) / disposals (CR.) of nonproduced nonfinancial assets</t>
  </si>
  <si>
    <t xml:space="preserve">  Capital transfers</t>
  </si>
  <si>
    <t xml:space="preserve">    General government</t>
  </si>
  <si>
    <t xml:space="preserve">    Financial corporations, nonfinancial corporations, households, and NPISHs</t>
  </si>
  <si>
    <t>Net lending (+) / net borrowing (-) (balance from current and capital account)</t>
  </si>
  <si>
    <t>Net lending (+) / net borrowing (-) (balance from financial account)</t>
  </si>
  <si>
    <t xml:space="preserve">  Direct investment</t>
  </si>
  <si>
    <t xml:space="preserve">    Net acquisition of financial assets</t>
  </si>
  <si>
    <t xml:space="preserve">      Equity and investment fund shares</t>
  </si>
  <si>
    <t xml:space="preserve">        Equity other than reinvestment of earnings</t>
  </si>
  <si>
    <t xml:space="preserve">          Direct investor in direct investment enterprises</t>
  </si>
  <si>
    <t xml:space="preserve">      Debt instruments</t>
  </si>
  <si>
    <t xml:space="preserve">        Direct investor in direct investment enterprises</t>
  </si>
  <si>
    <t xml:space="preserve">        Direct investment enterprises in direct investor (reverse investment)</t>
  </si>
  <si>
    <t xml:space="preserve">    Net incurrence of liabilities</t>
  </si>
  <si>
    <t xml:space="preserve">      Reinvestment of earnings</t>
  </si>
  <si>
    <t xml:space="preserve">  Portfolio investment</t>
  </si>
  <si>
    <t xml:space="preserve">        Other sectors</t>
  </si>
  <si>
    <t xml:space="preserve">          Nonfinancial corporations, households, and NPISHs</t>
  </si>
  <si>
    <t xml:space="preserve">      Debt securities</t>
  </si>
  <si>
    <t xml:space="preserve">        Deposit-taking corporations, except central bank</t>
  </si>
  <si>
    <t xml:space="preserve">          Long-term</t>
  </si>
  <si>
    <t xml:space="preserve">            Long-term</t>
  </si>
  <si>
    <t xml:space="preserve">  Financial derivatives (other than reserves) and employee stock options</t>
  </si>
  <si>
    <t xml:space="preserve">    Deposit-taking corporations, except the central bank</t>
  </si>
  <si>
    <t xml:space="preserve">      Deposit-taking corporations, except the central bank</t>
  </si>
  <si>
    <t xml:space="preserve">      Deposit-taking corporations, except central bank</t>
  </si>
  <si>
    <t xml:space="preserve">  Other investment</t>
  </si>
  <si>
    <t xml:space="preserve">    Currency and deposits</t>
  </si>
  <si>
    <t xml:space="preserve">      Net acquisition of financial assets</t>
  </si>
  <si>
    <t xml:space="preserve">         Short-term</t>
  </si>
  <si>
    <t xml:space="preserve">          Short-term</t>
  </si>
  <si>
    <t xml:space="preserve">          Nonfinancial corporations, households, NPISHs</t>
  </si>
  <si>
    <t xml:space="preserve">            Short-term</t>
  </si>
  <si>
    <t xml:space="preserve">      Net incurrence of liabilities</t>
  </si>
  <si>
    <t xml:space="preserve">        Deposit-taking corporations, except the central bank</t>
  </si>
  <si>
    <t xml:space="preserve">    Loans</t>
  </si>
  <si>
    <t xml:space="preserve">        Central bank</t>
  </si>
  <si>
    <t xml:space="preserve">          Credit and loans with the IMF</t>
  </si>
  <si>
    <t xml:space="preserve">          Other long-term</t>
  </si>
  <si>
    <t xml:space="preserve">          Other financial corporations</t>
  </si>
  <si>
    <t xml:space="preserve">    Trade credit and advances</t>
  </si>
  <si>
    <t xml:space="preserve">    Other accounts receivable/payable</t>
  </si>
  <si>
    <t xml:space="preserve">    Other sectors</t>
  </si>
  <si>
    <t xml:space="preserve">  Reserve assets</t>
  </si>
  <si>
    <t xml:space="preserve">    Special drawing rights</t>
  </si>
  <si>
    <t xml:space="preserve">    Other reserve assets</t>
  </si>
  <si>
    <t xml:space="preserve">      Currency and deposits</t>
  </si>
  <si>
    <t xml:space="preserve">        Claims on monetary authorities</t>
  </si>
  <si>
    <t xml:space="preserve">        Claims on other entities</t>
  </si>
  <si>
    <t xml:space="preserve">      Securities</t>
  </si>
  <si>
    <t xml:space="preserve">        Debt securities</t>
  </si>
  <si>
    <t>Net errors and omissions</t>
  </si>
  <si>
    <t>Memorandum items</t>
  </si>
  <si>
    <t>Exceptional financing</t>
  </si>
  <si>
    <t xml:space="preserve">  Secondary income</t>
  </si>
  <si>
    <t xml:space="preserve">    Other intergovernmental grants</t>
  </si>
  <si>
    <t xml:space="preserve">  Other investment—liabilities</t>
  </si>
  <si>
    <t xml:space="preserve">    Other debt instruments</t>
  </si>
  <si>
    <t xml:space="preserve">      General government</t>
  </si>
  <si>
    <t>Supplementary Items</t>
  </si>
  <si>
    <t>Arrears not in exceptional financing</t>
  </si>
  <si>
    <t xml:space="preserve">          Long term interest</t>
  </si>
  <si>
    <t xml:space="preserve">            Social contributions</t>
  </si>
  <si>
    <t xml:space="preserve">    Monetary gold</t>
  </si>
  <si>
    <t xml:space="preserve">       Gold bullion </t>
  </si>
  <si>
    <t>Personal remittances: Credit</t>
  </si>
  <si>
    <t>Q I
2011</t>
  </si>
  <si>
    <t>Q II
2011</t>
  </si>
  <si>
    <t>Q III
2011</t>
  </si>
  <si>
    <t>Q IV
2011</t>
  </si>
  <si>
    <t>Q I
2012</t>
  </si>
  <si>
    <t>Q II
2012</t>
  </si>
  <si>
    <t>Q III
2012</t>
  </si>
  <si>
    <t>Q IV
2012</t>
  </si>
  <si>
    <t>Q I
2013</t>
  </si>
  <si>
    <t>Q II
2013</t>
  </si>
  <si>
    <t>Q III
2013</t>
  </si>
  <si>
    <t>Q IV
2013</t>
  </si>
  <si>
    <t>Q I
2014</t>
  </si>
  <si>
    <t>Q II
2014</t>
  </si>
  <si>
    <t>Q III
2014</t>
  </si>
  <si>
    <t>Q IV
2014</t>
  </si>
  <si>
    <t>Q I
2015</t>
  </si>
  <si>
    <t>Q II
2015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</si>
</sst>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#,##0.0000"/>
    <numFmt numFmtId="181" formatCode="##,##0.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#,##0;[Red]\(#,##0\)"/>
    <numFmt numFmtId="188" formatCode="#,##0.0"/>
    <numFmt numFmtId="189" formatCode="#,##0.000"/>
    <numFmt numFmtId="190" formatCode="#,##0.0000"/>
    <numFmt numFmtId="191" formatCode="0.000_)"/>
    <numFmt numFmtId="192" formatCode="_-* #,##0.00_-;\-* #,##0.00_-;_-* &quot;-&quot;??_-;_-@_-"/>
    <numFmt numFmtId="193" formatCode="#,##0.0;\-#,##0.0;&quot;--&quot;"/>
    <numFmt numFmtId="194" formatCode="#,##0\ &quot;лв&quot;;\-#,##0\ &quot;лв&quot;"/>
    <numFmt numFmtId="195" formatCode="#."/>
    <numFmt numFmtId="196" formatCode="_-* #,##0.00\ [$€-1]_-;\-* #,##0.00\ [$€-1]_-;_-* &quot;-&quot;??\ [$€-1]_-"/>
    <numFmt numFmtId="197" formatCode="_-* #,##0.00[$€-1]_-;\-* #,##0.00[$€-1]_-;_-* &quot;-&quot;??[$€-1]_-"/>
    <numFmt numFmtId="198" formatCode="General_)"/>
    <numFmt numFmtId="199" formatCode="_-* #,##0\ _F_t_-;\-* #,##0\ _F_t_-;_-* &quot;-&quot;\ _F_t_-;_-@_-"/>
    <numFmt numFmtId="200" formatCode="_-* #,##0.00\ _F_t_-;\-* #,##0.00\ _F_t_-;_-* &quot;-&quot;??\ _F_t_-;_-@_-"/>
    <numFmt numFmtId="201" formatCode="0.0"/>
    <numFmt numFmtId="202" formatCode="#,##0\ &quot;Kč&quot;;\-#,##0\ &quot;Kč&quot;"/>
    <numFmt numFmtId="203" formatCode="_-* #,##0.00\ &quot;Kč&quot;_-;\-* #,##0.00\ &quot;Kč&quot;_-;_-* &quot;-&quot;??\ &quot;Kč&quot;_-;_-@_-"/>
    <numFmt numFmtId="204" formatCode="_-* #,##0\ _F_-;\-* #,##0\ _F_-;_-* &quot;-&quot;\ _F_-;_-@_-"/>
    <numFmt numFmtId="205" formatCode="_-* #,##0.00\ _F_-;\-* #,##0.00\ _F_-;_-* &quot;-&quot;??\ _F_-;_-@_-"/>
    <numFmt numFmtId="206" formatCode="_-* #,##0\ &quot;F&quot;_-;\-* #,##0\ &quot;F&quot;_-;_-* &quot;-&quot;\ &quot;F&quot;_-;_-@_-"/>
    <numFmt numFmtId="207" formatCode="_-* #,##0.00\ &quot;F&quot;_-;\-* #,##0.00\ &quot;F&quot;_-;_-* &quot;-&quot;??\ &quot;F&quot;_-;_-@_-"/>
    <numFmt numFmtId="208" formatCode="[&gt;=0.05]#,##0.0;[&lt;=-0.05]\-#,##0.0;?0.0"/>
    <numFmt numFmtId="209" formatCode="[&gt;=0.05]\(#,##0.0\);[&lt;=-0.05]\(\-#,##0.0\);\(\-\-\);\(@\)"/>
    <numFmt numFmtId="210" formatCode="_-* #,##0\ &quot;Ft&quot;_-;\-* #,##0\ &quot;Ft&quot;_-;_-* &quot;-&quot;\ &quot;Ft&quot;_-;_-@_-"/>
    <numFmt numFmtId="211" formatCode="_-* #,##0.00\ &quot;Ft&quot;_-;\-* #,##0.00\ &quot;Ft&quot;_-;_-* &quot;-&quot;??\ &quot;Ft&quot;_-;_-@_-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#\ ##0.0"/>
    <numFmt numFmtId="217" formatCode="General\ \ \ \ \ \ "/>
    <numFmt numFmtId="218" formatCode="0.0\ \ \ \ \ \ \ \ "/>
    <numFmt numFmtId="219" formatCode="mmmm\ yyyy"/>
    <numFmt numFmtId="220" formatCode="_-* #,##0\ &quot;к.&quot;_-;\-* #,##0\ &quot;к.&quot;_-;_-* &quot;-&quot;\ &quot;к.&quot;_-;_-@_-"/>
    <numFmt numFmtId="221" formatCode="_-* #,##0.00\ &quot;к.&quot;_-;\-* #,##0.00\ &quot;к.&quot;_-;_-* &quot;-&quot;??\ &quot;к.&quot;_-;_-@_-"/>
    <numFmt numFmtId="222" formatCode="_-* #,##0\ _г_р_н_._-;\-* #,##0\ _г_р_н_._-;_-* &quot;-&quot;\ _г_р_н_._-;_-@_-"/>
    <numFmt numFmtId="223" formatCode="_-* #,##0.00\ _г_р_н_._-;\-* #,##0.00\ _г_р_н_._-;_-* &quot;-&quot;??\ _г_р_н_._-;_-@_-"/>
    <numFmt numFmtId="224" formatCode="_-* #,##0\ _к_._-;\-* #,##0\ _к_._-;_-* &quot;-&quot;\ _к_._-;_-@_-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182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84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10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0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13" fillId="0" borderId="1">
      <alignment/>
      <protection hidden="1"/>
    </xf>
    <xf numFmtId="0" fontId="14" fillId="44" borderId="1" applyNumberFormat="0" applyFont="0" applyBorder="0" applyAlignment="0" applyProtection="0"/>
    <xf numFmtId="0" fontId="109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10" fillId="46" borderId="2" applyNumberFormat="0" applyAlignment="0" applyProtection="0"/>
    <xf numFmtId="0" fontId="17" fillId="44" borderId="3" applyNumberFormat="0" applyAlignment="0" applyProtection="0"/>
    <xf numFmtId="0" fontId="17" fillId="44" borderId="3" applyNumberFormat="0" applyAlignment="0" applyProtection="0"/>
    <xf numFmtId="0" fontId="18" fillId="0" borderId="4" applyNumberFormat="0" applyFont="0" applyFill="0" applyAlignment="0" applyProtection="0"/>
    <xf numFmtId="0" fontId="111" fillId="47" borderId="5" applyNumberFormat="0" applyAlignment="0" applyProtection="0"/>
    <xf numFmtId="0" fontId="19" fillId="48" borderId="6" applyNumberFormat="0" applyAlignment="0" applyProtection="0"/>
    <xf numFmtId="0" fontId="19" fillId="48" borderId="6" applyNumberFormat="0" applyAlignment="0" applyProtection="0"/>
    <xf numFmtId="187" fontId="7" fillId="0" borderId="0">
      <alignment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88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89" fontId="20" fillId="49" borderId="7">
      <alignment horizontal="right" vertical="center" indent="1"/>
      <protection/>
    </xf>
    <xf numFmtId="190" fontId="20" fillId="49" borderId="7">
      <alignment horizontal="right" vertical="center" indent="1"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88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89" fontId="21" fillId="49" borderId="7">
      <alignment horizontal="right" vertical="center" indent="1"/>
      <protection/>
    </xf>
    <xf numFmtId="190" fontId="21" fillId="49" borderId="7">
      <alignment horizontal="right" vertical="center" indent="1"/>
      <protection/>
    </xf>
    <xf numFmtId="0" fontId="7" fillId="49" borderId="8">
      <alignment/>
      <protection/>
    </xf>
    <xf numFmtId="0" fontId="22" fillId="13" borderId="7">
      <alignment horizontal="center" vertical="center"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88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89" fontId="20" fillId="49" borderId="7">
      <alignment horizontal="right" vertical="center" indent="1"/>
      <protection/>
    </xf>
    <xf numFmtId="190" fontId="20" fillId="49" borderId="7">
      <alignment horizontal="right" vertical="center" indent="1"/>
      <protection/>
    </xf>
    <xf numFmtId="0" fontId="7" fillId="49" borderId="0">
      <alignment/>
      <protection/>
    </xf>
    <xf numFmtId="0" fontId="23" fillId="49" borderId="7">
      <alignment horizontal="left" vertical="center"/>
      <protection/>
    </xf>
    <xf numFmtId="0" fontId="23" fillId="49" borderId="9">
      <alignment vertical="center"/>
      <protection/>
    </xf>
    <xf numFmtId="0" fontId="24" fillId="49" borderId="10">
      <alignment vertical="center"/>
      <protection/>
    </xf>
    <xf numFmtId="0" fontId="23" fillId="49" borderId="7">
      <alignment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88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89" fontId="21" fillId="49" borderId="7">
      <alignment horizontal="right" vertical="center" indent="1"/>
      <protection/>
    </xf>
    <xf numFmtId="190" fontId="21" fillId="49" borderId="7">
      <alignment horizontal="right" vertical="center" indent="1"/>
      <protection/>
    </xf>
    <xf numFmtId="0" fontId="25" fillId="50" borderId="7">
      <alignment horizontal="left" vertical="center"/>
      <protection/>
    </xf>
    <xf numFmtId="0" fontId="25" fillId="50" borderId="7">
      <alignment horizontal="left" vertical="center"/>
      <protection/>
    </xf>
    <xf numFmtId="0" fontId="26" fillId="49" borderId="7">
      <alignment horizontal="left" vertical="center"/>
      <protection/>
    </xf>
    <xf numFmtId="0" fontId="27" fillId="49" borderId="8">
      <alignment/>
      <protection/>
    </xf>
    <xf numFmtId="0" fontId="22" fillId="44" borderId="7">
      <alignment horizontal="left" vertical="center"/>
      <protection/>
    </xf>
    <xf numFmtId="179" fontId="0" fillId="0" borderId="0" applyFont="0" applyFill="0" applyBorder="0" applyAlignment="0" applyProtection="0"/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77" fontId="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29" fillId="0" borderId="0">
      <alignment horizontal="right" vertical="top"/>
      <protection/>
    </xf>
    <xf numFmtId="193" fontId="6" fillId="0" borderId="0">
      <alignment/>
      <protection/>
    </xf>
    <xf numFmtId="3" fontId="7" fillId="0" borderId="0" applyFill="0" applyBorder="0" applyAlignment="0" applyProtection="0"/>
    <xf numFmtId="0" fontId="30" fillId="0" borderId="0">
      <alignment/>
      <protection/>
    </xf>
    <xf numFmtId="3" fontId="3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7" fillId="0" borderId="0" applyFill="0" applyBorder="0" applyAlignment="0" applyProtection="0"/>
    <xf numFmtId="195" fontId="33" fillId="0" borderId="0">
      <alignment/>
      <protection locked="0"/>
    </xf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5" fillId="0" borderId="0">
      <alignment/>
      <protection/>
    </xf>
    <xf numFmtId="0" fontId="1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7" fillId="0" borderId="0">
      <alignment/>
      <protection locked="0"/>
    </xf>
    <xf numFmtId="0" fontId="39" fillId="0" borderId="0">
      <alignment/>
      <protection/>
    </xf>
    <xf numFmtId="0" fontId="37" fillId="0" borderId="0">
      <alignment/>
      <protection locked="0"/>
    </xf>
    <xf numFmtId="0" fontId="37" fillId="0" borderId="0">
      <alignment/>
      <protection locked="0"/>
    </xf>
    <xf numFmtId="0" fontId="40" fillId="0" borderId="0">
      <alignment/>
      <protection/>
    </xf>
    <xf numFmtId="0" fontId="37" fillId="0" borderId="0">
      <alignment/>
      <protection locked="0"/>
    </xf>
    <xf numFmtId="0" fontId="37" fillId="0" borderId="0">
      <alignment/>
      <protection locked="0"/>
    </xf>
    <xf numFmtId="0" fontId="40" fillId="0" borderId="0">
      <alignment/>
      <protection/>
    </xf>
    <xf numFmtId="0" fontId="37" fillId="0" borderId="0">
      <alignment/>
      <protection locked="0"/>
    </xf>
    <xf numFmtId="0" fontId="38" fillId="0" borderId="0">
      <alignment/>
      <protection locked="0"/>
    </xf>
    <xf numFmtId="0" fontId="40" fillId="0" borderId="0">
      <alignment/>
      <protection/>
    </xf>
    <xf numFmtId="0" fontId="38" fillId="0" borderId="0">
      <alignment/>
      <protection locked="0"/>
    </xf>
    <xf numFmtId="3" fontId="1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8" fillId="0" borderId="0" applyFont="0" applyFill="0" applyBorder="0" applyAlignment="0" applyProtection="0"/>
    <xf numFmtId="195" fontId="33" fillId="0" borderId="0">
      <alignment/>
      <protection locked="0"/>
    </xf>
    <xf numFmtId="1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01" fontId="7" fillId="0" borderId="0" applyFill="0" applyBorder="0" applyAlignment="0" applyProtection="0"/>
    <xf numFmtId="0" fontId="40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1" fontId="42" fillId="0" borderId="0" applyNumberFormat="0" applyFill="0" applyBorder="0" applyAlignment="0" applyProtection="0"/>
    <xf numFmtId="0" fontId="113" fillId="5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37" fontId="6" fillId="0" borderId="0" applyNumberFormat="0" applyFont="0" applyFill="0">
      <alignment/>
      <protection/>
    </xf>
    <xf numFmtId="38" fontId="44" fillId="44" borderId="0" applyNumberFormat="0" applyBorder="0" applyAlignment="0" applyProtection="0"/>
    <xf numFmtId="0" fontId="11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1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48" fillId="0" borderId="0">
      <alignment/>
      <protection locked="0"/>
    </xf>
    <xf numFmtId="195" fontId="48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17" fillId="52" borderId="2" applyNumberFormat="0" applyAlignment="0" applyProtection="0"/>
    <xf numFmtId="10" fontId="44" fillId="49" borderId="7" applyNumberFormat="0" applyBorder="0" applyAlignment="0" applyProtection="0"/>
    <xf numFmtId="0" fontId="52" fillId="13" borderId="3" applyNumberFormat="0" applyAlignment="0" applyProtection="0"/>
    <xf numFmtId="0" fontId="52" fillId="13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8" fontId="54" fillId="0" borderId="0">
      <alignment/>
      <protection/>
    </xf>
    <xf numFmtId="0" fontId="40" fillId="0" borderId="17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8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9" fillId="0" borderId="1">
      <alignment horizontal="left"/>
      <protection locked="0"/>
    </xf>
    <xf numFmtId="0" fontId="60" fillId="0" borderId="0" applyNumberForma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119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37" fontId="62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1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0" fontId="8" fillId="0" borderId="0">
      <alignment/>
      <protection/>
    </xf>
    <xf numFmtId="0" fontId="4" fillId="0" borderId="0">
      <alignment vertical="top"/>
      <protection/>
    </xf>
    <xf numFmtId="0" fontId="18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55" borderId="20" applyNumberFormat="0" applyFont="0" applyAlignment="0" applyProtection="0"/>
    <xf numFmtId="0" fontId="9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0" fontId="1" fillId="56" borderId="21" applyNumberFormat="0" applyFont="0" applyAlignment="0" applyProtection="0"/>
    <xf numFmtId="0" fontId="9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171" fontId="67" fillId="0" borderId="0" applyFont="0" applyFill="0" applyBorder="0" applyAlignment="0" applyProtection="0"/>
    <xf numFmtId="209" fontId="68" fillId="0" borderId="0" applyFill="0" applyBorder="0" applyProtection="0">
      <alignment horizontal="right"/>
    </xf>
    <xf numFmtId="0" fontId="121" fillId="46" borderId="22" applyNumberFormat="0" applyAlignment="0" applyProtection="0"/>
    <xf numFmtId="0" fontId="69" fillId="44" borderId="23" applyNumberFormat="0" applyAlignment="0" applyProtection="0"/>
    <xf numFmtId="0" fontId="69" fillId="44" borderId="23" applyNumberFormat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" fontId="18" fillId="0" borderId="0" applyFont="0" applyFill="0" applyBorder="0" applyAlignment="0" applyProtection="0"/>
    <xf numFmtId="215" fontId="6" fillId="0" borderId="0" applyFill="0" applyBorder="0" applyAlignment="0">
      <protection/>
    </xf>
    <xf numFmtId="0" fontId="2" fillId="0" borderId="0">
      <alignment/>
      <protection/>
    </xf>
    <xf numFmtId="0" fontId="70" fillId="0" borderId="1" applyNumberFormat="0" applyFill="0" applyBorder="0" applyAlignment="0" applyProtection="0"/>
    <xf numFmtId="201" fontId="71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165" fontId="8" fillId="0" borderId="0" applyFont="0" applyFill="0" applyBorder="0" applyAlignment="0" applyProtection="0"/>
    <xf numFmtId="0" fontId="35" fillId="0" borderId="0">
      <alignment/>
      <protection/>
    </xf>
    <xf numFmtId="0" fontId="7" fillId="0" borderId="0" applyNumberFormat="0">
      <alignment/>
      <protection/>
    </xf>
    <xf numFmtId="216" fontId="73" fillId="0" borderId="0" applyBorder="0">
      <alignment/>
      <protection/>
    </xf>
    <xf numFmtId="216" fontId="74" fillId="0" borderId="0" applyBorder="0">
      <alignment/>
      <protection/>
    </xf>
    <xf numFmtId="0" fontId="75" fillId="0" borderId="0" applyBorder="0">
      <alignment/>
      <protection/>
    </xf>
    <xf numFmtId="0" fontId="74" fillId="0" borderId="0" applyBorder="0">
      <alignment/>
      <protection/>
    </xf>
    <xf numFmtId="216" fontId="73" fillId="19" borderId="0" applyBorder="0">
      <alignment/>
      <protection/>
    </xf>
    <xf numFmtId="0" fontId="1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44" borderId="1">
      <alignment/>
      <protection/>
    </xf>
    <xf numFmtId="0" fontId="123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5" fillId="0" borderId="0">
      <alignment/>
      <protection/>
    </xf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6" fillId="0" borderId="0">
      <alignment/>
      <protection/>
    </xf>
    <xf numFmtId="0" fontId="81" fillId="0" borderId="0">
      <alignment horizontal="left" wrapText="1"/>
      <protection/>
    </xf>
    <xf numFmtId="0" fontId="9" fillId="0" borderId="26" applyNumberFormat="0" applyFont="0" applyFill="0" applyBorder="0" applyAlignment="0" applyProtection="0"/>
    <xf numFmtId="217" fontId="2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18" fontId="9" fillId="0" borderId="0" applyNumberFormat="0" applyFont="0" applyFill="0" applyBorder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9" fontId="6" fillId="0" borderId="0">
      <alignment horizontal="right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43" borderId="0" applyNumberFormat="0" applyBorder="0" applyAlignment="0" applyProtection="0"/>
    <xf numFmtId="0" fontId="85" fillId="13" borderId="3" applyNumberFormat="0" applyAlignment="0" applyProtection="0"/>
    <xf numFmtId="0" fontId="86" fillId="44" borderId="23" applyNumberFormat="0" applyAlignment="0" applyProtection="0"/>
    <xf numFmtId="0" fontId="87" fillId="44" borderId="3" applyNumberFormat="0" applyAlignment="0" applyProtection="0"/>
    <xf numFmtId="0" fontId="88" fillId="0" borderId="0" applyProtection="0">
      <alignment/>
    </xf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9" fillId="0" borderId="12" applyNumberFormat="0" applyFill="0" applyAlignment="0" applyProtection="0"/>
    <xf numFmtId="0" fontId="90" fillId="0" borderId="14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Protection="0">
      <alignment/>
    </xf>
    <xf numFmtId="0" fontId="93" fillId="0" borderId="0" applyProtection="0">
      <alignment/>
    </xf>
    <xf numFmtId="0" fontId="94" fillId="0" borderId="25" applyNumberFormat="0" applyFill="0" applyAlignment="0" applyProtection="0"/>
    <xf numFmtId="0" fontId="88" fillId="0" borderId="27" applyProtection="0">
      <alignment/>
    </xf>
    <xf numFmtId="0" fontId="95" fillId="48" borderId="6" applyNumberFormat="0" applyAlignment="0" applyProtection="0"/>
    <xf numFmtId="0" fontId="76" fillId="0" borderId="0" applyNumberFormat="0" applyFill="0" applyBorder="0" applyAlignment="0" applyProtection="0"/>
    <xf numFmtId="0" fontId="96" fillId="54" borderId="0" applyNumberFormat="0" applyBorder="0" applyAlignment="0" applyProtection="0"/>
    <xf numFmtId="0" fontId="97" fillId="0" borderId="0">
      <alignment/>
      <protection/>
    </xf>
    <xf numFmtId="0" fontId="6" fillId="0" borderId="0">
      <alignment/>
      <protection/>
    </xf>
    <xf numFmtId="0" fontId="98" fillId="0" borderId="0" applyNumberFormat="0" applyFill="0" applyBorder="0" applyAlignment="0" applyProtection="0"/>
    <xf numFmtId="0" fontId="99" fillId="5" borderId="0" applyNumberFormat="0" applyBorder="0" applyAlignment="0" applyProtection="0"/>
    <xf numFmtId="0" fontId="100" fillId="0" borderId="0" applyNumberFormat="0" applyFill="0" applyBorder="0" applyAlignment="0" applyProtection="0"/>
    <xf numFmtId="0" fontId="7" fillId="56" borderId="21" applyNumberFormat="0" applyFont="0" applyAlignment="0" applyProtection="0"/>
    <xf numFmtId="10" fontId="88" fillId="0" borderId="0" applyProtection="0">
      <alignment/>
    </xf>
    <xf numFmtId="0" fontId="101" fillId="0" borderId="19" applyNumberFormat="0" applyFill="0" applyAlignment="0" applyProtection="0"/>
    <xf numFmtId="0" fontId="88" fillId="0" borderId="0">
      <alignment/>
      <protection/>
    </xf>
    <xf numFmtId="0" fontId="102" fillId="0" borderId="0" applyNumberFormat="0" applyFill="0" applyBorder="0" applyAlignment="0" applyProtection="0"/>
    <xf numFmtId="222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88" fillId="0" borderId="0" applyProtection="0">
      <alignment/>
    </xf>
    <xf numFmtId="224" fontId="6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105" fillId="7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362" applyFont="1" applyFill="1">
      <alignment/>
      <protection/>
    </xf>
    <xf numFmtId="0" fontId="3" fillId="0" borderId="0" xfId="362" applyFont="1" applyFill="1" applyAlignment="1">
      <alignment horizontal="right"/>
      <protection/>
    </xf>
    <xf numFmtId="0" fontId="3" fillId="0" borderId="7" xfId="362" applyFont="1" applyFill="1" applyBorder="1">
      <alignment/>
      <protection/>
    </xf>
    <xf numFmtId="180" fontId="3" fillId="0" borderId="7" xfId="362" applyNumberFormat="1" applyFont="1" applyFill="1" applyBorder="1" applyAlignment="1" applyProtection="1">
      <alignment horizontal="center" vertical="top" wrapText="1"/>
      <protection/>
    </xf>
    <xf numFmtId="2" fontId="3" fillId="0" borderId="7" xfId="356" applyNumberFormat="1" applyFont="1" applyFill="1" applyBorder="1" applyAlignment="1">
      <alignment horizontal="left" vertical="top" wrapText="1"/>
      <protection/>
    </xf>
    <xf numFmtId="181" fontId="3" fillId="0" borderId="7" xfId="362" applyNumberFormat="1" applyFont="1" applyFill="1" applyBorder="1" applyAlignment="1" applyProtection="1">
      <alignment horizontal="right" vertical="top"/>
      <protection locked="0"/>
    </xf>
    <xf numFmtId="181" fontId="3" fillId="57" borderId="7" xfId="362" applyNumberFormat="1" applyFont="1" applyFill="1" applyBorder="1" applyAlignment="1" applyProtection="1">
      <alignment horizontal="right" vertical="top"/>
      <protection locked="0"/>
    </xf>
    <xf numFmtId="2" fontId="2" fillId="0" borderId="7" xfId="356" applyNumberFormat="1" applyFont="1" applyFill="1" applyBorder="1" applyAlignment="1">
      <alignment horizontal="left" vertical="top" wrapText="1"/>
      <protection/>
    </xf>
    <xf numFmtId="181" fontId="2" fillId="0" borderId="7" xfId="362" applyNumberFormat="1" applyFont="1" applyFill="1" applyBorder="1" applyAlignment="1" applyProtection="1">
      <alignment horizontal="right" vertical="top"/>
      <protection locked="0"/>
    </xf>
    <xf numFmtId="181" fontId="2" fillId="57" borderId="7" xfId="362" applyNumberFormat="1" applyFont="1" applyFill="1" applyBorder="1" applyAlignment="1">
      <alignment horizontal="right" vertical="top"/>
      <protection/>
    </xf>
    <xf numFmtId="0" fontId="3" fillId="0" borderId="0" xfId="362" applyFont="1" applyFill="1">
      <alignment/>
      <protection/>
    </xf>
    <xf numFmtId="181" fontId="2" fillId="57" borderId="7" xfId="362" applyNumberFormat="1" applyFont="1" applyFill="1" applyBorder="1" applyAlignment="1" applyProtection="1">
      <alignment horizontal="right" vertical="top"/>
      <protection locked="0"/>
    </xf>
    <xf numFmtId="181" fontId="2" fillId="0" borderId="7" xfId="362" applyNumberFormat="1" applyFont="1" applyFill="1" applyBorder="1" applyAlignment="1" applyProtection="1">
      <alignment horizontal="right" vertical="center"/>
      <protection locked="0"/>
    </xf>
    <xf numFmtId="181" fontId="2" fillId="57" borderId="7" xfId="362" applyNumberFormat="1" applyFont="1" applyFill="1" applyBorder="1" applyAlignment="1" applyProtection="1">
      <alignment horizontal="right" vertical="center"/>
      <protection locked="0"/>
    </xf>
    <xf numFmtId="0" fontId="2" fillId="0" borderId="7" xfId="556" applyFont="1" applyFill="1" applyBorder="1" applyAlignment="1">
      <alignment horizontal="left" vertical="top" wrapText="1"/>
      <protection/>
    </xf>
    <xf numFmtId="0" fontId="2" fillId="0" borderId="7" xfId="556" applyFont="1" applyFill="1" applyBorder="1" applyAlignment="1" applyProtection="1">
      <alignment horizontal="left" vertical="top" wrapText="1"/>
      <protection/>
    </xf>
    <xf numFmtId="0" fontId="3" fillId="0" borderId="7" xfId="556" applyFont="1" applyFill="1" applyBorder="1" applyAlignment="1">
      <alignment horizontal="left" vertical="top" wrapText="1"/>
      <protection/>
    </xf>
    <xf numFmtId="180" fontId="2" fillId="0" borderId="7" xfId="362" applyNumberFormat="1" applyFont="1" applyFill="1" applyBorder="1" applyAlignment="1" applyProtection="1">
      <alignment horizontal="right" vertical="top"/>
      <protection locked="0"/>
    </xf>
    <xf numFmtId="0" fontId="3" fillId="0" borderId="7" xfId="356" applyFont="1" applyFill="1" applyBorder="1" applyAlignment="1">
      <alignment horizontal="left" vertical="top" wrapText="1"/>
      <protection/>
    </xf>
    <xf numFmtId="2" fontId="2" fillId="0" borderId="0" xfId="362" applyNumberFormat="1" applyFont="1" applyFill="1">
      <alignment/>
      <protection/>
    </xf>
    <xf numFmtId="0" fontId="2" fillId="0" borderId="7" xfId="356" applyFont="1" applyFill="1" applyBorder="1" applyAlignment="1">
      <alignment horizontal="left" vertical="top" wrapText="1"/>
      <protection/>
    </xf>
    <xf numFmtId="0" fontId="2" fillId="0" borderId="7" xfId="362" applyFont="1" applyFill="1" applyBorder="1" applyAlignment="1">
      <alignment horizontal="right" vertical="top"/>
      <protection/>
    </xf>
    <xf numFmtId="0" fontId="2" fillId="57" borderId="7" xfId="362" applyFont="1" applyFill="1" applyBorder="1" applyAlignment="1">
      <alignment horizontal="right" vertical="top"/>
      <protection/>
    </xf>
    <xf numFmtId="181" fontId="6" fillId="0" borderId="7" xfId="362" applyNumberFormat="1" applyFont="1" applyFill="1" applyBorder="1" applyAlignment="1" applyProtection="1">
      <alignment horizontal="right"/>
      <protection locked="0"/>
    </xf>
    <xf numFmtId="181" fontId="6" fillId="0" borderId="7" xfId="362" applyNumberFormat="1" applyFont="1" applyFill="1" applyBorder="1" applyProtection="1">
      <alignment/>
      <protection locked="0"/>
    </xf>
    <xf numFmtId="4" fontId="2" fillId="0" borderId="7" xfId="359" applyNumberFormat="1" applyFont="1" applyFill="1" applyBorder="1" applyAlignment="1" applyProtection="1">
      <alignment horizontal="left" vertical="top" wrapText="1"/>
      <protection/>
    </xf>
    <xf numFmtId="181" fontId="2" fillId="0" borderId="0" xfId="362" applyNumberFormat="1" applyFont="1" applyFill="1">
      <alignment/>
      <protection/>
    </xf>
    <xf numFmtId="181" fontId="3" fillId="57" borderId="7" xfId="362" applyNumberFormat="1" applyFont="1" applyFill="1" applyBorder="1" applyAlignment="1">
      <alignment horizontal="right" vertical="top"/>
      <protection/>
    </xf>
    <xf numFmtId="0" fontId="3" fillId="0" borderId="0" xfId="356" applyFont="1" applyFill="1" applyBorder="1" applyAlignment="1">
      <alignment horizontal="left" vertical="top" wrapText="1"/>
      <protection/>
    </xf>
    <xf numFmtId="2" fontId="3" fillId="0" borderId="0" xfId="356" applyNumberFormat="1" applyFont="1" applyFill="1" applyBorder="1" applyAlignment="1">
      <alignment horizontal="left" vertical="top" wrapText="1"/>
      <protection/>
    </xf>
    <xf numFmtId="181" fontId="3" fillId="0" borderId="0" xfId="362" applyNumberFormat="1" applyFont="1" applyFill="1" applyAlignment="1" applyProtection="1">
      <alignment horizontal="right" vertical="top"/>
      <protection locked="0"/>
    </xf>
    <xf numFmtId="181" fontId="2" fillId="0" borderId="0" xfId="362" applyNumberFormat="1" applyFont="1" applyFill="1" applyAlignment="1">
      <alignment horizontal="right" vertical="top"/>
      <protection/>
    </xf>
    <xf numFmtId="0" fontId="2" fillId="0" borderId="0" xfId="362" applyFont="1" applyFill="1" applyAlignment="1">
      <alignment horizontal="right" vertical="top"/>
      <protection/>
    </xf>
    <xf numFmtId="181" fontId="3" fillId="58" borderId="7" xfId="362" applyNumberFormat="1" applyFont="1" applyFill="1" applyBorder="1" applyAlignment="1" applyProtection="1">
      <alignment horizontal="right" vertical="top"/>
      <protection locked="0"/>
    </xf>
    <xf numFmtId="181" fontId="2" fillId="58" borderId="7" xfId="362" applyNumberFormat="1" applyFont="1" applyFill="1" applyBorder="1" applyAlignment="1" applyProtection="1">
      <alignment horizontal="right" vertical="top"/>
      <protection locked="0"/>
    </xf>
    <xf numFmtId="181" fontId="2" fillId="58" borderId="7" xfId="362" applyNumberFormat="1" applyFont="1" applyFill="1" applyBorder="1" applyAlignment="1">
      <alignment horizontal="right" vertical="top"/>
      <protection/>
    </xf>
    <xf numFmtId="181" fontId="2" fillId="0" borderId="0" xfId="362" applyNumberFormat="1" applyFont="1" applyFill="1" applyProtection="1">
      <alignment/>
      <protection locked="0"/>
    </xf>
    <xf numFmtId="180" fontId="2" fillId="0" borderId="0" xfId="362" applyNumberFormat="1" applyFont="1" applyFill="1" applyProtection="1">
      <alignment/>
      <protection locked="0"/>
    </xf>
    <xf numFmtId="0" fontId="3" fillId="57" borderId="7" xfId="362" applyFont="1" applyFill="1" applyBorder="1" applyAlignment="1">
      <alignment horizontal="center" vertical="center"/>
      <protection/>
    </xf>
    <xf numFmtId="0" fontId="125" fillId="0" borderId="0" xfId="0" applyFont="1" applyAlignment="1">
      <alignment/>
    </xf>
    <xf numFmtId="0" fontId="6" fillId="0" borderId="7" xfId="386" applyFont="1" applyFill="1" applyBorder="1" applyAlignment="1" applyProtection="1">
      <alignment horizontal="left" vertical="top" wrapText="1"/>
      <protection/>
    </xf>
    <xf numFmtId="2" fontId="2" fillId="0" borderId="28" xfId="356" applyNumberFormat="1" applyFont="1" applyFill="1" applyBorder="1" applyAlignment="1">
      <alignment horizontal="left" vertical="top" wrapText="1"/>
      <protection/>
    </xf>
    <xf numFmtId="0" fontId="126" fillId="0" borderId="0" xfId="0" applyFont="1" applyAlignment="1">
      <alignment/>
    </xf>
    <xf numFmtId="0" fontId="3" fillId="0" borderId="7" xfId="362" applyFont="1" applyFill="1" applyBorder="1" applyAlignment="1">
      <alignment horizontal="center" vertical="center" wrapText="1"/>
      <protection/>
    </xf>
    <xf numFmtId="4" fontId="3" fillId="0" borderId="7" xfId="356" applyNumberFormat="1" applyFont="1" applyFill="1" applyBorder="1" applyAlignment="1">
      <alignment horizontal="right" vertical="center" wrapText="1"/>
      <protection/>
    </xf>
    <xf numFmtId="4" fontId="2" fillId="0" borderId="7" xfId="356" applyNumberFormat="1" applyFont="1" applyFill="1" applyBorder="1" applyAlignment="1">
      <alignment horizontal="right" vertical="center" wrapText="1"/>
      <protection/>
    </xf>
    <xf numFmtId="4" fontId="2" fillId="0" borderId="7" xfId="556" applyNumberFormat="1" applyFont="1" applyFill="1" applyBorder="1" applyAlignment="1">
      <alignment horizontal="right" vertical="center" wrapText="1"/>
      <protection/>
    </xf>
    <xf numFmtId="4" fontId="2" fillId="0" borderId="7" xfId="556" applyNumberFormat="1" applyFont="1" applyFill="1" applyBorder="1" applyAlignment="1" applyProtection="1">
      <alignment horizontal="right" vertical="center" wrapText="1"/>
      <protection/>
    </xf>
    <xf numFmtId="4" fontId="6" fillId="0" borderId="7" xfId="386" applyNumberFormat="1" applyFont="1" applyFill="1" applyBorder="1" applyAlignment="1" applyProtection="1">
      <alignment horizontal="right" vertical="center" wrapText="1"/>
      <protection/>
    </xf>
    <xf numFmtId="4" fontId="3" fillId="0" borderId="7" xfId="556" applyNumberFormat="1" applyFont="1" applyFill="1" applyBorder="1" applyAlignment="1">
      <alignment horizontal="right" vertical="center" wrapText="1"/>
      <protection/>
    </xf>
    <xf numFmtId="4" fontId="2" fillId="0" borderId="7" xfId="359" applyNumberFormat="1" applyFont="1" applyFill="1" applyBorder="1" applyAlignment="1" applyProtection="1">
      <alignment horizontal="right" vertical="center" wrapText="1"/>
      <protection/>
    </xf>
    <xf numFmtId="4" fontId="2" fillId="0" borderId="28" xfId="356" applyNumberFormat="1" applyFont="1" applyFill="1" applyBorder="1" applyAlignment="1">
      <alignment horizontal="right" vertical="center" wrapText="1"/>
      <protection/>
    </xf>
    <xf numFmtId="4" fontId="2" fillId="0" borderId="7" xfId="362" applyNumberFormat="1" applyFont="1" applyFill="1" applyBorder="1" applyAlignment="1">
      <alignment horizontal="right" vertical="center"/>
      <protection/>
    </xf>
    <xf numFmtId="4" fontId="3" fillId="0" borderId="7" xfId="362" applyNumberFormat="1" applyFont="1" applyFill="1" applyBorder="1" applyAlignment="1">
      <alignment horizontal="right" vertical="center"/>
      <protection/>
    </xf>
    <xf numFmtId="4" fontId="2" fillId="0" borderId="0" xfId="362" applyNumberFormat="1" applyFont="1" applyFill="1" applyAlignment="1">
      <alignment horizontal="right" vertical="center"/>
      <protection/>
    </xf>
    <xf numFmtId="4" fontId="3" fillId="0" borderId="0" xfId="356" applyNumberFormat="1" applyFont="1" applyFill="1" applyBorder="1" applyAlignment="1">
      <alignment horizontal="right" vertical="center" wrapText="1"/>
      <protection/>
    </xf>
    <xf numFmtId="0" fontId="3" fillId="58" borderId="7" xfId="362" applyFont="1" applyFill="1" applyBorder="1" applyAlignment="1">
      <alignment horizontal="center" vertical="center" wrapText="1"/>
      <protection/>
    </xf>
    <xf numFmtId="4" fontId="3" fillId="58" borderId="7" xfId="356" applyNumberFormat="1" applyFont="1" applyFill="1" applyBorder="1" applyAlignment="1">
      <alignment horizontal="right" vertical="center" wrapText="1"/>
      <protection/>
    </xf>
    <xf numFmtId="4" fontId="2" fillId="58" borderId="7" xfId="356" applyNumberFormat="1" applyFont="1" applyFill="1" applyBorder="1" applyAlignment="1">
      <alignment horizontal="right" vertical="center" wrapText="1"/>
      <protection/>
    </xf>
    <xf numFmtId="4" fontId="2" fillId="58" borderId="7" xfId="556" applyNumberFormat="1" applyFont="1" applyFill="1" applyBorder="1" applyAlignment="1">
      <alignment horizontal="right" vertical="center" wrapText="1"/>
      <protection/>
    </xf>
    <xf numFmtId="4" fontId="2" fillId="58" borderId="7" xfId="556" applyNumberFormat="1" applyFont="1" applyFill="1" applyBorder="1" applyAlignment="1" applyProtection="1">
      <alignment horizontal="right" vertical="center" wrapText="1"/>
      <protection/>
    </xf>
    <xf numFmtId="4" fontId="6" fillId="58" borderId="7" xfId="386" applyNumberFormat="1" applyFont="1" applyFill="1" applyBorder="1" applyAlignment="1" applyProtection="1">
      <alignment horizontal="right" vertical="center" wrapText="1"/>
      <protection/>
    </xf>
    <xf numFmtId="4" fontId="3" fillId="58" borderId="7" xfId="556" applyNumberFormat="1" applyFont="1" applyFill="1" applyBorder="1" applyAlignment="1">
      <alignment horizontal="right" vertical="center" wrapText="1"/>
      <protection/>
    </xf>
    <xf numFmtId="4" fontId="2" fillId="58" borderId="7" xfId="359" applyNumberFormat="1" applyFont="1" applyFill="1" applyBorder="1" applyAlignment="1" applyProtection="1">
      <alignment horizontal="right" vertical="center" wrapText="1"/>
      <protection/>
    </xf>
    <xf numFmtId="4" fontId="2" fillId="58" borderId="28" xfId="356" applyNumberFormat="1" applyFont="1" applyFill="1" applyBorder="1" applyAlignment="1">
      <alignment horizontal="right" vertical="center" wrapText="1"/>
      <protection/>
    </xf>
    <xf numFmtId="4" fontId="2" fillId="58" borderId="7" xfId="362" applyNumberFormat="1" applyFont="1" applyFill="1" applyBorder="1" applyAlignment="1">
      <alignment horizontal="right" vertical="center"/>
      <protection/>
    </xf>
    <xf numFmtId="4" fontId="3" fillId="58" borderId="7" xfId="362" applyNumberFormat="1" applyFont="1" applyFill="1" applyBorder="1" applyAlignment="1">
      <alignment horizontal="right" vertical="center"/>
      <protection/>
    </xf>
    <xf numFmtId="4" fontId="2" fillId="58" borderId="0" xfId="362" applyNumberFormat="1" applyFont="1" applyFill="1" applyAlignment="1">
      <alignment horizontal="right" vertical="center"/>
      <protection/>
    </xf>
    <xf numFmtId="4" fontId="3" fillId="58" borderId="0" xfId="356" applyNumberFormat="1" applyFont="1" applyFill="1" applyBorder="1" applyAlignment="1">
      <alignment horizontal="right" vertical="center" wrapText="1"/>
      <protection/>
    </xf>
    <xf numFmtId="181" fontId="2" fillId="0" borderId="7" xfId="362" applyNumberFormat="1" applyFont="1" applyFill="1" applyBorder="1" applyProtection="1">
      <alignment/>
      <protection locked="0"/>
    </xf>
    <xf numFmtId="4" fontId="2" fillId="58" borderId="7" xfId="362" applyNumberFormat="1" applyFont="1" applyFill="1" applyBorder="1">
      <alignment/>
      <protection/>
    </xf>
  </cellXfs>
  <cellStyles count="68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2" xfId="219"/>
    <cellStyle name="Comma 3" xfId="220"/>
    <cellStyle name="Comma(3)" xfId="221"/>
    <cellStyle name="Comma[mine]" xfId="222"/>
    <cellStyle name="Comma0" xfId="223"/>
    <cellStyle name="Comma0 - Style3" xfId="224"/>
    <cellStyle name="Comma0_040902bgr_bop_active" xfId="225"/>
    <cellStyle name="Curren - Style3" xfId="226"/>
    <cellStyle name="Curren - Style4" xfId="227"/>
    <cellStyle name="Currency" xfId="228"/>
    <cellStyle name="Currency [0]" xfId="229"/>
    <cellStyle name="Currency0" xfId="230"/>
    <cellStyle name="Date" xfId="231"/>
    <cellStyle name="Datum" xfId="232"/>
    <cellStyle name="Dezimal [0]_laroux" xfId="233"/>
    <cellStyle name="Dezimal_laroux" xfId="234"/>
    <cellStyle name="Euro" xfId="235"/>
    <cellStyle name="Euro 2" xfId="236"/>
    <cellStyle name="Euro 2 2" xfId="237"/>
    <cellStyle name="Euro 3" xfId="238"/>
    <cellStyle name="Euro_anexe_mbp6-tr.4_CC_CF" xfId="239"/>
    <cellStyle name="Excel.Chart" xfId="240"/>
    <cellStyle name="Explanatory Text" xfId="241"/>
    <cellStyle name="Explanatory Text 2" xfId="242"/>
    <cellStyle name="Explanatory Text 2 2" xfId="243"/>
    <cellStyle name="Ezres [0]_10mell99" xfId="244"/>
    <cellStyle name="Ezres_10mell99" xfId="245"/>
    <cellStyle name="F2" xfId="246"/>
    <cellStyle name="F3" xfId="247"/>
    <cellStyle name="F4" xfId="248"/>
    <cellStyle name="F5" xfId="249"/>
    <cellStyle name="F5 - Style8" xfId="250"/>
    <cellStyle name="F5_DMSDR1S-#4052264-v1-MDA-October 2009-MEFP-Tables" xfId="251"/>
    <cellStyle name="F6" xfId="252"/>
    <cellStyle name="F6 - Style5" xfId="253"/>
    <cellStyle name="F6_DMSDR1S-#4052264-v1-MDA-October 2009-MEFP-Tables" xfId="254"/>
    <cellStyle name="F7" xfId="255"/>
    <cellStyle name="F7 - Style7" xfId="256"/>
    <cellStyle name="F7_DMSDR1S-#4052264-v1-MDA-October 2009-MEFP-Tables" xfId="257"/>
    <cellStyle name="F8" xfId="258"/>
    <cellStyle name="F8 - Style6" xfId="259"/>
    <cellStyle name="F8_DMSDR1S-#4052264-v1-MDA-October 2009-MEFP-Tables" xfId="260"/>
    <cellStyle name="Finanční0" xfId="261"/>
    <cellStyle name="Finanení0" xfId="262"/>
    <cellStyle name="Finanèní0" xfId="263"/>
    <cellStyle name="Fixed" xfId="264"/>
    <cellStyle name="Fixed (0)" xfId="265"/>
    <cellStyle name="Fixed (1)" xfId="266"/>
    <cellStyle name="Fixed (2)" xfId="267"/>
    <cellStyle name="Fixed_BGR_Prices" xfId="268"/>
    <cellStyle name="fixed0 - Style4" xfId="269"/>
    <cellStyle name="Fixed1 - Style1" xfId="270"/>
    <cellStyle name="Fixed1 - Style2" xfId="271"/>
    <cellStyle name="Fixed2 - Style2" xfId="272"/>
    <cellStyle name="Footnote" xfId="273"/>
    <cellStyle name="Good" xfId="274"/>
    <cellStyle name="Good 2" xfId="275"/>
    <cellStyle name="Good 2 2" xfId="276"/>
    <cellStyle name="GOVDATA" xfId="277"/>
    <cellStyle name="Grey" xfId="278"/>
    <cellStyle name="Heading 1" xfId="279"/>
    <cellStyle name="Heading 1 2" xfId="280"/>
    <cellStyle name="Heading 1 2 2" xfId="281"/>
    <cellStyle name="Heading 2" xfId="282"/>
    <cellStyle name="Heading 2 2" xfId="283"/>
    <cellStyle name="Heading 2 2 2" xfId="284"/>
    <cellStyle name="Heading 3" xfId="285"/>
    <cellStyle name="Heading 3 2" xfId="286"/>
    <cellStyle name="Heading 3 2 2" xfId="287"/>
    <cellStyle name="Heading 4" xfId="288"/>
    <cellStyle name="Heading 4 2" xfId="289"/>
    <cellStyle name="Heading 4 2 2" xfId="290"/>
    <cellStyle name="Heading1" xfId="291"/>
    <cellStyle name="Heading2" xfId="292"/>
    <cellStyle name="Hiperhivatkozás" xfId="293"/>
    <cellStyle name="Hipervínculo_IIF" xfId="294"/>
    <cellStyle name="Iau?iue_Eeno1" xfId="295"/>
    <cellStyle name="Îáû÷íûé_AMD" xfId="296"/>
    <cellStyle name="imf-one decimal" xfId="297"/>
    <cellStyle name="imf-one decimal 2" xfId="298"/>
    <cellStyle name="imf-one decimal 3" xfId="299"/>
    <cellStyle name="imf-one decimal 4" xfId="300"/>
    <cellStyle name="imf-one decimal 5" xfId="301"/>
    <cellStyle name="imf-zero decimal" xfId="302"/>
    <cellStyle name="imf-zero decimal 2" xfId="303"/>
    <cellStyle name="imf-zero decimal 3" xfId="304"/>
    <cellStyle name="imf-zero decimal 4" xfId="305"/>
    <cellStyle name="imf-zero decimal 5" xfId="306"/>
    <cellStyle name="Input" xfId="307"/>
    <cellStyle name="Input [yellow]" xfId="308"/>
    <cellStyle name="Input 2" xfId="309"/>
    <cellStyle name="Input 2 2" xfId="310"/>
    <cellStyle name="Ioe?uaaaoayny aeia?nnueea" xfId="311"/>
    <cellStyle name="Îòêðûâàâøàÿñÿ ãèïåðññûëêà" xfId="312"/>
    <cellStyle name="Label" xfId="313"/>
    <cellStyle name="leftli - Style3" xfId="314"/>
    <cellStyle name="Lien hypertexte" xfId="315"/>
    <cellStyle name="Lien hypertexte visité" xfId="316"/>
    <cellStyle name="Lien hypertexte_CivMon" xfId="317"/>
    <cellStyle name="Linked Cell" xfId="318"/>
    <cellStyle name="Linked Cell 2" xfId="319"/>
    <cellStyle name="Linked Cell 2 2" xfId="320"/>
    <cellStyle name="MacroCode" xfId="321"/>
    <cellStyle name="Már látott hiperhivatkozás" xfId="322"/>
    <cellStyle name="Měna0" xfId="323"/>
    <cellStyle name="měny_DEFLÁTORY  3q 1998" xfId="324"/>
    <cellStyle name="Millares [0]_11.1.3. bis" xfId="325"/>
    <cellStyle name="Millares_11.1.3. bis" xfId="326"/>
    <cellStyle name="Milliers [0]_Annexe vf.xls Graphique 1" xfId="327"/>
    <cellStyle name="Milliers_Annexe vf.xls Graphique 1" xfId="328"/>
    <cellStyle name="Mina0" xfId="329"/>
    <cellStyle name="Mìna0" xfId="330"/>
    <cellStyle name="Moneda [0]_11.1.3. bis" xfId="331"/>
    <cellStyle name="Moneda_11.1.3. bis" xfId="332"/>
    <cellStyle name="Monétaire [0]_Annexe vf.xls Graphique 1" xfId="333"/>
    <cellStyle name="Monétaire_Annexe vf.xls Graphique 1" xfId="334"/>
    <cellStyle name="Navadno_Slo" xfId="335"/>
    <cellStyle name="Nedefinován" xfId="336"/>
    <cellStyle name="Neutral" xfId="337"/>
    <cellStyle name="Neutral 2" xfId="338"/>
    <cellStyle name="Neutral 2 2" xfId="339"/>
    <cellStyle name="no dec" xfId="340"/>
    <cellStyle name="No-definido" xfId="341"/>
    <cellStyle name="Non défini" xfId="342"/>
    <cellStyle name="Normaali_CENTRAL" xfId="343"/>
    <cellStyle name="Normal - Modelo1" xfId="344"/>
    <cellStyle name="Normal - Style1" xfId="345"/>
    <cellStyle name="Normal - Style2" xfId="346"/>
    <cellStyle name="Normal - Style3" xfId="347"/>
    <cellStyle name="Normal - Style5" xfId="348"/>
    <cellStyle name="Normal - Style6" xfId="349"/>
    <cellStyle name="Normal - Style7" xfId="350"/>
    <cellStyle name="Normal - Style8" xfId="351"/>
    <cellStyle name="Normal 10" xfId="352"/>
    <cellStyle name="Normal 10 2" xfId="353"/>
    <cellStyle name="Normal 10 3" xfId="354"/>
    <cellStyle name="Normal 100" xfId="355"/>
    <cellStyle name="Normal 101" xfId="356"/>
    <cellStyle name="Normal 101 2" xfId="357"/>
    <cellStyle name="Normal 101 3" xfId="358"/>
    <cellStyle name="Normal 102" xfId="359"/>
    <cellStyle name="Normal 102 2" xfId="360"/>
    <cellStyle name="Normal 102 3" xfId="361"/>
    <cellStyle name="Normal 103" xfId="362"/>
    <cellStyle name="Normal 103 2" xfId="363"/>
    <cellStyle name="Normal 11" xfId="364"/>
    <cellStyle name="Normal 11 2" xfId="365"/>
    <cellStyle name="Normal 11 2 2" xfId="366"/>
    <cellStyle name="Normal 11 3" xfId="367"/>
    <cellStyle name="Normal 11_Anexe_BP_tr.II 2013_23.09.2013" xfId="368"/>
    <cellStyle name="Normal 12" xfId="369"/>
    <cellStyle name="Normal 12 2" xfId="370"/>
    <cellStyle name="Normal 12 2 2" xfId="371"/>
    <cellStyle name="Normal 13" xfId="372"/>
    <cellStyle name="Normal 13 2" xfId="373"/>
    <cellStyle name="Normal 13 3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2" xfId="386"/>
    <cellStyle name="Normal 2 2" xfId="387"/>
    <cellStyle name="Normal 2 2 2" xfId="388"/>
    <cellStyle name="Normal 2 2 3" xfId="389"/>
    <cellStyle name="Normal 2 3" xfId="390"/>
    <cellStyle name="Normal 2 3 2" xfId="391"/>
    <cellStyle name="Normal 2 3 2 2" xfId="392"/>
    <cellStyle name="Normal 2 3 2 3" xfId="393"/>
    <cellStyle name="Normal 2 3 3" xfId="394"/>
    <cellStyle name="Normal 2 3 4" xfId="395"/>
    <cellStyle name="Normal 2 3_Anexa-DE-3-2013" xfId="396"/>
    <cellStyle name="Normal 2 4" xfId="397"/>
    <cellStyle name="Normal 2 4 2" xfId="398"/>
    <cellStyle name="Normal 2 5" xfId="399"/>
    <cellStyle name="Normal 2 6" xfId="400"/>
    <cellStyle name="Normal 2 7" xfId="401"/>
    <cellStyle name="Normal 2 8" xfId="402"/>
    <cellStyle name="Normal 2_2_tr_curente_2012_2011_2" xfId="403"/>
    <cellStyle name="Normal 20" xfId="404"/>
    <cellStyle name="Normal 21" xfId="405"/>
    <cellStyle name="Normal 22" xfId="406"/>
    <cellStyle name="Normal 23" xfId="407"/>
    <cellStyle name="Normal 24" xfId="408"/>
    <cellStyle name="Normal 25" xfId="409"/>
    <cellStyle name="Normal 26" xfId="410"/>
    <cellStyle name="Normal 27" xfId="411"/>
    <cellStyle name="Normal 28" xfId="412"/>
    <cellStyle name="Normal 29" xfId="413"/>
    <cellStyle name="Normal 3" xfId="414"/>
    <cellStyle name="Normal 3 2" xfId="415"/>
    <cellStyle name="Normal 3 2 2" xfId="416"/>
    <cellStyle name="Normal 3 2 3" xfId="417"/>
    <cellStyle name="Normal 3 2 3 2" xfId="418"/>
    <cellStyle name="Normal 3 2 4" xfId="419"/>
    <cellStyle name="Normal 3 2_Anexa-DE-3-2013" xfId="420"/>
    <cellStyle name="Normal 3 3" xfId="421"/>
    <cellStyle name="Normal 3 4" xfId="422"/>
    <cellStyle name="Normal 3 5" xfId="423"/>
    <cellStyle name="Normal 3 6" xfId="424"/>
    <cellStyle name="Normal 3 7" xfId="425"/>
    <cellStyle name="Normal 3_Anexa-DE-3-2013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3 3" xfId="442"/>
    <cellStyle name="Normal 4 3 3 2" xfId="443"/>
    <cellStyle name="Normal 4 3 3 3" xfId="444"/>
    <cellStyle name="Normal 4 3 4" xfId="445"/>
    <cellStyle name="Normal 4 3_anexe_mbp6-tr.3" xfId="446"/>
    <cellStyle name="Normal 4 4" xfId="447"/>
    <cellStyle name="Normal 4 5" xfId="448"/>
    <cellStyle name="Normal 4_anexe_mbp6-tr.4_CC_CF" xfId="449"/>
    <cellStyle name="Normal 40" xfId="450"/>
    <cellStyle name="Normal 41" xfId="451"/>
    <cellStyle name="Normal 42" xfId="452"/>
    <cellStyle name="Normal 43" xfId="453"/>
    <cellStyle name="Normal 44" xfId="454"/>
    <cellStyle name="Normal 45" xfId="455"/>
    <cellStyle name="Normal 46" xfId="456"/>
    <cellStyle name="Normal 47" xfId="457"/>
    <cellStyle name="Normal 48" xfId="458"/>
    <cellStyle name="Normal 49" xfId="459"/>
    <cellStyle name="Normal 5" xfId="460"/>
    <cellStyle name="Normal 5 2" xfId="461"/>
    <cellStyle name="Normal 5 3" xfId="462"/>
    <cellStyle name="Normal 5 4" xfId="463"/>
    <cellStyle name="Normal 5_Anexa-DE-3-2013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 3" xfId="477"/>
    <cellStyle name="Normal 6 4" xfId="478"/>
    <cellStyle name="Normal 6 5" xfId="479"/>
    <cellStyle name="Normal 6_Anexa-DE-3-2013" xfId="480"/>
    <cellStyle name="Normal 60" xfId="481"/>
    <cellStyle name="Normal 61" xfId="482"/>
    <cellStyle name="Normal 62" xfId="483"/>
    <cellStyle name="Normal 63" xfId="484"/>
    <cellStyle name="Normal 64" xfId="485"/>
    <cellStyle name="Normal 65" xfId="486"/>
    <cellStyle name="Normal 66" xfId="487"/>
    <cellStyle name="Normal 67" xfId="488"/>
    <cellStyle name="Normal 68" xfId="489"/>
    <cellStyle name="Normal 69" xfId="490"/>
    <cellStyle name="Normal 7" xfId="491"/>
    <cellStyle name="Normal 7 2" xfId="492"/>
    <cellStyle name="Normal 7 2 2" xfId="493"/>
    <cellStyle name="Normal 7 3" xfId="494"/>
    <cellStyle name="Normal 7_anexe_mbp6-tr.4_CC_CF" xfId="495"/>
    <cellStyle name="Normal 70" xfId="496"/>
    <cellStyle name="Normal 71" xfId="497"/>
    <cellStyle name="Normal 72" xfId="498"/>
    <cellStyle name="Normal 73" xfId="499"/>
    <cellStyle name="Normal 74" xfId="500"/>
    <cellStyle name="Normal 75" xfId="501"/>
    <cellStyle name="Normal 76" xfId="502"/>
    <cellStyle name="Normal 77" xfId="503"/>
    <cellStyle name="Normal 78" xfId="504"/>
    <cellStyle name="Normal 79" xfId="505"/>
    <cellStyle name="Normal 8" xfId="506"/>
    <cellStyle name="Normal 8 10" xfId="507"/>
    <cellStyle name="Normal 8 11" xfId="508"/>
    <cellStyle name="Normal 8 2" xfId="509"/>
    <cellStyle name="Normal 8 2 2" xfId="510"/>
    <cellStyle name="Normal 8 2 3" xfId="511"/>
    <cellStyle name="Normal 8 3" xfId="512"/>
    <cellStyle name="Normal 8 3 2" xfId="513"/>
    <cellStyle name="Normal 8 3_Anexe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8_Anexa-DE-3-2013" xfId="521"/>
    <cellStyle name="Normal 80" xfId="522"/>
    <cellStyle name="Normal 81" xfId="523"/>
    <cellStyle name="Normal 82" xfId="524"/>
    <cellStyle name="Normal 83" xfId="525"/>
    <cellStyle name="Normal 84" xfId="526"/>
    <cellStyle name="Normal 85" xfId="527"/>
    <cellStyle name="Normal 86" xfId="528"/>
    <cellStyle name="Normal 87" xfId="529"/>
    <cellStyle name="Normal 88" xfId="530"/>
    <cellStyle name="Normal 89" xfId="531"/>
    <cellStyle name="Normal 9" xfId="532"/>
    <cellStyle name="Normal 9 2" xfId="533"/>
    <cellStyle name="Normal 9 2 2" xfId="534"/>
    <cellStyle name="Normal 9 2 3" xfId="535"/>
    <cellStyle name="Normal 9 3" xfId="536"/>
    <cellStyle name="Normal 9 4" xfId="537"/>
    <cellStyle name="Normal 9 5" xfId="538"/>
    <cellStyle name="Normal 9_Anexa-DE-3-2013" xfId="539"/>
    <cellStyle name="Normal 90" xfId="540"/>
    <cellStyle name="Normal 91" xfId="541"/>
    <cellStyle name="Normal 92" xfId="542"/>
    <cellStyle name="Normal 93" xfId="543"/>
    <cellStyle name="Normal 94" xfId="544"/>
    <cellStyle name="Normal 95" xfId="545"/>
    <cellStyle name="Normal 96" xfId="546"/>
    <cellStyle name="Normal 97" xfId="547"/>
    <cellStyle name="Normal 98" xfId="548"/>
    <cellStyle name="Normal 99" xfId="549"/>
    <cellStyle name="Normal Table" xfId="550"/>
    <cellStyle name="Normal Table 2" xfId="551"/>
    <cellStyle name="Normal Table 3" xfId="552"/>
    <cellStyle name="Normal Table 4" xfId="553"/>
    <cellStyle name="Normal Table 5" xfId="554"/>
    <cellStyle name="Normál_10mell99" xfId="555"/>
    <cellStyle name="Normal_Book1_1" xfId="556"/>
    <cellStyle name="normálne_HDP-OD~1" xfId="557"/>
    <cellStyle name="normální_agricult_1" xfId="558"/>
    <cellStyle name="Normßl - Style1" xfId="559"/>
    <cellStyle name="Note" xfId="560"/>
    <cellStyle name="Note 2" xfId="561"/>
    <cellStyle name="Note 2 2" xfId="562"/>
    <cellStyle name="Note 2 3" xfId="563"/>
    <cellStyle name="Note 2 4" xfId="564"/>
    <cellStyle name="Note 2 5" xfId="565"/>
    <cellStyle name="Note 2_Anexa-DE-3-2013" xfId="566"/>
    <cellStyle name="Note 3" xfId="567"/>
    <cellStyle name="Ôèíàíñîâûé_Tranche" xfId="568"/>
    <cellStyle name="Of which" xfId="569"/>
    <cellStyle name="Output" xfId="570"/>
    <cellStyle name="Output 2" xfId="571"/>
    <cellStyle name="Output 2 2" xfId="572"/>
    <cellStyle name="Pénznem [0]_10mell99" xfId="573"/>
    <cellStyle name="Pénznem_10mell99" xfId="574"/>
    <cellStyle name="Percen - Style1" xfId="575"/>
    <cellStyle name="Percent" xfId="576"/>
    <cellStyle name="Percent [2]" xfId="577"/>
    <cellStyle name="Percent 2" xfId="578"/>
    <cellStyle name="Percent 3" xfId="579"/>
    <cellStyle name="percentage difference" xfId="580"/>
    <cellStyle name="percentage difference 2" xfId="581"/>
    <cellStyle name="percentage difference 3" xfId="582"/>
    <cellStyle name="percentage difference 4" xfId="583"/>
    <cellStyle name="percentage difference 5" xfId="584"/>
    <cellStyle name="percentage difference one decimal" xfId="585"/>
    <cellStyle name="percentage difference one decimal 2" xfId="586"/>
    <cellStyle name="percentage difference one decimal 3" xfId="587"/>
    <cellStyle name="percentage difference one decimal 4" xfId="588"/>
    <cellStyle name="percentage difference one decimal 5" xfId="589"/>
    <cellStyle name="percentage difference zero decimal" xfId="590"/>
    <cellStyle name="percentage difference zero decimal 2" xfId="591"/>
    <cellStyle name="percentage difference zero decimal 3" xfId="592"/>
    <cellStyle name="percentage difference zero decimal 4" xfId="593"/>
    <cellStyle name="percentage difference zero decimal 5" xfId="594"/>
    <cellStyle name="Pevný" xfId="595"/>
    <cellStyle name="Presentation" xfId="596"/>
    <cellStyle name="Publication" xfId="597"/>
    <cellStyle name="Red Text" xfId="598"/>
    <cellStyle name="reduced" xfId="599"/>
    <cellStyle name="Standard_laroux" xfId="600"/>
    <cellStyle name="STYL1 - Style1" xfId="601"/>
    <cellStyle name="Style 1" xfId="602"/>
    <cellStyle name="Style 1 2" xfId="603"/>
    <cellStyle name="Style 2" xfId="604"/>
    <cellStyle name="Style1" xfId="605"/>
    <cellStyle name="Text" xfId="606"/>
    <cellStyle name="text BoldBlack" xfId="607"/>
    <cellStyle name="text BoldUnderline" xfId="608"/>
    <cellStyle name="text BoldUnderlineER" xfId="609"/>
    <cellStyle name="text BoldUndlnBlack" xfId="610"/>
    <cellStyle name="text LightGreen" xfId="611"/>
    <cellStyle name="Title" xfId="612"/>
    <cellStyle name="Title 2" xfId="613"/>
    <cellStyle name="TopGrey" xfId="614"/>
    <cellStyle name="Total" xfId="615"/>
    <cellStyle name="Total 2" xfId="616"/>
    <cellStyle name="Total 2 2" xfId="617"/>
    <cellStyle name="Undefiniert" xfId="618"/>
    <cellStyle name="ux" xfId="619"/>
    <cellStyle name="Währung [0]_laroux" xfId="620"/>
    <cellStyle name="Währung_laroux" xfId="621"/>
    <cellStyle name="Warning Text" xfId="622"/>
    <cellStyle name="Warning Text 2" xfId="623"/>
    <cellStyle name="Warning Text 2 2" xfId="624"/>
    <cellStyle name="WebAnchor1" xfId="625"/>
    <cellStyle name="WebAnchor2" xfId="626"/>
    <cellStyle name="WebAnchor3" xfId="627"/>
    <cellStyle name="WebAnchor4" xfId="628"/>
    <cellStyle name="WebAnchor5" xfId="629"/>
    <cellStyle name="WebAnchor6" xfId="630"/>
    <cellStyle name="WebAnchor7" xfId="631"/>
    <cellStyle name="Webexclude" xfId="632"/>
    <cellStyle name="WebFN" xfId="633"/>
    <cellStyle name="WebFN1" xfId="634"/>
    <cellStyle name="WebFN2" xfId="635"/>
    <cellStyle name="WebFN3" xfId="636"/>
    <cellStyle name="WebFN4" xfId="637"/>
    <cellStyle name="WebHR" xfId="638"/>
    <cellStyle name="WebHR 2" xfId="639"/>
    <cellStyle name="WebHR 3" xfId="640"/>
    <cellStyle name="WebHR 4" xfId="641"/>
    <cellStyle name="WebHR 5" xfId="642"/>
    <cellStyle name="WebIndent1" xfId="643"/>
    <cellStyle name="WebIndent1 2" xfId="644"/>
    <cellStyle name="WebIndent1 3" xfId="645"/>
    <cellStyle name="WebIndent1 4" xfId="646"/>
    <cellStyle name="WebIndent1 5" xfId="647"/>
    <cellStyle name="WebIndent1wFN3" xfId="648"/>
    <cellStyle name="WebIndent2" xfId="649"/>
    <cellStyle name="WebIndent2 2" xfId="650"/>
    <cellStyle name="WebIndent2 3" xfId="651"/>
    <cellStyle name="WebIndent2 4" xfId="652"/>
    <cellStyle name="WebIndent2 5" xfId="653"/>
    <cellStyle name="WebNoBR" xfId="654"/>
    <cellStyle name="Záhlaví 1" xfId="655"/>
    <cellStyle name="Záhlaví 2" xfId="656"/>
    <cellStyle name="zero" xfId="657"/>
    <cellStyle name="zero 2" xfId="658"/>
    <cellStyle name="zero 3" xfId="659"/>
    <cellStyle name="zero 4" xfId="660"/>
    <cellStyle name="zero 5" xfId="661"/>
    <cellStyle name="Акцент1" xfId="662"/>
    <cellStyle name="Акцент2" xfId="663"/>
    <cellStyle name="Акцент3" xfId="664"/>
    <cellStyle name="Акцент4" xfId="665"/>
    <cellStyle name="Акцент5" xfId="666"/>
    <cellStyle name="Акцент6" xfId="667"/>
    <cellStyle name="Ввод " xfId="668"/>
    <cellStyle name="Вывод" xfId="669"/>
    <cellStyle name="Вычисление" xfId="670"/>
    <cellStyle name="ДАТА" xfId="671"/>
    <cellStyle name="Денежный [0]_453" xfId="672"/>
    <cellStyle name="Денежный_453" xfId="673"/>
    <cellStyle name="Заголовок 1" xfId="674"/>
    <cellStyle name="Заголовок 2" xfId="675"/>
    <cellStyle name="Заголовок 3" xfId="676"/>
    <cellStyle name="Заголовок 4" xfId="677"/>
    <cellStyle name="ЗАГОЛОВОК1" xfId="678"/>
    <cellStyle name="ЗАГОЛОВОК2" xfId="679"/>
    <cellStyle name="Итог" xfId="680"/>
    <cellStyle name="ИТОГОВЫЙ" xfId="681"/>
    <cellStyle name="Контрольная ячейка" xfId="682"/>
    <cellStyle name="Название" xfId="683"/>
    <cellStyle name="Нейтральный" xfId="684"/>
    <cellStyle name="Обычный 2" xfId="685"/>
    <cellStyle name="Обычный_02-682" xfId="686"/>
    <cellStyle name="Открывавшаяся гиперссылка_Table_B_1999_2000_2001" xfId="687"/>
    <cellStyle name="Плохой" xfId="688"/>
    <cellStyle name="Пояснение" xfId="689"/>
    <cellStyle name="Примечание" xfId="690"/>
    <cellStyle name="ПРОЦЕНТНЫЙ_BOPENGC" xfId="691"/>
    <cellStyle name="Связанная ячейка" xfId="692"/>
    <cellStyle name="ТЕКСТ" xfId="693"/>
    <cellStyle name="Текст предупреждения" xfId="694"/>
    <cellStyle name="Тысячи [0]_Dk98" xfId="695"/>
    <cellStyle name="Тысячи_Dk98" xfId="696"/>
    <cellStyle name="УровеньСтолб_1_Структура державного боргу" xfId="697"/>
    <cellStyle name="УровеньСтрок_1_Структура державного боргу" xfId="698"/>
    <cellStyle name="ФИКСИРОВАННЫЙ" xfId="699"/>
    <cellStyle name="Финансовый [0]_453" xfId="700"/>
    <cellStyle name="Финансовый_1 квартал-уточ.платежі" xfId="701"/>
    <cellStyle name="Хороший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82.8515625" style="1" customWidth="1"/>
    <col min="2" max="23" width="7.28125" style="1" customWidth="1"/>
    <col min="24" max="16384" width="9.140625" style="1" customWidth="1"/>
  </cols>
  <sheetData>
    <row r="1" spans="1:16" ht="15.7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3" ht="12.7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2"/>
    </row>
    <row r="3" spans="1:23" ht="27" customHeight="1">
      <c r="A3" s="3"/>
      <c r="B3" s="44" t="s">
        <v>178</v>
      </c>
      <c r="C3" s="44" t="s">
        <v>179</v>
      </c>
      <c r="D3" s="44" t="s">
        <v>180</v>
      </c>
      <c r="E3" s="44" t="s">
        <v>181</v>
      </c>
      <c r="F3" s="57">
        <v>2011</v>
      </c>
      <c r="G3" s="44" t="s">
        <v>182</v>
      </c>
      <c r="H3" s="44" t="s">
        <v>183</v>
      </c>
      <c r="I3" s="44" t="s">
        <v>184</v>
      </c>
      <c r="J3" s="44" t="s">
        <v>185</v>
      </c>
      <c r="K3" s="57">
        <v>2012</v>
      </c>
      <c r="L3" s="44" t="s">
        <v>186</v>
      </c>
      <c r="M3" s="44" t="s">
        <v>187</v>
      </c>
      <c r="N3" s="44" t="s">
        <v>188</v>
      </c>
      <c r="O3" s="44" t="s">
        <v>189</v>
      </c>
      <c r="P3" s="57">
        <v>2013</v>
      </c>
      <c r="Q3" s="4" t="s">
        <v>190</v>
      </c>
      <c r="R3" s="4" t="s">
        <v>191</v>
      </c>
      <c r="S3" s="4" t="s">
        <v>192</v>
      </c>
      <c r="T3" s="4" t="s">
        <v>193</v>
      </c>
      <c r="U3" s="39">
        <v>2014</v>
      </c>
      <c r="V3" s="4" t="s">
        <v>194</v>
      </c>
      <c r="W3" s="4" t="s">
        <v>195</v>
      </c>
    </row>
    <row r="4" spans="1:23" ht="12.75" customHeight="1">
      <c r="A4" s="5" t="s">
        <v>20</v>
      </c>
      <c r="B4" s="45">
        <v>-191.57152769666664</v>
      </c>
      <c r="C4" s="45">
        <v>-190.6041527399998</v>
      </c>
      <c r="D4" s="45">
        <v>-201.16960084333346</v>
      </c>
      <c r="E4" s="45">
        <v>-268.6086565566666</v>
      </c>
      <c r="F4" s="58">
        <v>-851.9539378366653</v>
      </c>
      <c r="G4" s="45">
        <v>-216.16999999999985</v>
      </c>
      <c r="H4" s="45">
        <v>-94.75</v>
      </c>
      <c r="I4" s="45">
        <v>-107.77999999999997</v>
      </c>
      <c r="J4" s="45">
        <v>-217.67999999999984</v>
      </c>
      <c r="K4" s="58">
        <v>-636.3799999999992</v>
      </c>
      <c r="L4" s="45">
        <v>-158.04999999999995</v>
      </c>
      <c r="M4" s="45">
        <v>-219.64999999999964</v>
      </c>
      <c r="N4" s="45">
        <v>-82.51999999999998</v>
      </c>
      <c r="O4" s="45">
        <v>-47.43999999999983</v>
      </c>
      <c r="P4" s="58">
        <v>-507.65999999999894</v>
      </c>
      <c r="Q4" s="6">
        <f>Q5-Q6</f>
        <v>-150.80000000000018</v>
      </c>
      <c r="R4" s="6">
        <f aca="true" t="shared" si="0" ref="R4:W4">R5-R6</f>
        <v>-111.63000000000011</v>
      </c>
      <c r="S4" s="6">
        <f t="shared" si="0"/>
        <v>-104.1099999999999</v>
      </c>
      <c r="T4" s="6">
        <f t="shared" si="0"/>
        <v>-197.80999999999995</v>
      </c>
      <c r="U4" s="7">
        <f t="shared" si="0"/>
        <v>-564.3499999999995</v>
      </c>
      <c r="V4" s="6">
        <f t="shared" si="0"/>
        <v>-135.24</v>
      </c>
      <c r="W4" s="6">
        <f t="shared" si="0"/>
        <v>-118.59999999999968</v>
      </c>
    </row>
    <row r="5" spans="1:23" ht="12.75" customHeight="1">
      <c r="A5" s="8" t="s">
        <v>0</v>
      </c>
      <c r="B5" s="46">
        <v>1046.9984723033333</v>
      </c>
      <c r="C5" s="46">
        <v>1272.61584726</v>
      </c>
      <c r="D5" s="46">
        <v>1366.8403991566665</v>
      </c>
      <c r="E5" s="46">
        <v>1496.5613434433333</v>
      </c>
      <c r="F5" s="59">
        <v>5183.016062163334</v>
      </c>
      <c r="G5" s="46">
        <v>1109.8600000000001</v>
      </c>
      <c r="H5" s="46">
        <v>1370</v>
      </c>
      <c r="I5" s="46">
        <v>1398.1699999999998</v>
      </c>
      <c r="J5" s="46">
        <v>1501.7</v>
      </c>
      <c r="K5" s="59">
        <v>5379.73</v>
      </c>
      <c r="L5" s="46">
        <v>1272.37</v>
      </c>
      <c r="M5" s="46">
        <v>1396.38</v>
      </c>
      <c r="N5" s="46">
        <v>1564</v>
      </c>
      <c r="O5" s="46">
        <v>1704.43</v>
      </c>
      <c r="P5" s="59">
        <v>5937.18</v>
      </c>
      <c r="Q5" s="9">
        <f aca="true" t="shared" si="1" ref="Q5:T6">Q8+Q175+Q239</f>
        <v>1273.9299999999998</v>
      </c>
      <c r="R5" s="9">
        <f t="shared" si="1"/>
        <v>1477.6</v>
      </c>
      <c r="S5" s="9">
        <f t="shared" si="1"/>
        <v>1513.73</v>
      </c>
      <c r="T5" s="9">
        <f t="shared" si="1"/>
        <v>1473.1100000000001</v>
      </c>
      <c r="U5" s="10">
        <f>SUM(Q5:T5)</f>
        <v>5738.370000000001</v>
      </c>
      <c r="V5" s="9">
        <f>V8+V175+V239</f>
        <v>1057.82</v>
      </c>
      <c r="W5" s="9">
        <f>W8+W175+W239</f>
        <v>1191.0500000000002</v>
      </c>
    </row>
    <row r="6" spans="1:23" ht="12.75" customHeight="1">
      <c r="A6" s="8" t="s">
        <v>1</v>
      </c>
      <c r="B6" s="46">
        <v>1238.57</v>
      </c>
      <c r="C6" s="46">
        <v>1463.2199999999998</v>
      </c>
      <c r="D6" s="46">
        <v>1568.01</v>
      </c>
      <c r="E6" s="46">
        <v>1765.1699999999998</v>
      </c>
      <c r="F6" s="59">
        <v>6034.969999999999</v>
      </c>
      <c r="G6" s="46">
        <v>1326.03</v>
      </c>
      <c r="H6" s="46">
        <v>1464.75</v>
      </c>
      <c r="I6" s="46">
        <v>1505.9499999999998</v>
      </c>
      <c r="J6" s="46">
        <v>1719.3799999999999</v>
      </c>
      <c r="K6" s="59">
        <v>6016.109999999999</v>
      </c>
      <c r="L6" s="46">
        <v>1430.4199999999998</v>
      </c>
      <c r="M6" s="46">
        <v>1616.0299999999997</v>
      </c>
      <c r="N6" s="46">
        <v>1646.52</v>
      </c>
      <c r="O6" s="46">
        <v>1751.87</v>
      </c>
      <c r="P6" s="59">
        <v>6444.839999999999</v>
      </c>
      <c r="Q6" s="9">
        <f t="shared" si="1"/>
        <v>1424.73</v>
      </c>
      <c r="R6" s="9">
        <f t="shared" si="1"/>
        <v>1589.23</v>
      </c>
      <c r="S6" s="9">
        <f t="shared" si="1"/>
        <v>1617.84</v>
      </c>
      <c r="T6" s="9">
        <f t="shared" si="1"/>
        <v>1670.92</v>
      </c>
      <c r="U6" s="10">
        <f>SUM(Q6:T6)</f>
        <v>6302.72</v>
      </c>
      <c r="V6" s="9">
        <f>V9+V176+V240</f>
        <v>1193.06</v>
      </c>
      <c r="W6" s="9">
        <f>W9+W176+W240</f>
        <v>1309.6499999999999</v>
      </c>
    </row>
    <row r="7" spans="1:23" s="11" customFormat="1" ht="12.75" customHeight="1">
      <c r="A7" s="5" t="s">
        <v>21</v>
      </c>
      <c r="B7" s="45">
        <v>-582.1715276966665</v>
      </c>
      <c r="C7" s="45">
        <v>-672.5141527399998</v>
      </c>
      <c r="D7" s="45">
        <v>-745.6696008433332</v>
      </c>
      <c r="E7" s="45">
        <v>-825.1486565566665</v>
      </c>
      <c r="F7" s="58">
        <v>-2825.5039378366655</v>
      </c>
      <c r="G7" s="45">
        <v>-681.8900000000001</v>
      </c>
      <c r="H7" s="45">
        <v>-680.5199999999999</v>
      </c>
      <c r="I7" s="45">
        <v>-746.2499999999998</v>
      </c>
      <c r="J7" s="45">
        <v>-850.2399999999998</v>
      </c>
      <c r="K7" s="58">
        <v>-2958.8999999999996</v>
      </c>
      <c r="L7" s="45">
        <v>-643.93</v>
      </c>
      <c r="M7" s="45">
        <v>-783.2399999999998</v>
      </c>
      <c r="N7" s="45">
        <v>-743.83</v>
      </c>
      <c r="O7" s="45">
        <v>-821.5</v>
      </c>
      <c r="P7" s="58">
        <v>-2992.4999999999995</v>
      </c>
      <c r="Q7" s="6">
        <f>Q8-Q9</f>
        <v>-617.1700000000001</v>
      </c>
      <c r="R7" s="6">
        <f aca="true" t="shared" si="2" ref="R7:W7">R8-R9</f>
        <v>-733.6300000000001</v>
      </c>
      <c r="S7" s="6">
        <f t="shared" si="2"/>
        <v>-770.0700000000002</v>
      </c>
      <c r="T7" s="6">
        <f t="shared" si="2"/>
        <v>-810.96</v>
      </c>
      <c r="U7" s="7">
        <f t="shared" si="2"/>
        <v>-2931.830000000001</v>
      </c>
      <c r="V7" s="6">
        <f t="shared" si="2"/>
        <v>-475.03</v>
      </c>
      <c r="W7" s="6">
        <f t="shared" si="2"/>
        <v>-492.1299999999999</v>
      </c>
    </row>
    <row r="8" spans="1:23" ht="12.75" customHeight="1">
      <c r="A8" s="8" t="s">
        <v>2</v>
      </c>
      <c r="B8" s="46">
        <v>576.8884723033334</v>
      </c>
      <c r="C8" s="46">
        <v>660.6258472600001</v>
      </c>
      <c r="D8" s="46">
        <v>691.1803991566667</v>
      </c>
      <c r="E8" s="46">
        <v>811.9413434433334</v>
      </c>
      <c r="F8" s="59">
        <v>2740.636062163334</v>
      </c>
      <c r="G8" s="46">
        <v>585.26</v>
      </c>
      <c r="H8" s="46">
        <v>674.66</v>
      </c>
      <c r="I8" s="46">
        <v>676.54</v>
      </c>
      <c r="J8" s="46">
        <v>772.2</v>
      </c>
      <c r="K8" s="59">
        <v>2708.66</v>
      </c>
      <c r="L8" s="46">
        <v>709.9499999999999</v>
      </c>
      <c r="M8" s="46">
        <v>691.7</v>
      </c>
      <c r="N8" s="46">
        <v>782.4</v>
      </c>
      <c r="O8" s="46">
        <v>851.44</v>
      </c>
      <c r="P8" s="59">
        <v>3035.4900000000002</v>
      </c>
      <c r="Q8" s="9">
        <f>Q11+Q24</f>
        <v>706.31</v>
      </c>
      <c r="R8" s="9">
        <f aca="true" t="shared" si="3" ref="R8:W9">R11+R24</f>
        <v>732.0899999999999</v>
      </c>
      <c r="S8" s="9">
        <f t="shared" si="3"/>
        <v>715.3299999999999</v>
      </c>
      <c r="T8" s="9">
        <f t="shared" si="3"/>
        <v>779.3299999999999</v>
      </c>
      <c r="U8" s="10">
        <f>SUM(Q8:T8)</f>
        <v>2933.0599999999995</v>
      </c>
      <c r="V8" s="9">
        <f t="shared" si="3"/>
        <v>597</v>
      </c>
      <c r="W8" s="9">
        <f t="shared" si="3"/>
        <v>632.1700000000001</v>
      </c>
    </row>
    <row r="9" spans="1:23" ht="12.75" customHeight="1">
      <c r="A9" s="8" t="s">
        <v>3</v>
      </c>
      <c r="B9" s="46">
        <v>1159.06</v>
      </c>
      <c r="C9" s="46">
        <v>1333.1399999999999</v>
      </c>
      <c r="D9" s="46">
        <v>1436.85</v>
      </c>
      <c r="E9" s="46">
        <v>1637.09</v>
      </c>
      <c r="F9" s="59">
        <v>5566.139999999999</v>
      </c>
      <c r="G9" s="46">
        <v>1267.15</v>
      </c>
      <c r="H9" s="46">
        <v>1355.1799999999998</v>
      </c>
      <c r="I9" s="46">
        <v>1422.7899999999997</v>
      </c>
      <c r="J9" s="46">
        <v>1622.4399999999998</v>
      </c>
      <c r="K9" s="59">
        <v>5667.5599999999995</v>
      </c>
      <c r="L9" s="46">
        <v>1353.8799999999999</v>
      </c>
      <c r="M9" s="46">
        <v>1474.9399999999998</v>
      </c>
      <c r="N9" s="46">
        <v>1526.23</v>
      </c>
      <c r="O9" s="46">
        <v>1672.94</v>
      </c>
      <c r="P9" s="59">
        <v>6027.99</v>
      </c>
      <c r="Q9" s="9">
        <f>Q12+Q25</f>
        <v>1323.48</v>
      </c>
      <c r="R9" s="9">
        <f t="shared" si="3"/>
        <v>1465.72</v>
      </c>
      <c r="S9" s="9">
        <f t="shared" si="3"/>
        <v>1485.4</v>
      </c>
      <c r="T9" s="9">
        <f t="shared" si="3"/>
        <v>1590.29</v>
      </c>
      <c r="U9" s="10">
        <f>SUM(Q9:T9)</f>
        <v>5864.89</v>
      </c>
      <c r="V9" s="9">
        <f t="shared" si="3"/>
        <v>1072.03</v>
      </c>
      <c r="W9" s="9">
        <f t="shared" si="3"/>
        <v>1124.3</v>
      </c>
    </row>
    <row r="10" spans="1:23" s="11" customFormat="1" ht="12.75" customHeight="1">
      <c r="A10" s="5" t="s">
        <v>22</v>
      </c>
      <c r="B10" s="45">
        <v>-612.3715276966665</v>
      </c>
      <c r="C10" s="45">
        <v>-720.4941527399999</v>
      </c>
      <c r="D10" s="45">
        <v>-794.4296008433332</v>
      </c>
      <c r="E10" s="45">
        <v>-857.2586565566667</v>
      </c>
      <c r="F10" s="58">
        <v>-2984.5539378366657</v>
      </c>
      <c r="G10" s="45">
        <v>-697.4400000000003</v>
      </c>
      <c r="H10" s="45">
        <v>-709.8699999999999</v>
      </c>
      <c r="I10" s="45">
        <v>-786.1599999999999</v>
      </c>
      <c r="J10" s="45">
        <v>-874.3999999999999</v>
      </c>
      <c r="K10" s="58">
        <v>-3067.869999999999</v>
      </c>
      <c r="L10" s="45">
        <v>-667.99</v>
      </c>
      <c r="M10" s="45">
        <v>-815.9099999999999</v>
      </c>
      <c r="N10" s="45">
        <v>-793.02</v>
      </c>
      <c r="O10" s="45">
        <v>-862.1999999999999</v>
      </c>
      <c r="P10" s="58">
        <v>-3139.1200000000003</v>
      </c>
      <c r="Q10" s="6">
        <f>Q11-Q12</f>
        <v>-650.4300000000001</v>
      </c>
      <c r="R10" s="6">
        <f aca="true" t="shared" si="4" ref="R10:W10">R11-R12</f>
        <v>-762.21</v>
      </c>
      <c r="S10" s="6">
        <f t="shared" si="4"/>
        <v>-797.71</v>
      </c>
      <c r="T10" s="6">
        <f t="shared" si="4"/>
        <v>-841.8600000000001</v>
      </c>
      <c r="U10" s="7">
        <f t="shared" si="4"/>
        <v>-3052.2100000000005</v>
      </c>
      <c r="V10" s="6">
        <f t="shared" si="4"/>
        <v>-499.51000000000005</v>
      </c>
      <c r="W10" s="6">
        <f t="shared" si="4"/>
        <v>-518.52</v>
      </c>
    </row>
    <row r="11" spans="1:23" ht="12.75" customHeight="1">
      <c r="A11" s="8" t="s">
        <v>4</v>
      </c>
      <c r="B11" s="46">
        <v>373.6384723033334</v>
      </c>
      <c r="C11" s="46">
        <v>408.8558472600001</v>
      </c>
      <c r="D11" s="46">
        <v>413.7503991566667</v>
      </c>
      <c r="E11" s="46">
        <v>546.2513434433333</v>
      </c>
      <c r="F11" s="59">
        <v>1742.4960621633334</v>
      </c>
      <c r="G11" s="46">
        <v>370.84</v>
      </c>
      <c r="H11" s="46">
        <v>420.71999999999997</v>
      </c>
      <c r="I11" s="46">
        <v>401.03000000000003</v>
      </c>
      <c r="J11" s="46">
        <v>494.92</v>
      </c>
      <c r="K11" s="59">
        <v>1687.51</v>
      </c>
      <c r="L11" s="46">
        <v>462.84</v>
      </c>
      <c r="M11" s="46">
        <v>408.72</v>
      </c>
      <c r="N11" s="46">
        <v>477.82</v>
      </c>
      <c r="O11" s="46">
        <v>548.09</v>
      </c>
      <c r="P11" s="59">
        <v>1897.4699999999998</v>
      </c>
      <c r="Q11" s="9">
        <f>Q14+Q18+Q19+Q21</f>
        <v>447.79999999999995</v>
      </c>
      <c r="R11" s="9">
        <f aca="true" t="shared" si="5" ref="R11:W11">R14+R18+R19+R21</f>
        <v>439.59</v>
      </c>
      <c r="S11" s="9">
        <f t="shared" si="5"/>
        <v>424.79999999999995</v>
      </c>
      <c r="T11" s="9">
        <f t="shared" si="5"/>
        <v>493.2799999999999</v>
      </c>
      <c r="U11" s="10">
        <f>SUM(Q11:T11)</f>
        <v>1805.4699999999998</v>
      </c>
      <c r="V11" s="9">
        <f t="shared" si="5"/>
        <v>379.84</v>
      </c>
      <c r="W11" s="9">
        <f t="shared" si="5"/>
        <v>387.09000000000003</v>
      </c>
    </row>
    <row r="12" spans="1:23" ht="12.75" customHeight="1">
      <c r="A12" s="8" t="s">
        <v>5</v>
      </c>
      <c r="B12" s="46">
        <v>986.0099999999999</v>
      </c>
      <c r="C12" s="46">
        <v>1129.35</v>
      </c>
      <c r="D12" s="46">
        <v>1208.1799999999998</v>
      </c>
      <c r="E12" s="46">
        <v>1403.51</v>
      </c>
      <c r="F12" s="59">
        <v>4727.049999999999</v>
      </c>
      <c r="G12" s="46">
        <v>1068.2800000000002</v>
      </c>
      <c r="H12" s="46">
        <v>1130.59</v>
      </c>
      <c r="I12" s="46">
        <v>1187.1899999999998</v>
      </c>
      <c r="J12" s="46">
        <v>1369.32</v>
      </c>
      <c r="K12" s="59">
        <v>4755.379999999999</v>
      </c>
      <c r="L12" s="46">
        <v>1130.83</v>
      </c>
      <c r="M12" s="46">
        <v>1224.6299999999999</v>
      </c>
      <c r="N12" s="46">
        <v>1270.84</v>
      </c>
      <c r="O12" s="46">
        <v>1410.29</v>
      </c>
      <c r="P12" s="59">
        <v>5036.59</v>
      </c>
      <c r="Q12" s="9">
        <f>Q15+Q22</f>
        <v>1098.23</v>
      </c>
      <c r="R12" s="9">
        <f aca="true" t="shared" si="6" ref="R12:W12">R15+R22</f>
        <v>1201.8</v>
      </c>
      <c r="S12" s="9">
        <f t="shared" si="6"/>
        <v>1222.51</v>
      </c>
      <c r="T12" s="9">
        <f t="shared" si="6"/>
        <v>1335.14</v>
      </c>
      <c r="U12" s="10">
        <f>SUM(Q12:T12)</f>
        <v>4857.68</v>
      </c>
      <c r="V12" s="9">
        <f t="shared" si="6"/>
        <v>879.35</v>
      </c>
      <c r="W12" s="9">
        <f t="shared" si="6"/>
        <v>905.61</v>
      </c>
    </row>
    <row r="13" spans="1:23" ht="12.75" customHeight="1">
      <c r="A13" s="8" t="s">
        <v>23</v>
      </c>
      <c r="B13" s="46">
        <v>-611.1299999999999</v>
      </c>
      <c r="C13" s="46">
        <v>-723.2299999999999</v>
      </c>
      <c r="D13" s="46">
        <v>-781.4099999999999</v>
      </c>
      <c r="E13" s="46">
        <v>-857.7699999999999</v>
      </c>
      <c r="F13" s="59">
        <v>-2973.539999999999</v>
      </c>
      <c r="G13" s="46">
        <v>-684.3800000000003</v>
      </c>
      <c r="H13" s="46">
        <v>-713.1299999999999</v>
      </c>
      <c r="I13" s="46">
        <v>-789.0599999999998</v>
      </c>
      <c r="J13" s="46">
        <v>-868.8999999999999</v>
      </c>
      <c r="K13" s="59">
        <v>-3055.4699999999993</v>
      </c>
      <c r="L13" s="46">
        <v>-663.8799999999999</v>
      </c>
      <c r="M13" s="46">
        <v>-819.0099999999999</v>
      </c>
      <c r="N13" s="46">
        <v>-802.5899999999999</v>
      </c>
      <c r="O13" s="46">
        <v>-850.9499999999999</v>
      </c>
      <c r="P13" s="59">
        <v>-3136.43</v>
      </c>
      <c r="Q13" s="9">
        <f>Q14-Q15</f>
        <v>-664.1000000000001</v>
      </c>
      <c r="R13" s="9">
        <f aca="true" t="shared" si="7" ref="R13:W13">R14-R15</f>
        <v>-753.0999999999999</v>
      </c>
      <c r="S13" s="9">
        <f t="shared" si="7"/>
        <v>-795.71</v>
      </c>
      <c r="T13" s="9">
        <f t="shared" si="7"/>
        <v>-852.9700000000001</v>
      </c>
      <c r="U13" s="12">
        <f t="shared" si="7"/>
        <v>-3065.88</v>
      </c>
      <c r="V13" s="9">
        <f t="shared" si="7"/>
        <v>-497.2300000000001</v>
      </c>
      <c r="W13" s="9">
        <f t="shared" si="7"/>
        <v>-520.04</v>
      </c>
    </row>
    <row r="14" spans="1:23" ht="12.75" customHeight="1">
      <c r="A14" s="8" t="s">
        <v>6</v>
      </c>
      <c r="B14" s="46">
        <v>374.84000000000003</v>
      </c>
      <c r="C14" s="46">
        <v>406.09000000000003</v>
      </c>
      <c r="D14" s="46">
        <v>426.66</v>
      </c>
      <c r="E14" s="46">
        <v>545.34</v>
      </c>
      <c r="F14" s="59">
        <v>1752.9300000000003</v>
      </c>
      <c r="G14" s="46">
        <v>383.84</v>
      </c>
      <c r="H14" s="46">
        <v>417.43</v>
      </c>
      <c r="I14" s="46">
        <v>398.11</v>
      </c>
      <c r="J14" s="46">
        <v>500.42</v>
      </c>
      <c r="K14" s="59">
        <v>1699.8000000000002</v>
      </c>
      <c r="L14" s="46">
        <v>466.94</v>
      </c>
      <c r="M14" s="46">
        <v>405.62</v>
      </c>
      <c r="N14" s="46">
        <v>468.25</v>
      </c>
      <c r="O14" s="46">
        <v>559.33</v>
      </c>
      <c r="P14" s="59">
        <v>1900.1399999999999</v>
      </c>
      <c r="Q14" s="9">
        <v>434.10999999999996</v>
      </c>
      <c r="R14" s="9">
        <v>448.69</v>
      </c>
      <c r="S14" s="9">
        <v>426.78999999999996</v>
      </c>
      <c r="T14" s="9">
        <v>482.15999999999997</v>
      </c>
      <c r="U14" s="10">
        <f>SUM(Q14:T14)</f>
        <v>1791.75</v>
      </c>
      <c r="V14" s="9">
        <v>382.09999999999997</v>
      </c>
      <c r="W14" s="9">
        <v>385.57</v>
      </c>
    </row>
    <row r="15" spans="1:23" ht="12.75" customHeight="1">
      <c r="A15" s="8" t="s">
        <v>7</v>
      </c>
      <c r="B15" s="46">
        <v>985.9699999999999</v>
      </c>
      <c r="C15" s="46">
        <v>1129.32</v>
      </c>
      <c r="D15" s="46">
        <v>1208.07</v>
      </c>
      <c r="E15" s="46">
        <v>1403.11</v>
      </c>
      <c r="F15" s="59">
        <v>4726.469999999999</v>
      </c>
      <c r="G15" s="46">
        <v>1068.2200000000003</v>
      </c>
      <c r="H15" s="46">
        <v>1130.56</v>
      </c>
      <c r="I15" s="46">
        <v>1187.1699999999998</v>
      </c>
      <c r="J15" s="46">
        <v>1369.32</v>
      </c>
      <c r="K15" s="59">
        <v>4755.2699999999995</v>
      </c>
      <c r="L15" s="46">
        <v>1130.82</v>
      </c>
      <c r="M15" s="46">
        <v>1224.6299999999999</v>
      </c>
      <c r="N15" s="46">
        <v>1270.84</v>
      </c>
      <c r="O15" s="46">
        <v>1410.28</v>
      </c>
      <c r="P15" s="59">
        <v>5036.57</v>
      </c>
      <c r="Q15" s="9">
        <v>1098.21</v>
      </c>
      <c r="R15" s="9">
        <v>1201.79</v>
      </c>
      <c r="S15" s="9">
        <v>1222.5</v>
      </c>
      <c r="T15" s="9">
        <v>1335.13</v>
      </c>
      <c r="U15" s="10">
        <f aca="true" t="shared" si="8" ref="U15:U22">SUM(Q15:T15)</f>
        <v>4857.63</v>
      </c>
      <c r="V15" s="9">
        <v>879.33</v>
      </c>
      <c r="W15" s="9">
        <v>905.61</v>
      </c>
    </row>
    <row r="16" spans="1:23" ht="12.75" customHeight="1">
      <c r="A16" s="8" t="s">
        <v>24</v>
      </c>
      <c r="B16" s="46">
        <v>100.57</v>
      </c>
      <c r="C16" s="46">
        <v>152.7</v>
      </c>
      <c r="D16" s="46">
        <v>148.90000000000003</v>
      </c>
      <c r="E16" s="46">
        <v>151.32</v>
      </c>
      <c r="F16" s="59">
        <v>553.49</v>
      </c>
      <c r="G16" s="46">
        <v>128.61</v>
      </c>
      <c r="H16" s="46">
        <v>142.28</v>
      </c>
      <c r="I16" s="46">
        <v>144.05</v>
      </c>
      <c r="J16" s="46">
        <v>144.25</v>
      </c>
      <c r="K16" s="59">
        <v>559.19</v>
      </c>
      <c r="L16" s="46">
        <v>149.07000000000002</v>
      </c>
      <c r="M16" s="46">
        <v>118.67000000000002</v>
      </c>
      <c r="N16" s="46">
        <v>126.10000000000002</v>
      </c>
      <c r="O16" s="46">
        <v>110.77</v>
      </c>
      <c r="P16" s="59">
        <v>504.61</v>
      </c>
      <c r="Q16" s="9">
        <v>99.16</v>
      </c>
      <c r="R16" s="9">
        <v>103.34</v>
      </c>
      <c r="S16" s="9">
        <v>72.61</v>
      </c>
      <c r="T16" s="9">
        <v>75.53</v>
      </c>
      <c r="U16" s="10">
        <f t="shared" si="8"/>
        <v>350.64</v>
      </c>
      <c r="V16" s="9">
        <v>59.979999999999976</v>
      </c>
      <c r="W16" s="9">
        <v>88.5</v>
      </c>
    </row>
    <row r="17" spans="1:23" ht="12.75" customHeight="1">
      <c r="A17" s="8" t="s">
        <v>25</v>
      </c>
      <c r="B17" s="46">
        <v>-1.2815276966666662</v>
      </c>
      <c r="C17" s="46">
        <v>2.47584726</v>
      </c>
      <c r="D17" s="46">
        <v>-12.979600843333335</v>
      </c>
      <c r="E17" s="46">
        <v>0.7513434433333295</v>
      </c>
      <c r="F17" s="59">
        <v>-11.033937836666666</v>
      </c>
      <c r="G17" s="46">
        <v>-13.579999999999998</v>
      </c>
      <c r="H17" s="46">
        <v>2.5199999999999996</v>
      </c>
      <c r="I17" s="46">
        <v>2.5</v>
      </c>
      <c r="J17" s="46">
        <v>-5.77</v>
      </c>
      <c r="K17" s="59">
        <v>-14.330000000000005</v>
      </c>
      <c r="L17" s="46">
        <v>-4.300000000000001</v>
      </c>
      <c r="M17" s="46">
        <v>3.0700000000000003</v>
      </c>
      <c r="N17" s="46">
        <v>9.270000000000001</v>
      </c>
      <c r="O17" s="46">
        <v>-11.289999999999996</v>
      </c>
      <c r="P17" s="59">
        <v>-3.249999999999986</v>
      </c>
      <c r="Q17" s="9">
        <f aca="true" t="shared" si="9" ref="Q17:W17">Q18+Q19</f>
        <v>13.39</v>
      </c>
      <c r="R17" s="9">
        <f t="shared" si="9"/>
        <v>-9.12</v>
      </c>
      <c r="S17" s="9">
        <f t="shared" si="9"/>
        <v>-2.170000000000001</v>
      </c>
      <c r="T17" s="9">
        <f t="shared" si="9"/>
        <v>10.79</v>
      </c>
      <c r="U17" s="12">
        <f t="shared" si="9"/>
        <v>12.889999999999986</v>
      </c>
      <c r="V17" s="9">
        <f t="shared" si="9"/>
        <v>-2.37</v>
      </c>
      <c r="W17" s="9">
        <f t="shared" si="9"/>
        <v>1.3599999999999999</v>
      </c>
    </row>
    <row r="18" spans="1:23" ht="12.75" customHeight="1">
      <c r="A18" s="8" t="s">
        <v>26</v>
      </c>
      <c r="B18" s="46">
        <v>-8.404317883333333</v>
      </c>
      <c r="C18" s="46">
        <v>-9.521939346666665</v>
      </c>
      <c r="D18" s="46">
        <v>-23.514384273333334</v>
      </c>
      <c r="E18" s="46">
        <v>-22.79665817</v>
      </c>
      <c r="F18" s="59">
        <v>-64.23729967333333</v>
      </c>
      <c r="G18" s="46">
        <v>-19.31</v>
      </c>
      <c r="H18" s="46">
        <v>-22.11</v>
      </c>
      <c r="I18" s="46">
        <v>-11.25</v>
      </c>
      <c r="J18" s="46">
        <v>-20.34</v>
      </c>
      <c r="K18" s="59">
        <v>-73.01</v>
      </c>
      <c r="L18" s="46">
        <v>-17.78</v>
      </c>
      <c r="M18" s="46">
        <v>-16.9</v>
      </c>
      <c r="N18" s="46">
        <v>-10.76</v>
      </c>
      <c r="O18" s="46">
        <v>-39.05</v>
      </c>
      <c r="P18" s="59">
        <v>-84.49</v>
      </c>
      <c r="Q18" s="9">
        <v>-51.5</v>
      </c>
      <c r="R18" s="9">
        <v>-16.86</v>
      </c>
      <c r="S18" s="9">
        <v>-7.69</v>
      </c>
      <c r="T18" s="9">
        <v>-3.29</v>
      </c>
      <c r="U18" s="10">
        <f t="shared" si="8"/>
        <v>-79.34</v>
      </c>
      <c r="V18" s="9">
        <v>-3.49</v>
      </c>
      <c r="W18" s="9">
        <v>-0.77</v>
      </c>
    </row>
    <row r="19" spans="1:23" ht="12.75" customHeight="1">
      <c r="A19" s="8" t="s">
        <v>27</v>
      </c>
      <c r="B19" s="46">
        <v>7.122790186666666</v>
      </c>
      <c r="C19" s="46">
        <v>11.997786606666665</v>
      </c>
      <c r="D19" s="46">
        <v>10.53478343</v>
      </c>
      <c r="E19" s="46">
        <v>23.54800161333333</v>
      </c>
      <c r="F19" s="59">
        <v>53.20336183666666</v>
      </c>
      <c r="G19" s="46">
        <v>5.73</v>
      </c>
      <c r="H19" s="46">
        <v>24.63</v>
      </c>
      <c r="I19" s="46">
        <v>13.75</v>
      </c>
      <c r="J19" s="46">
        <v>14.57</v>
      </c>
      <c r="K19" s="59">
        <v>58.68</v>
      </c>
      <c r="L19" s="46">
        <v>13.48</v>
      </c>
      <c r="M19" s="46">
        <v>19.97</v>
      </c>
      <c r="N19" s="46">
        <v>20.03</v>
      </c>
      <c r="O19" s="46">
        <v>27.76</v>
      </c>
      <c r="P19" s="59">
        <v>81.24000000000001</v>
      </c>
      <c r="Q19" s="9">
        <v>64.89</v>
      </c>
      <c r="R19" s="9">
        <v>7.74</v>
      </c>
      <c r="S19" s="9">
        <v>5.52</v>
      </c>
      <c r="T19" s="9">
        <v>14.08</v>
      </c>
      <c r="U19" s="10">
        <f t="shared" si="8"/>
        <v>92.22999999999999</v>
      </c>
      <c r="V19" s="9">
        <v>1.12</v>
      </c>
      <c r="W19" s="9">
        <v>2.13</v>
      </c>
    </row>
    <row r="20" spans="1:23" ht="12.75" customHeight="1">
      <c r="A20" s="8" t="s">
        <v>28</v>
      </c>
      <c r="B20" s="46">
        <v>0.04</v>
      </c>
      <c r="C20" s="46">
        <v>0.26</v>
      </c>
      <c r="D20" s="46">
        <v>-0.039999999999999994</v>
      </c>
      <c r="E20" s="46">
        <v>-0.24000000000000002</v>
      </c>
      <c r="F20" s="59">
        <v>0.019999999999999907</v>
      </c>
      <c r="G20" s="46">
        <v>0.52</v>
      </c>
      <c r="H20" s="46">
        <v>0.74</v>
      </c>
      <c r="I20" s="46">
        <v>0.39999999999999997</v>
      </c>
      <c r="J20" s="46">
        <v>0.27</v>
      </c>
      <c r="K20" s="59">
        <v>1.93</v>
      </c>
      <c r="L20" s="46">
        <v>0.19</v>
      </c>
      <c r="M20" s="46">
        <v>0.03</v>
      </c>
      <c r="N20" s="46">
        <v>0.3</v>
      </c>
      <c r="O20" s="46">
        <v>0.04</v>
      </c>
      <c r="P20" s="59">
        <v>0.56</v>
      </c>
      <c r="Q20" s="9">
        <f>Q21-Q22</f>
        <v>0.27999999999999997</v>
      </c>
      <c r="R20" s="9">
        <f aca="true" t="shared" si="10" ref="R20:W20">R21-R22</f>
        <v>0.01</v>
      </c>
      <c r="S20" s="9">
        <f t="shared" si="10"/>
        <v>0.16999999999999998</v>
      </c>
      <c r="T20" s="9">
        <f t="shared" si="10"/>
        <v>0.32</v>
      </c>
      <c r="U20" s="12">
        <f t="shared" si="10"/>
        <v>0.78</v>
      </c>
      <c r="V20" s="9">
        <f t="shared" si="10"/>
        <v>0.09</v>
      </c>
      <c r="W20" s="9">
        <f t="shared" si="10"/>
        <v>0.16</v>
      </c>
    </row>
    <row r="21" spans="1:23" ht="12.75" customHeight="1">
      <c r="A21" s="8" t="s">
        <v>6</v>
      </c>
      <c r="B21" s="46">
        <v>0.08</v>
      </c>
      <c r="C21" s="46">
        <v>0.29</v>
      </c>
      <c r="D21" s="46">
        <v>0.07</v>
      </c>
      <c r="E21" s="46">
        <v>0.16</v>
      </c>
      <c r="F21" s="59">
        <v>0.6</v>
      </c>
      <c r="G21" s="46">
        <v>0.58</v>
      </c>
      <c r="H21" s="46">
        <v>0.77</v>
      </c>
      <c r="I21" s="46">
        <v>0.42</v>
      </c>
      <c r="J21" s="46">
        <v>0.27</v>
      </c>
      <c r="K21" s="59">
        <v>2.04</v>
      </c>
      <c r="L21" s="46">
        <v>0.2</v>
      </c>
      <c r="M21" s="46">
        <v>0.03</v>
      </c>
      <c r="N21" s="46">
        <v>0.3</v>
      </c>
      <c r="O21" s="46">
        <v>0.05</v>
      </c>
      <c r="P21" s="59">
        <v>0.5800000000000001</v>
      </c>
      <c r="Q21" s="9">
        <v>0.3</v>
      </c>
      <c r="R21" s="9">
        <v>0.02</v>
      </c>
      <c r="S21" s="9">
        <v>0.18</v>
      </c>
      <c r="T21" s="9">
        <v>0.33</v>
      </c>
      <c r="U21" s="10">
        <f t="shared" si="8"/>
        <v>0.8300000000000001</v>
      </c>
      <c r="V21" s="9">
        <v>0.11</v>
      </c>
      <c r="W21" s="9">
        <v>0.16</v>
      </c>
    </row>
    <row r="22" spans="1:23" ht="12.75" customHeight="1">
      <c r="A22" s="8" t="s">
        <v>7</v>
      </c>
      <c r="B22" s="46">
        <v>0.04</v>
      </c>
      <c r="C22" s="46">
        <v>0.03</v>
      </c>
      <c r="D22" s="46">
        <v>0.11</v>
      </c>
      <c r="E22" s="46">
        <v>0.4</v>
      </c>
      <c r="F22" s="59">
        <v>0.5800000000000001</v>
      </c>
      <c r="G22" s="46">
        <v>0.06</v>
      </c>
      <c r="H22" s="46">
        <v>0.03</v>
      </c>
      <c r="I22" s="46">
        <v>0.02</v>
      </c>
      <c r="J22" s="46">
        <v>0</v>
      </c>
      <c r="K22" s="59">
        <v>0.11</v>
      </c>
      <c r="L22" s="46">
        <v>0.01</v>
      </c>
      <c r="M22" s="46">
        <v>0</v>
      </c>
      <c r="N22" s="46">
        <v>0</v>
      </c>
      <c r="O22" s="46">
        <v>0.01</v>
      </c>
      <c r="P22" s="59">
        <v>0.02</v>
      </c>
      <c r="Q22" s="9">
        <v>0.02</v>
      </c>
      <c r="R22" s="9">
        <v>0.01</v>
      </c>
      <c r="S22" s="9">
        <v>0.01</v>
      </c>
      <c r="T22" s="9">
        <v>0.01</v>
      </c>
      <c r="U22" s="10">
        <f t="shared" si="8"/>
        <v>0.05</v>
      </c>
      <c r="V22" s="9">
        <v>0.02</v>
      </c>
      <c r="W22" s="9">
        <v>0</v>
      </c>
    </row>
    <row r="23" spans="1:23" s="11" customFormat="1" ht="12.75" customHeight="1">
      <c r="A23" s="5" t="s">
        <v>29</v>
      </c>
      <c r="B23" s="45">
        <v>30.19999999999996</v>
      </c>
      <c r="C23" s="45">
        <v>47.98000000000002</v>
      </c>
      <c r="D23" s="45">
        <v>48.760000000000076</v>
      </c>
      <c r="E23" s="45">
        <v>32.11000000000004</v>
      </c>
      <c r="F23" s="58">
        <v>159.05000000000007</v>
      </c>
      <c r="G23" s="45">
        <v>15.549999999999955</v>
      </c>
      <c r="H23" s="45">
        <v>29.349999999999994</v>
      </c>
      <c r="I23" s="45">
        <v>39.91</v>
      </c>
      <c r="J23" s="45">
        <v>24.159999999999997</v>
      </c>
      <c r="K23" s="58">
        <v>108.9699999999998</v>
      </c>
      <c r="L23" s="45">
        <v>24.059999999999917</v>
      </c>
      <c r="M23" s="45">
        <v>32.66999999999999</v>
      </c>
      <c r="N23" s="45">
        <v>49.18999999999997</v>
      </c>
      <c r="O23" s="45">
        <v>40.700000000000045</v>
      </c>
      <c r="P23" s="58">
        <v>146.6199999999999</v>
      </c>
      <c r="Q23" s="6">
        <f>Q24-Q25</f>
        <v>33.25999999999996</v>
      </c>
      <c r="R23" s="6">
        <f aca="true" t="shared" si="11" ref="R23:W23">R24-R25</f>
        <v>28.579999999999984</v>
      </c>
      <c r="S23" s="6">
        <f t="shared" si="11"/>
        <v>27.639999999999986</v>
      </c>
      <c r="T23" s="6">
        <f t="shared" si="11"/>
        <v>30.90000000000009</v>
      </c>
      <c r="U23" s="7">
        <f t="shared" si="11"/>
        <v>120.38000000000045</v>
      </c>
      <c r="V23" s="6">
        <f t="shared" si="11"/>
        <v>24.480000000000018</v>
      </c>
      <c r="W23" s="6">
        <f t="shared" si="11"/>
        <v>26.39000000000007</v>
      </c>
    </row>
    <row r="24" spans="1:23" s="11" customFormat="1" ht="12.75" customHeight="1">
      <c r="A24" s="8" t="s">
        <v>4</v>
      </c>
      <c r="B24" s="46">
        <v>203.25</v>
      </c>
      <c r="C24" s="46">
        <v>251.77</v>
      </c>
      <c r="D24" s="46">
        <v>277.43000000000006</v>
      </c>
      <c r="E24" s="46">
        <v>265.69000000000005</v>
      </c>
      <c r="F24" s="59">
        <v>998.1400000000001</v>
      </c>
      <c r="G24" s="46">
        <v>214.41999999999996</v>
      </c>
      <c r="H24" s="46">
        <v>253.94</v>
      </c>
      <c r="I24" s="46">
        <v>275.51</v>
      </c>
      <c r="J24" s="46">
        <v>277.28</v>
      </c>
      <c r="K24" s="59">
        <v>1021.1499999999999</v>
      </c>
      <c r="L24" s="46">
        <v>247.10999999999996</v>
      </c>
      <c r="M24" s="46">
        <v>282.98</v>
      </c>
      <c r="N24" s="46">
        <v>304.58</v>
      </c>
      <c r="O24" s="46">
        <v>303.35</v>
      </c>
      <c r="P24" s="59">
        <v>1138.02</v>
      </c>
      <c r="Q24" s="9">
        <f aca="true" t="shared" si="12" ref="Q24:W25">Q27+Q39+Q87+Q111+Q118+Q130+Q142+Q154+Q166+Q172+Q139+Q36</f>
        <v>258.51</v>
      </c>
      <c r="R24" s="9">
        <f t="shared" si="12"/>
        <v>292.5</v>
      </c>
      <c r="S24" s="9">
        <f t="shared" si="12"/>
        <v>290.53</v>
      </c>
      <c r="T24" s="9">
        <f t="shared" si="12"/>
        <v>286.05000000000007</v>
      </c>
      <c r="U24" s="12">
        <f t="shared" si="12"/>
        <v>1127.5900000000001</v>
      </c>
      <c r="V24" s="9">
        <f t="shared" si="12"/>
        <v>217.16</v>
      </c>
      <c r="W24" s="9">
        <f t="shared" si="12"/>
        <v>245.08000000000004</v>
      </c>
    </row>
    <row r="25" spans="1:23" s="11" customFormat="1" ht="12.75" customHeight="1">
      <c r="A25" s="8" t="s">
        <v>5</v>
      </c>
      <c r="B25" s="46">
        <v>173.05000000000004</v>
      </c>
      <c r="C25" s="46">
        <v>203.79</v>
      </c>
      <c r="D25" s="46">
        <v>228.67</v>
      </c>
      <c r="E25" s="46">
        <v>233.58</v>
      </c>
      <c r="F25" s="59">
        <v>839.09</v>
      </c>
      <c r="G25" s="46">
        <v>198.87</v>
      </c>
      <c r="H25" s="46">
        <v>224.59</v>
      </c>
      <c r="I25" s="46">
        <v>235.6</v>
      </c>
      <c r="J25" s="46">
        <v>253.11999999999998</v>
      </c>
      <c r="K25" s="59">
        <v>912.1800000000001</v>
      </c>
      <c r="L25" s="46">
        <v>223.05000000000004</v>
      </c>
      <c r="M25" s="46">
        <v>250.31000000000003</v>
      </c>
      <c r="N25" s="46">
        <v>255.39000000000001</v>
      </c>
      <c r="O25" s="46">
        <v>262.65</v>
      </c>
      <c r="P25" s="59">
        <v>991.4000000000001</v>
      </c>
      <c r="Q25" s="9">
        <f t="shared" si="12"/>
        <v>225.25000000000003</v>
      </c>
      <c r="R25" s="9">
        <f t="shared" si="12"/>
        <v>263.92</v>
      </c>
      <c r="S25" s="9">
        <f t="shared" si="12"/>
        <v>262.89</v>
      </c>
      <c r="T25" s="9">
        <f t="shared" si="12"/>
        <v>255.14999999999998</v>
      </c>
      <c r="U25" s="12">
        <f t="shared" si="12"/>
        <v>1007.2099999999997</v>
      </c>
      <c r="V25" s="9">
        <f t="shared" si="12"/>
        <v>192.67999999999998</v>
      </c>
      <c r="W25" s="9">
        <f t="shared" si="12"/>
        <v>218.68999999999997</v>
      </c>
    </row>
    <row r="26" spans="1:23" s="11" customFormat="1" ht="12.75" customHeight="1">
      <c r="A26" s="8" t="s">
        <v>30</v>
      </c>
      <c r="B26" s="46">
        <v>31.349999999999998</v>
      </c>
      <c r="C26" s="46">
        <v>33.01</v>
      </c>
      <c r="D26" s="46">
        <v>33.57</v>
      </c>
      <c r="E26" s="46">
        <v>35.39</v>
      </c>
      <c r="F26" s="59">
        <v>133.32000000000002</v>
      </c>
      <c r="G26" s="46">
        <v>17.91</v>
      </c>
      <c r="H26" s="46">
        <v>30.59</v>
      </c>
      <c r="I26" s="46">
        <v>31.06</v>
      </c>
      <c r="J26" s="46">
        <v>33.15</v>
      </c>
      <c r="K26" s="59">
        <v>112.71</v>
      </c>
      <c r="L26" s="46">
        <v>27.63</v>
      </c>
      <c r="M26" s="46">
        <v>37.980000000000004</v>
      </c>
      <c r="N26" s="46">
        <v>38.38</v>
      </c>
      <c r="O26" s="46">
        <v>40.41</v>
      </c>
      <c r="P26" s="59">
        <v>144.4</v>
      </c>
      <c r="Q26" s="9">
        <f aca="true" t="shared" si="13" ref="Q26:W26">Q27-Q28</f>
        <v>40.529999999999994</v>
      </c>
      <c r="R26" s="9">
        <f t="shared" si="13"/>
        <v>43.22</v>
      </c>
      <c r="S26" s="9">
        <f t="shared" si="13"/>
        <v>42.31</v>
      </c>
      <c r="T26" s="9">
        <f t="shared" si="13"/>
        <v>37.879999999999995</v>
      </c>
      <c r="U26" s="12">
        <f t="shared" si="13"/>
        <v>163.94</v>
      </c>
      <c r="V26" s="9">
        <f t="shared" si="13"/>
        <v>33.87</v>
      </c>
      <c r="W26" s="9">
        <f t="shared" si="13"/>
        <v>36.67</v>
      </c>
    </row>
    <row r="27" spans="1:23" ht="12.75" customHeight="1">
      <c r="A27" s="8" t="s">
        <v>6</v>
      </c>
      <c r="B27" s="46">
        <v>32.11</v>
      </c>
      <c r="C27" s="46">
        <v>33.39</v>
      </c>
      <c r="D27" s="46">
        <v>34.22</v>
      </c>
      <c r="E27" s="46">
        <v>35.58</v>
      </c>
      <c r="F27" s="59">
        <v>135.3</v>
      </c>
      <c r="G27" s="46">
        <v>18.45</v>
      </c>
      <c r="H27" s="46">
        <v>30.94</v>
      </c>
      <c r="I27" s="46">
        <v>31.58</v>
      </c>
      <c r="J27" s="46">
        <v>34.75</v>
      </c>
      <c r="K27" s="59">
        <v>115.72</v>
      </c>
      <c r="L27" s="46">
        <v>29.52</v>
      </c>
      <c r="M27" s="46">
        <v>38.78</v>
      </c>
      <c r="N27" s="46">
        <v>38.49</v>
      </c>
      <c r="O27" s="46">
        <v>41</v>
      </c>
      <c r="P27" s="59">
        <v>147.79</v>
      </c>
      <c r="Q27" s="9">
        <v>40.91</v>
      </c>
      <c r="R27" s="9">
        <v>43.91</v>
      </c>
      <c r="S27" s="9">
        <v>42.64</v>
      </c>
      <c r="T27" s="9">
        <v>38.37</v>
      </c>
      <c r="U27" s="10">
        <f aca="true" t="shared" si="14" ref="U27:U40">SUM(Q27:T27)</f>
        <v>165.82999999999998</v>
      </c>
      <c r="V27" s="9">
        <v>34.41</v>
      </c>
      <c r="W27" s="9">
        <v>37.32</v>
      </c>
    </row>
    <row r="28" spans="1:23" ht="12.75" customHeight="1">
      <c r="A28" s="8" t="s">
        <v>7</v>
      </c>
      <c r="B28" s="46">
        <v>0.76</v>
      </c>
      <c r="C28" s="46">
        <v>0.38</v>
      </c>
      <c r="D28" s="46">
        <v>0.65</v>
      </c>
      <c r="E28" s="46">
        <v>0.19</v>
      </c>
      <c r="F28" s="59">
        <v>1.98</v>
      </c>
      <c r="G28" s="46">
        <v>0.54</v>
      </c>
      <c r="H28" s="46">
        <v>0.35</v>
      </c>
      <c r="I28" s="46">
        <v>0.52</v>
      </c>
      <c r="J28" s="46">
        <v>1.6</v>
      </c>
      <c r="K28" s="59">
        <v>3.0100000000000002</v>
      </c>
      <c r="L28" s="46">
        <v>1.89</v>
      </c>
      <c r="M28" s="46">
        <v>0.8</v>
      </c>
      <c r="N28" s="46">
        <v>0.11</v>
      </c>
      <c r="O28" s="46">
        <v>0.59</v>
      </c>
      <c r="P28" s="59">
        <v>3.3899999999999997</v>
      </c>
      <c r="Q28" s="9">
        <v>0.38</v>
      </c>
      <c r="R28" s="9">
        <v>0.69</v>
      </c>
      <c r="S28" s="9">
        <v>0.33</v>
      </c>
      <c r="T28" s="9">
        <v>0.49</v>
      </c>
      <c r="U28" s="10">
        <f t="shared" si="14"/>
        <v>1.89</v>
      </c>
      <c r="V28" s="9">
        <v>0.54</v>
      </c>
      <c r="W28" s="9">
        <v>0.65</v>
      </c>
    </row>
    <row r="29" spans="1:23" ht="24" customHeight="1">
      <c r="A29" s="8" t="s">
        <v>31</v>
      </c>
      <c r="B29" s="46">
        <v>27.00999999999999</v>
      </c>
      <c r="C29" s="46">
        <v>2.5600000000000023</v>
      </c>
      <c r="D29" s="46">
        <v>41.96000000000001</v>
      </c>
      <c r="E29" s="46">
        <v>26.679999999999993</v>
      </c>
      <c r="F29" s="59">
        <v>98.20999999999992</v>
      </c>
      <c r="G29" s="46">
        <v>26.66000000000001</v>
      </c>
      <c r="H29" s="46">
        <v>22.019999999999996</v>
      </c>
      <c r="I29" s="46">
        <v>48.040000000000006</v>
      </c>
      <c r="J29" s="46">
        <v>33.650000000000006</v>
      </c>
      <c r="K29" s="59">
        <v>130.3699999999999</v>
      </c>
      <c r="L29" s="46">
        <v>37.07000000000001</v>
      </c>
      <c r="M29" s="46">
        <v>29.430000000000007</v>
      </c>
      <c r="N29" s="46">
        <v>45.55999999999999</v>
      </c>
      <c r="O29" s="46">
        <v>39.00999999999999</v>
      </c>
      <c r="P29" s="59">
        <v>151.07</v>
      </c>
      <c r="Q29" s="13">
        <f>Q30-Q31</f>
        <v>40.81999999999999</v>
      </c>
      <c r="R29" s="13">
        <f aca="true" t="shared" si="15" ref="R29:W29">R30-R31</f>
        <v>40.17999999999999</v>
      </c>
      <c r="S29" s="13">
        <f t="shared" si="15"/>
        <v>55.45</v>
      </c>
      <c r="T29" s="13">
        <f t="shared" si="15"/>
        <v>37.620000000000005</v>
      </c>
      <c r="U29" s="14">
        <f t="shared" si="15"/>
        <v>174.07</v>
      </c>
      <c r="V29" s="13">
        <f t="shared" si="15"/>
        <v>34.870000000000005</v>
      </c>
      <c r="W29" s="13">
        <f t="shared" si="15"/>
        <v>32.769999999999996</v>
      </c>
    </row>
    <row r="30" spans="1:23" ht="12.75" customHeight="1">
      <c r="A30" s="8" t="s">
        <v>8</v>
      </c>
      <c r="B30" s="46">
        <v>112.63</v>
      </c>
      <c r="C30" s="46">
        <v>131.61</v>
      </c>
      <c r="D30" s="46">
        <v>141.65</v>
      </c>
      <c r="E30" s="46">
        <v>136.2</v>
      </c>
      <c r="F30" s="59">
        <v>522.0899999999999</v>
      </c>
      <c r="G30" s="46">
        <v>134.96</v>
      </c>
      <c r="H30" s="46">
        <v>134.06</v>
      </c>
      <c r="I30" s="46">
        <v>127.28</v>
      </c>
      <c r="J30" s="46">
        <v>130.05</v>
      </c>
      <c r="K30" s="59">
        <v>526.3499999999999</v>
      </c>
      <c r="L30" s="46">
        <v>129.58</v>
      </c>
      <c r="M30" s="46">
        <v>149.74</v>
      </c>
      <c r="N30" s="46">
        <v>146.73</v>
      </c>
      <c r="O30" s="46">
        <v>139.69</v>
      </c>
      <c r="P30" s="59">
        <v>565.74</v>
      </c>
      <c r="Q30" s="9">
        <v>139.29</v>
      </c>
      <c r="R30" s="9">
        <v>155.1</v>
      </c>
      <c r="S30" s="9">
        <v>141.37</v>
      </c>
      <c r="T30" s="9">
        <v>121.98</v>
      </c>
      <c r="U30" s="10">
        <f t="shared" si="14"/>
        <v>557.74</v>
      </c>
      <c r="V30" s="9">
        <v>110.33</v>
      </c>
      <c r="W30" s="9">
        <v>123.42</v>
      </c>
    </row>
    <row r="31" spans="1:23" ht="12.75" customHeight="1">
      <c r="A31" s="8" t="s">
        <v>9</v>
      </c>
      <c r="B31" s="46">
        <v>85.62</v>
      </c>
      <c r="C31" s="46">
        <v>129.05</v>
      </c>
      <c r="D31" s="46">
        <v>99.69</v>
      </c>
      <c r="E31" s="46">
        <v>109.52</v>
      </c>
      <c r="F31" s="59">
        <v>423.88</v>
      </c>
      <c r="G31" s="46">
        <v>108.3</v>
      </c>
      <c r="H31" s="46">
        <v>112.04</v>
      </c>
      <c r="I31" s="46">
        <v>79.24</v>
      </c>
      <c r="J31" s="46">
        <v>96.4</v>
      </c>
      <c r="K31" s="59">
        <v>395.98</v>
      </c>
      <c r="L31" s="46">
        <v>92.51</v>
      </c>
      <c r="M31" s="46">
        <v>120.31</v>
      </c>
      <c r="N31" s="46">
        <v>101.17</v>
      </c>
      <c r="O31" s="46">
        <v>100.68</v>
      </c>
      <c r="P31" s="59">
        <v>414.67</v>
      </c>
      <c r="Q31" s="9">
        <v>98.47</v>
      </c>
      <c r="R31" s="9">
        <v>114.92</v>
      </c>
      <c r="S31" s="9">
        <v>85.92</v>
      </c>
      <c r="T31" s="9">
        <v>84.36</v>
      </c>
      <c r="U31" s="10">
        <f t="shared" si="14"/>
        <v>383.67</v>
      </c>
      <c r="V31" s="9">
        <v>75.46</v>
      </c>
      <c r="W31" s="9">
        <v>90.65</v>
      </c>
    </row>
    <row r="32" spans="1:23" ht="12.75" customHeight="1">
      <c r="A32" s="8" t="s">
        <v>32</v>
      </c>
      <c r="B32" s="46">
        <v>-0.31</v>
      </c>
      <c r="C32" s="46">
        <v>0.21999999999999997</v>
      </c>
      <c r="D32" s="46">
        <v>-0.31999999999999995</v>
      </c>
      <c r="E32" s="46">
        <v>3.8299999999999996</v>
      </c>
      <c r="F32" s="59">
        <v>3.42</v>
      </c>
      <c r="G32" s="46">
        <v>-0.040000000000000036</v>
      </c>
      <c r="H32" s="46">
        <v>0.9800000000000001</v>
      </c>
      <c r="I32" s="46">
        <v>0.20999999999999996</v>
      </c>
      <c r="J32" s="46">
        <v>-1.03</v>
      </c>
      <c r="K32" s="59">
        <v>0.1200000000000001</v>
      </c>
      <c r="L32" s="46">
        <v>-1.31</v>
      </c>
      <c r="M32" s="46">
        <v>-0.32</v>
      </c>
      <c r="N32" s="46">
        <v>0.48</v>
      </c>
      <c r="O32" s="46">
        <v>-0.009999999999999898</v>
      </c>
      <c r="P32" s="59">
        <v>-1.1600000000000001</v>
      </c>
      <c r="Q32" s="9">
        <f>Q33-Q34</f>
        <v>0.7300000000000001</v>
      </c>
      <c r="R32" s="9">
        <f aca="true" t="shared" si="16" ref="R32:W32">R33-R34</f>
        <v>-0.42000000000000004</v>
      </c>
      <c r="S32" s="9">
        <f t="shared" si="16"/>
        <v>0.019999999999999962</v>
      </c>
      <c r="T32" s="9">
        <f t="shared" si="16"/>
        <v>-0.08000000000000002</v>
      </c>
      <c r="U32" s="12">
        <f t="shared" si="16"/>
        <v>0.2500000000000002</v>
      </c>
      <c r="V32" s="9">
        <f t="shared" si="16"/>
        <v>-0.30000000000000004</v>
      </c>
      <c r="W32" s="9">
        <f t="shared" si="16"/>
        <v>-0.24</v>
      </c>
    </row>
    <row r="33" spans="1:23" ht="12.75" customHeight="1">
      <c r="A33" s="8" t="s">
        <v>8</v>
      </c>
      <c r="B33" s="46">
        <v>0.41</v>
      </c>
      <c r="C33" s="46">
        <v>0.6</v>
      </c>
      <c r="D33" s="46">
        <v>0.28</v>
      </c>
      <c r="E33" s="46">
        <v>4.01</v>
      </c>
      <c r="F33" s="59">
        <v>5.3</v>
      </c>
      <c r="G33" s="46">
        <v>0.49</v>
      </c>
      <c r="H33" s="46">
        <v>1.33</v>
      </c>
      <c r="I33" s="46">
        <v>0.72</v>
      </c>
      <c r="J33" s="46">
        <v>0.49</v>
      </c>
      <c r="K33" s="59">
        <v>3.0300000000000002</v>
      </c>
      <c r="L33" s="46">
        <v>0.49</v>
      </c>
      <c r="M33" s="46">
        <v>0.45</v>
      </c>
      <c r="N33" s="46">
        <v>0.59</v>
      </c>
      <c r="O33" s="46">
        <v>0.56</v>
      </c>
      <c r="P33" s="59">
        <v>2.09</v>
      </c>
      <c r="Q33" s="9">
        <v>1.1</v>
      </c>
      <c r="R33" s="9">
        <v>0.25</v>
      </c>
      <c r="S33" s="9">
        <v>0.35</v>
      </c>
      <c r="T33" s="9">
        <v>0.41</v>
      </c>
      <c r="U33" s="10">
        <f t="shared" si="14"/>
        <v>2.1100000000000003</v>
      </c>
      <c r="V33" s="9">
        <v>0.24</v>
      </c>
      <c r="W33" s="9">
        <v>0.39</v>
      </c>
    </row>
    <row r="34" spans="1:23" ht="12.75" customHeight="1">
      <c r="A34" s="8" t="s">
        <v>9</v>
      </c>
      <c r="B34" s="46">
        <v>0.72</v>
      </c>
      <c r="C34" s="46">
        <v>0.38</v>
      </c>
      <c r="D34" s="46">
        <v>0.6</v>
      </c>
      <c r="E34" s="46">
        <v>0.18</v>
      </c>
      <c r="F34" s="59">
        <v>1.8800000000000001</v>
      </c>
      <c r="G34" s="46">
        <v>0.53</v>
      </c>
      <c r="H34" s="46">
        <v>0.35</v>
      </c>
      <c r="I34" s="46">
        <v>0.51</v>
      </c>
      <c r="J34" s="46">
        <v>1.52</v>
      </c>
      <c r="K34" s="59">
        <v>2.91</v>
      </c>
      <c r="L34" s="46">
        <v>1.8</v>
      </c>
      <c r="M34" s="46">
        <v>0.77</v>
      </c>
      <c r="N34" s="46">
        <v>0.11</v>
      </c>
      <c r="O34" s="46">
        <v>0.57</v>
      </c>
      <c r="P34" s="59">
        <v>3.25</v>
      </c>
      <c r="Q34" s="9">
        <v>0.37</v>
      </c>
      <c r="R34" s="9">
        <v>0.67</v>
      </c>
      <c r="S34" s="9">
        <v>0.33</v>
      </c>
      <c r="T34" s="9">
        <v>0.49</v>
      </c>
      <c r="U34" s="10">
        <f t="shared" si="14"/>
        <v>1.86</v>
      </c>
      <c r="V34" s="9">
        <v>0.54</v>
      </c>
      <c r="W34" s="9">
        <v>0.63</v>
      </c>
    </row>
    <row r="35" spans="1:23" s="11" customFormat="1" ht="12.75" customHeight="1">
      <c r="A35" s="8" t="s">
        <v>33</v>
      </c>
      <c r="B35" s="46">
        <v>0</v>
      </c>
      <c r="C35" s="46">
        <v>-0.33</v>
      </c>
      <c r="D35" s="46">
        <v>-0.8499999999999999</v>
      </c>
      <c r="E35" s="46">
        <v>-2.91</v>
      </c>
      <c r="F35" s="59">
        <v>-4.09</v>
      </c>
      <c r="G35" s="46">
        <v>-0.34</v>
      </c>
      <c r="H35" s="46">
        <v>-2.29</v>
      </c>
      <c r="I35" s="46">
        <v>-1.44</v>
      </c>
      <c r="J35" s="46">
        <v>-8.92</v>
      </c>
      <c r="K35" s="59">
        <v>-12.989999999999998</v>
      </c>
      <c r="L35" s="46">
        <v>-2.88</v>
      </c>
      <c r="M35" s="46">
        <v>-5.65</v>
      </c>
      <c r="N35" s="46">
        <v>-2.79</v>
      </c>
      <c r="O35" s="46">
        <v>-1.7599999999999998</v>
      </c>
      <c r="P35" s="59">
        <v>-13.079999999999998</v>
      </c>
      <c r="Q35" s="9">
        <f aca="true" t="shared" si="17" ref="Q35:W35">Q36-Q37</f>
        <v>-1.74</v>
      </c>
      <c r="R35" s="9">
        <f t="shared" si="17"/>
        <v>-2.43</v>
      </c>
      <c r="S35" s="9">
        <f t="shared" si="17"/>
        <v>-0.6300000000000001</v>
      </c>
      <c r="T35" s="9">
        <f t="shared" si="17"/>
        <v>-4.85</v>
      </c>
      <c r="U35" s="12">
        <f t="shared" si="17"/>
        <v>-9.649999999999999</v>
      </c>
      <c r="V35" s="9">
        <f t="shared" si="17"/>
        <v>-6.05</v>
      </c>
      <c r="W35" s="9">
        <f t="shared" si="17"/>
        <v>-2.45</v>
      </c>
    </row>
    <row r="36" spans="1:23" ht="12.75" customHeight="1">
      <c r="A36" s="8" t="s">
        <v>6</v>
      </c>
      <c r="B36" s="46">
        <v>0.34</v>
      </c>
      <c r="C36" s="46">
        <v>0.11</v>
      </c>
      <c r="D36" s="46">
        <v>0.28</v>
      </c>
      <c r="E36" s="46">
        <v>0.32</v>
      </c>
      <c r="F36" s="59">
        <v>1.05</v>
      </c>
      <c r="G36" s="46">
        <v>0.32</v>
      </c>
      <c r="H36" s="46">
        <v>0.57</v>
      </c>
      <c r="I36" s="46">
        <v>0.38</v>
      </c>
      <c r="J36" s="46">
        <v>0.62</v>
      </c>
      <c r="K36" s="59">
        <v>1.8900000000000001</v>
      </c>
      <c r="L36" s="46">
        <v>0.29</v>
      </c>
      <c r="M36" s="46">
        <v>0.31</v>
      </c>
      <c r="N36" s="46">
        <v>0.32</v>
      </c>
      <c r="O36" s="46">
        <v>0.13</v>
      </c>
      <c r="P36" s="59">
        <v>1.0499999999999998</v>
      </c>
      <c r="Q36" s="9">
        <v>0.28</v>
      </c>
      <c r="R36" s="9">
        <v>0.32</v>
      </c>
      <c r="S36" s="9">
        <v>0.71</v>
      </c>
      <c r="T36" s="9">
        <v>0.44</v>
      </c>
      <c r="U36" s="10">
        <f t="shared" si="14"/>
        <v>1.75</v>
      </c>
      <c r="V36" s="9">
        <v>0.58</v>
      </c>
      <c r="W36" s="9">
        <v>0.49</v>
      </c>
    </row>
    <row r="37" spans="1:23" ht="12.75" customHeight="1">
      <c r="A37" s="8" t="s">
        <v>7</v>
      </c>
      <c r="B37" s="46">
        <v>0.34</v>
      </c>
      <c r="C37" s="46">
        <v>0.44</v>
      </c>
      <c r="D37" s="46">
        <v>1.13</v>
      </c>
      <c r="E37" s="46">
        <v>3.23</v>
      </c>
      <c r="F37" s="59">
        <v>5.14</v>
      </c>
      <c r="G37" s="46">
        <v>0.66</v>
      </c>
      <c r="H37" s="46">
        <v>2.86</v>
      </c>
      <c r="I37" s="46">
        <v>1.82</v>
      </c>
      <c r="J37" s="46">
        <v>9.54</v>
      </c>
      <c r="K37" s="59">
        <v>14.879999999999999</v>
      </c>
      <c r="L37" s="46">
        <v>3.17</v>
      </c>
      <c r="M37" s="46">
        <v>5.96</v>
      </c>
      <c r="N37" s="46">
        <v>3.11</v>
      </c>
      <c r="O37" s="46">
        <v>1.89</v>
      </c>
      <c r="P37" s="59">
        <v>14.129999999999999</v>
      </c>
      <c r="Q37" s="9">
        <v>2.02</v>
      </c>
      <c r="R37" s="9">
        <v>2.75</v>
      </c>
      <c r="S37" s="9">
        <v>1.34</v>
      </c>
      <c r="T37" s="9">
        <v>5.29</v>
      </c>
      <c r="U37" s="10">
        <f t="shared" si="14"/>
        <v>11.399999999999999</v>
      </c>
      <c r="V37" s="9">
        <v>6.63</v>
      </c>
      <c r="W37" s="9">
        <v>2.94</v>
      </c>
    </row>
    <row r="38" spans="1:23" s="11" customFormat="1" ht="12.75" customHeight="1">
      <c r="A38" s="8" t="s">
        <v>10</v>
      </c>
      <c r="B38" s="46">
        <v>-3.950000000000017</v>
      </c>
      <c r="C38" s="46">
        <v>7.269999999999996</v>
      </c>
      <c r="D38" s="46">
        <v>8.219999999999999</v>
      </c>
      <c r="E38" s="46">
        <v>-2.609999999999985</v>
      </c>
      <c r="F38" s="59">
        <v>8.930000000000007</v>
      </c>
      <c r="G38" s="46">
        <v>-3.460000000000022</v>
      </c>
      <c r="H38" s="46">
        <v>6.019999999999996</v>
      </c>
      <c r="I38" s="46">
        <v>10.200000000000017</v>
      </c>
      <c r="J38" s="46">
        <v>-1.4100000000000108</v>
      </c>
      <c r="K38" s="59">
        <v>11.349999999999966</v>
      </c>
      <c r="L38" s="46">
        <v>-0.11000000000001364</v>
      </c>
      <c r="M38" s="46">
        <v>6.920000000000002</v>
      </c>
      <c r="N38" s="46">
        <v>16.799999999999997</v>
      </c>
      <c r="O38" s="46">
        <v>9.740000000000009</v>
      </c>
      <c r="P38" s="59">
        <v>33.349999999999966</v>
      </c>
      <c r="Q38" s="9">
        <f aca="true" t="shared" si="18" ref="Q38:W38">Q39-Q40</f>
        <v>1.2000000000000028</v>
      </c>
      <c r="R38" s="9">
        <f t="shared" si="18"/>
        <v>6.680000000000007</v>
      </c>
      <c r="S38" s="9">
        <f t="shared" si="18"/>
        <v>2.829999999999984</v>
      </c>
      <c r="T38" s="9">
        <f t="shared" si="18"/>
        <v>-7.8999999999999915</v>
      </c>
      <c r="U38" s="12">
        <f t="shared" si="18"/>
        <v>2.810000000000059</v>
      </c>
      <c r="V38" s="9">
        <f t="shared" si="18"/>
        <v>1.0499999999999972</v>
      </c>
      <c r="W38" s="9">
        <f t="shared" si="18"/>
        <v>4.3799999999999955</v>
      </c>
    </row>
    <row r="39" spans="1:23" ht="12.75" customHeight="1">
      <c r="A39" s="8" t="s">
        <v>6</v>
      </c>
      <c r="B39" s="46">
        <v>72.08</v>
      </c>
      <c r="C39" s="46">
        <v>90.92999999999999</v>
      </c>
      <c r="D39" s="46">
        <v>100.69</v>
      </c>
      <c r="E39" s="46">
        <v>96.24000000000001</v>
      </c>
      <c r="F39" s="59">
        <v>359.94</v>
      </c>
      <c r="G39" s="46">
        <v>81.96</v>
      </c>
      <c r="H39" s="46">
        <v>95.25999999999999</v>
      </c>
      <c r="I39" s="46">
        <v>102.55000000000001</v>
      </c>
      <c r="J39" s="46">
        <v>100.44999999999999</v>
      </c>
      <c r="K39" s="59">
        <v>380.21999999999997</v>
      </c>
      <c r="L39" s="46">
        <v>92.63999999999999</v>
      </c>
      <c r="M39" s="46">
        <v>104.19</v>
      </c>
      <c r="N39" s="46">
        <v>114.1</v>
      </c>
      <c r="O39" s="46">
        <v>108.56</v>
      </c>
      <c r="P39" s="59">
        <v>419.48999999999995</v>
      </c>
      <c r="Q39" s="9">
        <f aca="true" t="shared" si="19" ref="Q39:T40">Q51+Q60+Q72+Q84</f>
        <v>90.78</v>
      </c>
      <c r="R39" s="9">
        <f t="shared" si="19"/>
        <v>104.82000000000001</v>
      </c>
      <c r="S39" s="9">
        <f t="shared" si="19"/>
        <v>100.00999999999999</v>
      </c>
      <c r="T39" s="9">
        <f t="shared" si="19"/>
        <v>93.89</v>
      </c>
      <c r="U39" s="10">
        <f t="shared" si="14"/>
        <v>389.5</v>
      </c>
      <c r="V39" s="9">
        <f>V51+V60+V72+V84</f>
        <v>72.21</v>
      </c>
      <c r="W39" s="9">
        <f>W51+W60+W72+W84</f>
        <v>82.61</v>
      </c>
    </row>
    <row r="40" spans="1:23" ht="12.75" customHeight="1">
      <c r="A40" s="8" t="s">
        <v>7</v>
      </c>
      <c r="B40" s="46">
        <v>76.03000000000002</v>
      </c>
      <c r="C40" s="46">
        <v>83.66</v>
      </c>
      <c r="D40" s="46">
        <v>92.47</v>
      </c>
      <c r="E40" s="46">
        <v>98.85</v>
      </c>
      <c r="F40" s="59">
        <v>351.01</v>
      </c>
      <c r="G40" s="46">
        <v>85.42000000000002</v>
      </c>
      <c r="H40" s="46">
        <v>89.24</v>
      </c>
      <c r="I40" s="46">
        <v>92.35</v>
      </c>
      <c r="J40" s="46">
        <v>101.86</v>
      </c>
      <c r="K40" s="59">
        <v>368.87</v>
      </c>
      <c r="L40" s="46">
        <v>92.75</v>
      </c>
      <c r="M40" s="46">
        <v>97.27</v>
      </c>
      <c r="N40" s="46">
        <v>97.3</v>
      </c>
      <c r="O40" s="46">
        <v>98.82</v>
      </c>
      <c r="P40" s="59">
        <v>386.14</v>
      </c>
      <c r="Q40" s="9">
        <f t="shared" si="19"/>
        <v>89.58</v>
      </c>
      <c r="R40" s="9">
        <f t="shared" si="19"/>
        <v>98.14</v>
      </c>
      <c r="S40" s="9">
        <f t="shared" si="19"/>
        <v>97.18</v>
      </c>
      <c r="T40" s="9">
        <f t="shared" si="19"/>
        <v>101.78999999999999</v>
      </c>
      <c r="U40" s="10">
        <f t="shared" si="14"/>
        <v>386.68999999999994</v>
      </c>
      <c r="V40" s="9">
        <f>V52+V61+V73+V85</f>
        <v>71.16</v>
      </c>
      <c r="W40" s="9">
        <f>W52+W61+W73+W85</f>
        <v>78.23</v>
      </c>
    </row>
    <row r="41" spans="1:23" ht="12.75" customHeight="1">
      <c r="A41" s="8" t="s">
        <v>34</v>
      </c>
      <c r="B41" s="46">
        <v>0.629999999999999</v>
      </c>
      <c r="C41" s="46">
        <v>-0.019999999999999574</v>
      </c>
      <c r="D41" s="46">
        <v>-3.450000000000003</v>
      </c>
      <c r="E41" s="46">
        <v>-1.8400000000000034</v>
      </c>
      <c r="F41" s="59">
        <v>-4.680000000000007</v>
      </c>
      <c r="G41" s="46">
        <v>0.7499999999999982</v>
      </c>
      <c r="H41" s="46">
        <v>-2.1899999999999977</v>
      </c>
      <c r="I41" s="46">
        <v>-3.289999999999999</v>
      </c>
      <c r="J41" s="46">
        <v>-2.1000000000000014</v>
      </c>
      <c r="K41" s="59">
        <v>-6.829999999999998</v>
      </c>
      <c r="L41" s="46">
        <v>-3.230000000000004</v>
      </c>
      <c r="M41" s="46">
        <v>-3.710000000000001</v>
      </c>
      <c r="N41" s="46">
        <v>-2.1300000000000026</v>
      </c>
      <c r="O41" s="46">
        <v>0.7800000000000011</v>
      </c>
      <c r="P41" s="59">
        <v>-8.290000000000006</v>
      </c>
      <c r="Q41" s="9">
        <f aca="true" t="shared" si="20" ref="Q41:W41">Q42-Q43</f>
        <v>-1.2799999999999976</v>
      </c>
      <c r="R41" s="9">
        <f t="shared" si="20"/>
        <v>-5.740000000000002</v>
      </c>
      <c r="S41" s="9">
        <f t="shared" si="20"/>
        <v>-8.309999999999999</v>
      </c>
      <c r="T41" s="9">
        <f t="shared" si="20"/>
        <v>-2.6099999999999994</v>
      </c>
      <c r="U41" s="12">
        <f t="shared" si="20"/>
        <v>-17.939999999999998</v>
      </c>
      <c r="V41" s="9">
        <f t="shared" si="20"/>
        <v>1.7599999999999998</v>
      </c>
      <c r="W41" s="9">
        <f t="shared" si="20"/>
        <v>-2.730000000000004</v>
      </c>
    </row>
    <row r="42" spans="1:23" ht="12.75" customHeight="1">
      <c r="A42" s="8" t="s">
        <v>8</v>
      </c>
      <c r="B42" s="46">
        <v>12.23</v>
      </c>
      <c r="C42" s="46">
        <v>19.14</v>
      </c>
      <c r="D42" s="46">
        <v>19.36</v>
      </c>
      <c r="E42" s="46">
        <v>16.189999999999998</v>
      </c>
      <c r="F42" s="59">
        <v>66.92</v>
      </c>
      <c r="G42" s="46">
        <v>14.469999999999999</v>
      </c>
      <c r="H42" s="46">
        <v>21.53</v>
      </c>
      <c r="I42" s="46">
        <v>23.85</v>
      </c>
      <c r="J42" s="46">
        <v>21.04</v>
      </c>
      <c r="K42" s="59">
        <v>80.89</v>
      </c>
      <c r="L42" s="46">
        <v>17.869999999999997</v>
      </c>
      <c r="M42" s="46">
        <v>25.4</v>
      </c>
      <c r="N42" s="46">
        <v>26.61</v>
      </c>
      <c r="O42" s="46">
        <v>21.66</v>
      </c>
      <c r="P42" s="59">
        <v>91.53999999999999</v>
      </c>
      <c r="Q42" s="9">
        <v>16.23</v>
      </c>
      <c r="R42" s="9">
        <v>26.759999999999998</v>
      </c>
      <c r="S42" s="9">
        <v>23.630000000000003</v>
      </c>
      <c r="T42" s="9">
        <v>17.69</v>
      </c>
      <c r="U42" s="10">
        <f>SUM(Q42:T42)</f>
        <v>84.31</v>
      </c>
      <c r="V42" s="9">
        <v>14.84</v>
      </c>
      <c r="W42" s="9">
        <v>23.36</v>
      </c>
    </row>
    <row r="43" spans="1:23" ht="12.75" customHeight="1">
      <c r="A43" s="8" t="s">
        <v>9</v>
      </c>
      <c r="B43" s="46">
        <v>11.600000000000001</v>
      </c>
      <c r="C43" s="46">
        <v>19.16</v>
      </c>
      <c r="D43" s="46">
        <v>22.810000000000002</v>
      </c>
      <c r="E43" s="46">
        <v>18.03</v>
      </c>
      <c r="F43" s="59">
        <v>71.60000000000001</v>
      </c>
      <c r="G43" s="46">
        <v>13.72</v>
      </c>
      <c r="H43" s="46">
        <v>23.72</v>
      </c>
      <c r="I43" s="46">
        <v>27.14</v>
      </c>
      <c r="J43" s="46">
        <v>23.14</v>
      </c>
      <c r="K43" s="59">
        <v>87.72</v>
      </c>
      <c r="L43" s="46">
        <v>21.1</v>
      </c>
      <c r="M43" s="46">
        <v>29.11</v>
      </c>
      <c r="N43" s="46">
        <v>28.740000000000002</v>
      </c>
      <c r="O43" s="46">
        <v>20.88</v>
      </c>
      <c r="P43" s="59">
        <v>99.83</v>
      </c>
      <c r="Q43" s="9">
        <v>17.509999999999998</v>
      </c>
      <c r="R43" s="9">
        <v>32.5</v>
      </c>
      <c r="S43" s="9">
        <v>31.94</v>
      </c>
      <c r="T43" s="9">
        <v>20.3</v>
      </c>
      <c r="U43" s="10">
        <f>SUM(Q43:T43)</f>
        <v>102.25</v>
      </c>
      <c r="V43" s="9">
        <v>13.08</v>
      </c>
      <c r="W43" s="9">
        <v>26.090000000000003</v>
      </c>
    </row>
    <row r="44" spans="1:23" ht="12.75" customHeight="1">
      <c r="A44" s="8" t="s">
        <v>35</v>
      </c>
      <c r="B44" s="46">
        <v>-3.8200000000000003</v>
      </c>
      <c r="C44" s="46">
        <v>8.5</v>
      </c>
      <c r="D44" s="46">
        <v>9.730000000000011</v>
      </c>
      <c r="E44" s="46">
        <v>-1.4799999999999898</v>
      </c>
      <c r="F44" s="59">
        <v>12.930000000000035</v>
      </c>
      <c r="G44" s="46">
        <v>-4.060000000000002</v>
      </c>
      <c r="H44" s="46">
        <v>9.010000000000005</v>
      </c>
      <c r="I44" s="46">
        <v>11.110000000000014</v>
      </c>
      <c r="J44" s="46">
        <v>-2.160000000000011</v>
      </c>
      <c r="K44" s="59">
        <v>13.900000000000034</v>
      </c>
      <c r="L44" s="46">
        <v>-0.44000000000001194</v>
      </c>
      <c r="M44" s="46">
        <v>9.600000000000009</v>
      </c>
      <c r="N44" s="46">
        <v>16.719999999999985</v>
      </c>
      <c r="O44" s="46">
        <v>5.719999999999999</v>
      </c>
      <c r="P44" s="59">
        <v>31.599999999999966</v>
      </c>
      <c r="Q44" s="9">
        <f aca="true" t="shared" si="21" ref="Q44:W44">Q45-Q46</f>
        <v>1.240000000000002</v>
      </c>
      <c r="R44" s="9">
        <f t="shared" si="21"/>
        <v>10.21</v>
      </c>
      <c r="S44" s="9">
        <f t="shared" si="21"/>
        <v>8.579999999999991</v>
      </c>
      <c r="T44" s="9">
        <f t="shared" si="21"/>
        <v>-6.520000000000003</v>
      </c>
      <c r="U44" s="12">
        <f t="shared" si="21"/>
        <v>13.509999999999991</v>
      </c>
      <c r="V44" s="9">
        <f t="shared" si="21"/>
        <v>-0.25</v>
      </c>
      <c r="W44" s="9">
        <f t="shared" si="21"/>
        <v>9.850000000000001</v>
      </c>
    </row>
    <row r="45" spans="1:23" ht="12.75" customHeight="1">
      <c r="A45" s="8" t="s">
        <v>8</v>
      </c>
      <c r="B45" s="46">
        <v>49.85</v>
      </c>
      <c r="C45" s="46">
        <v>60.9</v>
      </c>
      <c r="D45" s="46">
        <v>65.65</v>
      </c>
      <c r="E45" s="46">
        <v>67.68</v>
      </c>
      <c r="F45" s="59">
        <v>244.08</v>
      </c>
      <c r="G45" s="46">
        <v>56.57</v>
      </c>
      <c r="H45" s="46">
        <v>61.55</v>
      </c>
      <c r="I45" s="46">
        <v>63.60000000000001</v>
      </c>
      <c r="J45" s="46">
        <v>66.00999999999999</v>
      </c>
      <c r="K45" s="59">
        <v>247.73000000000002</v>
      </c>
      <c r="L45" s="46">
        <v>61.17999999999999</v>
      </c>
      <c r="M45" s="46">
        <v>64.54</v>
      </c>
      <c r="N45" s="46">
        <v>72.22999999999999</v>
      </c>
      <c r="O45" s="46">
        <v>71.7</v>
      </c>
      <c r="P45" s="59">
        <v>269.65</v>
      </c>
      <c r="Q45" s="9">
        <v>60.87</v>
      </c>
      <c r="R45" s="9">
        <v>63.63</v>
      </c>
      <c r="S45" s="9">
        <v>60.809999999999995</v>
      </c>
      <c r="T45" s="9">
        <v>62.43</v>
      </c>
      <c r="U45" s="10">
        <f>SUM(Q45:T45)</f>
        <v>247.74</v>
      </c>
      <c r="V45" s="9">
        <v>48.8</v>
      </c>
      <c r="W45" s="9">
        <v>49.910000000000004</v>
      </c>
    </row>
    <row r="46" spans="1:23" ht="12.75" customHeight="1">
      <c r="A46" s="8" t="s">
        <v>9</v>
      </c>
      <c r="B46" s="46">
        <v>53.67</v>
      </c>
      <c r="C46" s="46">
        <v>52.4</v>
      </c>
      <c r="D46" s="46">
        <v>55.919999999999995</v>
      </c>
      <c r="E46" s="46">
        <v>69.16</v>
      </c>
      <c r="F46" s="59">
        <v>231.14999999999998</v>
      </c>
      <c r="G46" s="46">
        <v>60.63</v>
      </c>
      <c r="H46" s="46">
        <v>52.53999999999999</v>
      </c>
      <c r="I46" s="46">
        <v>52.489999999999995</v>
      </c>
      <c r="J46" s="46">
        <v>68.17</v>
      </c>
      <c r="K46" s="59">
        <v>233.82999999999998</v>
      </c>
      <c r="L46" s="46">
        <v>61.620000000000005</v>
      </c>
      <c r="M46" s="46">
        <v>54.94</v>
      </c>
      <c r="N46" s="46">
        <v>55.510000000000005</v>
      </c>
      <c r="O46" s="46">
        <v>65.98</v>
      </c>
      <c r="P46" s="59">
        <v>238.05</v>
      </c>
      <c r="Q46" s="9">
        <v>59.629999999999995</v>
      </c>
      <c r="R46" s="9">
        <v>53.42</v>
      </c>
      <c r="S46" s="9">
        <v>52.230000000000004</v>
      </c>
      <c r="T46" s="9">
        <v>68.95</v>
      </c>
      <c r="U46" s="10">
        <f>SUM(Q46:T46)</f>
        <v>234.23000000000002</v>
      </c>
      <c r="V46" s="9">
        <v>49.05</v>
      </c>
      <c r="W46" s="9">
        <v>40.06</v>
      </c>
    </row>
    <row r="47" spans="1:23" ht="12.75" customHeight="1">
      <c r="A47" s="8" t="s">
        <v>36</v>
      </c>
      <c r="B47" s="46">
        <v>-0.7599999999999998</v>
      </c>
      <c r="C47" s="46">
        <v>-1.209999999999999</v>
      </c>
      <c r="D47" s="46">
        <v>1.9399999999999977</v>
      </c>
      <c r="E47" s="46">
        <v>0.7099999999999991</v>
      </c>
      <c r="F47" s="59">
        <v>0.6799999999999926</v>
      </c>
      <c r="G47" s="46">
        <v>-0.15000000000000036</v>
      </c>
      <c r="H47" s="46">
        <v>-0.7999999999999989</v>
      </c>
      <c r="I47" s="46">
        <v>2.380000000000001</v>
      </c>
      <c r="J47" s="46">
        <v>2.8499999999999996</v>
      </c>
      <c r="K47" s="59">
        <v>4.280000000000008</v>
      </c>
      <c r="L47" s="46">
        <v>3.5599999999999987</v>
      </c>
      <c r="M47" s="46">
        <v>1.0299999999999994</v>
      </c>
      <c r="N47" s="46">
        <v>2.209999999999999</v>
      </c>
      <c r="O47" s="46">
        <v>3.24</v>
      </c>
      <c r="P47" s="59">
        <v>10.039999999999992</v>
      </c>
      <c r="Q47" s="9">
        <f aca="true" t="shared" si="22" ref="Q47:W47">Q48-Q49</f>
        <v>1.2400000000000002</v>
      </c>
      <c r="R47" s="9">
        <f t="shared" si="22"/>
        <v>2.209999999999999</v>
      </c>
      <c r="S47" s="9">
        <f t="shared" si="22"/>
        <v>2.5599999999999987</v>
      </c>
      <c r="T47" s="9">
        <f t="shared" si="22"/>
        <v>1.2300000000000004</v>
      </c>
      <c r="U47" s="12">
        <f t="shared" si="22"/>
        <v>7.240000000000002</v>
      </c>
      <c r="V47" s="9">
        <f t="shared" si="22"/>
        <v>-0.4599999999999991</v>
      </c>
      <c r="W47" s="9">
        <f t="shared" si="22"/>
        <v>-2.74</v>
      </c>
    </row>
    <row r="48" spans="1:23" ht="12.75" customHeight="1">
      <c r="A48" s="8" t="s">
        <v>8</v>
      </c>
      <c r="B48" s="46">
        <v>10</v>
      </c>
      <c r="C48" s="46">
        <v>10.89</v>
      </c>
      <c r="D48" s="46">
        <v>15.68</v>
      </c>
      <c r="E48" s="46">
        <v>12.37</v>
      </c>
      <c r="F48" s="59">
        <v>48.94</v>
      </c>
      <c r="G48" s="46">
        <v>10.92</v>
      </c>
      <c r="H48" s="46">
        <v>12.18</v>
      </c>
      <c r="I48" s="46">
        <v>15.100000000000001</v>
      </c>
      <c r="J48" s="46">
        <v>13.399999999999999</v>
      </c>
      <c r="K48" s="59">
        <v>51.6</v>
      </c>
      <c r="L48" s="46">
        <v>13.59</v>
      </c>
      <c r="M48" s="46">
        <v>14.25</v>
      </c>
      <c r="N48" s="46">
        <v>15.260000000000002</v>
      </c>
      <c r="O48" s="46">
        <v>15.2</v>
      </c>
      <c r="P48" s="59">
        <v>58.3</v>
      </c>
      <c r="Q48" s="9">
        <v>13.68</v>
      </c>
      <c r="R48" s="9">
        <v>14.43</v>
      </c>
      <c r="S48" s="9">
        <v>15.569999999999999</v>
      </c>
      <c r="T48" s="9">
        <v>13.77</v>
      </c>
      <c r="U48" s="10">
        <f>SUM(Q48:T48)</f>
        <v>57.45</v>
      </c>
      <c r="V48" s="9">
        <v>8.57</v>
      </c>
      <c r="W48" s="9">
        <v>9.34</v>
      </c>
    </row>
    <row r="49" spans="1:23" ht="12.75" customHeight="1">
      <c r="A49" s="8" t="s">
        <v>9</v>
      </c>
      <c r="B49" s="46">
        <v>10.76</v>
      </c>
      <c r="C49" s="46">
        <v>12.1</v>
      </c>
      <c r="D49" s="46">
        <v>13.740000000000002</v>
      </c>
      <c r="E49" s="46">
        <v>11.66</v>
      </c>
      <c r="F49" s="59">
        <v>48.260000000000005</v>
      </c>
      <c r="G49" s="46">
        <v>11.07</v>
      </c>
      <c r="H49" s="46">
        <v>12.979999999999999</v>
      </c>
      <c r="I49" s="46">
        <v>12.72</v>
      </c>
      <c r="J49" s="46">
        <v>10.549999999999999</v>
      </c>
      <c r="K49" s="59">
        <v>47.31999999999999</v>
      </c>
      <c r="L49" s="46">
        <v>10.030000000000001</v>
      </c>
      <c r="M49" s="46">
        <v>13.22</v>
      </c>
      <c r="N49" s="46">
        <v>13.050000000000002</v>
      </c>
      <c r="O49" s="46">
        <v>11.959999999999999</v>
      </c>
      <c r="P49" s="59">
        <v>48.260000000000005</v>
      </c>
      <c r="Q49" s="9">
        <v>12.44</v>
      </c>
      <c r="R49" s="9">
        <v>12.22</v>
      </c>
      <c r="S49" s="9">
        <v>13.01</v>
      </c>
      <c r="T49" s="9">
        <v>12.54</v>
      </c>
      <c r="U49" s="10">
        <f>SUM(Q49:T49)</f>
        <v>50.21</v>
      </c>
      <c r="V49" s="9">
        <v>9.03</v>
      </c>
      <c r="W49" s="9">
        <v>12.08</v>
      </c>
    </row>
    <row r="50" spans="1:23" ht="12.75" customHeight="1">
      <c r="A50" s="8" t="s">
        <v>37</v>
      </c>
      <c r="B50" s="46">
        <v>-3.7499999999999996</v>
      </c>
      <c r="C50" s="46">
        <v>-3.94</v>
      </c>
      <c r="D50" s="46">
        <v>-4.54</v>
      </c>
      <c r="E50" s="46">
        <v>-5.41</v>
      </c>
      <c r="F50" s="59">
        <v>-17.64</v>
      </c>
      <c r="G50" s="46">
        <v>-3.0000000000000004</v>
      </c>
      <c r="H50" s="46">
        <v>-3.98</v>
      </c>
      <c r="I50" s="46">
        <v>-4.41</v>
      </c>
      <c r="J50" s="46">
        <v>-3.2</v>
      </c>
      <c r="K50" s="59">
        <v>-14.589999999999998</v>
      </c>
      <c r="L50" s="46">
        <v>-2.8699999999999997</v>
      </c>
      <c r="M50" s="46">
        <v>-3.1100000000000003</v>
      </c>
      <c r="N50" s="46">
        <v>-4.58</v>
      </c>
      <c r="O50" s="46">
        <v>-4.499999999999999</v>
      </c>
      <c r="P50" s="59">
        <v>-15.059999999999999</v>
      </c>
      <c r="Q50" s="9">
        <f aca="true" t="shared" si="23" ref="Q50:W50">Q51-Q52</f>
        <v>-4.209999999999999</v>
      </c>
      <c r="R50" s="9">
        <f t="shared" si="23"/>
        <v>-4.790000000000001</v>
      </c>
      <c r="S50" s="9">
        <f t="shared" si="23"/>
        <v>-5.98</v>
      </c>
      <c r="T50" s="9">
        <f t="shared" si="23"/>
        <v>-5.48</v>
      </c>
      <c r="U50" s="12">
        <f t="shared" si="23"/>
        <v>-20.46</v>
      </c>
      <c r="V50" s="9">
        <f t="shared" si="23"/>
        <v>-2.9299999999999997</v>
      </c>
      <c r="W50" s="9">
        <f t="shared" si="23"/>
        <v>-2.6599999999999997</v>
      </c>
    </row>
    <row r="51" spans="1:23" ht="12.75" customHeight="1">
      <c r="A51" s="8" t="s">
        <v>8</v>
      </c>
      <c r="B51" s="46">
        <v>0.31</v>
      </c>
      <c r="C51" s="46">
        <v>0.36</v>
      </c>
      <c r="D51" s="46">
        <v>0.51</v>
      </c>
      <c r="E51" s="46">
        <v>0.6399999999999999</v>
      </c>
      <c r="F51" s="59">
        <v>1.8199999999999998</v>
      </c>
      <c r="G51" s="46">
        <v>0.42</v>
      </c>
      <c r="H51" s="46">
        <v>0.85</v>
      </c>
      <c r="I51" s="46">
        <v>1.13</v>
      </c>
      <c r="J51" s="46">
        <v>0.95</v>
      </c>
      <c r="K51" s="59">
        <v>3.3499999999999996</v>
      </c>
      <c r="L51" s="46">
        <v>0.64</v>
      </c>
      <c r="M51" s="46">
        <v>1.2</v>
      </c>
      <c r="N51" s="46">
        <v>1.23</v>
      </c>
      <c r="O51" s="46">
        <v>1.4100000000000001</v>
      </c>
      <c r="P51" s="59">
        <v>4.48</v>
      </c>
      <c r="Q51" s="9">
        <f>Q54+Q57</f>
        <v>1.28</v>
      </c>
      <c r="R51" s="9">
        <f aca="true" t="shared" si="24" ref="R51:W52">R54+R57</f>
        <v>1.3199999999999998</v>
      </c>
      <c r="S51" s="9">
        <f t="shared" si="24"/>
        <v>2.23</v>
      </c>
      <c r="T51" s="9">
        <f t="shared" si="24"/>
        <v>1.7999999999999998</v>
      </c>
      <c r="U51" s="12">
        <f t="shared" si="24"/>
        <v>6.629999999999999</v>
      </c>
      <c r="V51" s="9">
        <f t="shared" si="24"/>
        <v>1.8</v>
      </c>
      <c r="W51" s="9">
        <f t="shared" si="24"/>
        <v>1.85</v>
      </c>
    </row>
    <row r="52" spans="1:23" ht="12.75" customHeight="1">
      <c r="A52" s="8" t="s">
        <v>9</v>
      </c>
      <c r="B52" s="46">
        <v>4.06</v>
      </c>
      <c r="C52" s="46">
        <v>4.3</v>
      </c>
      <c r="D52" s="46">
        <v>5.05</v>
      </c>
      <c r="E52" s="46">
        <v>6.05</v>
      </c>
      <c r="F52" s="59">
        <v>19.46</v>
      </c>
      <c r="G52" s="46">
        <v>3.4200000000000004</v>
      </c>
      <c r="H52" s="46">
        <v>4.83</v>
      </c>
      <c r="I52" s="46">
        <v>5.54</v>
      </c>
      <c r="J52" s="46">
        <v>4.15</v>
      </c>
      <c r="K52" s="59">
        <v>17.939999999999998</v>
      </c>
      <c r="L52" s="46">
        <v>3.51</v>
      </c>
      <c r="M52" s="46">
        <v>4.3100000000000005</v>
      </c>
      <c r="N52" s="46">
        <v>5.81</v>
      </c>
      <c r="O52" s="46">
        <v>5.909999999999999</v>
      </c>
      <c r="P52" s="59">
        <v>19.54</v>
      </c>
      <c r="Q52" s="9">
        <f>Q55+Q58</f>
        <v>5.489999999999999</v>
      </c>
      <c r="R52" s="9">
        <f t="shared" si="24"/>
        <v>6.11</v>
      </c>
      <c r="S52" s="9">
        <f t="shared" si="24"/>
        <v>8.21</v>
      </c>
      <c r="T52" s="9">
        <f t="shared" si="24"/>
        <v>7.28</v>
      </c>
      <c r="U52" s="12">
        <f t="shared" si="24"/>
        <v>27.09</v>
      </c>
      <c r="V52" s="9">
        <f t="shared" si="24"/>
        <v>4.7299999999999995</v>
      </c>
      <c r="W52" s="9">
        <f t="shared" si="24"/>
        <v>4.51</v>
      </c>
    </row>
    <row r="53" spans="1:23" ht="12.75" customHeight="1">
      <c r="A53" s="8" t="s">
        <v>38</v>
      </c>
      <c r="B53" s="46">
        <v>-3.38</v>
      </c>
      <c r="C53" s="46">
        <v>-3.7299999999999995</v>
      </c>
      <c r="D53" s="46">
        <v>-4.24</v>
      </c>
      <c r="E53" s="46">
        <v>-4.93</v>
      </c>
      <c r="F53" s="59">
        <v>-16.28</v>
      </c>
      <c r="G53" s="46">
        <v>-2.8400000000000003</v>
      </c>
      <c r="H53" s="46">
        <v>-3.62</v>
      </c>
      <c r="I53" s="46">
        <v>-4.26</v>
      </c>
      <c r="J53" s="46">
        <v>-3.04</v>
      </c>
      <c r="K53" s="59">
        <v>-13.759999999999998</v>
      </c>
      <c r="L53" s="46">
        <v>-2.73</v>
      </c>
      <c r="M53" s="46">
        <v>-3.0600000000000005</v>
      </c>
      <c r="N53" s="46">
        <v>-4.39</v>
      </c>
      <c r="O53" s="46">
        <v>-4.26</v>
      </c>
      <c r="P53" s="59">
        <v>-14.44</v>
      </c>
      <c r="Q53" s="9">
        <f aca="true" t="shared" si="25" ref="Q53:W53">Q54-Q55</f>
        <v>-4.1</v>
      </c>
      <c r="R53" s="9">
        <f t="shared" si="25"/>
        <v>-4.460000000000001</v>
      </c>
      <c r="S53" s="9">
        <f t="shared" si="25"/>
        <v>-5.5</v>
      </c>
      <c r="T53" s="9">
        <f t="shared" si="25"/>
        <v>-5.11</v>
      </c>
      <c r="U53" s="12">
        <f t="shared" si="25"/>
        <v>-19.17</v>
      </c>
      <c r="V53" s="9">
        <f t="shared" si="25"/>
        <v>-2.79</v>
      </c>
      <c r="W53" s="9">
        <f t="shared" si="25"/>
        <v>-2.54</v>
      </c>
    </row>
    <row r="54" spans="1:23" ht="12.75" customHeight="1">
      <c r="A54" s="8" t="s">
        <v>11</v>
      </c>
      <c r="B54" s="46">
        <v>0.31</v>
      </c>
      <c r="C54" s="46">
        <v>0.33</v>
      </c>
      <c r="D54" s="46">
        <v>0.5</v>
      </c>
      <c r="E54" s="46">
        <v>0.57</v>
      </c>
      <c r="F54" s="59">
        <v>1.71</v>
      </c>
      <c r="G54" s="46">
        <v>0.36</v>
      </c>
      <c r="H54" s="46">
        <v>0.63</v>
      </c>
      <c r="I54" s="46">
        <v>0.88</v>
      </c>
      <c r="J54" s="46">
        <v>0.84</v>
      </c>
      <c r="K54" s="59">
        <v>2.71</v>
      </c>
      <c r="L54" s="46">
        <v>0.38</v>
      </c>
      <c r="M54" s="46">
        <v>1.01</v>
      </c>
      <c r="N54" s="46">
        <v>0.96</v>
      </c>
      <c r="O54" s="46">
        <v>1.05</v>
      </c>
      <c r="P54" s="59">
        <v>3.4000000000000004</v>
      </c>
      <c r="Q54" s="9">
        <v>0.96</v>
      </c>
      <c r="R54" s="9">
        <v>0.94</v>
      </c>
      <c r="S54" s="9">
        <v>1.82</v>
      </c>
      <c r="T54" s="9">
        <v>1.39</v>
      </c>
      <c r="U54" s="10">
        <f>SUM(Q54:T54)</f>
        <v>5.109999999999999</v>
      </c>
      <c r="V54" s="9">
        <v>1.34</v>
      </c>
      <c r="W54" s="9">
        <v>1.32</v>
      </c>
    </row>
    <row r="55" spans="1:23" ht="12.75" customHeight="1">
      <c r="A55" s="8" t="s">
        <v>12</v>
      </c>
      <c r="B55" s="46">
        <v>3.69</v>
      </c>
      <c r="C55" s="46">
        <v>4.06</v>
      </c>
      <c r="D55" s="46">
        <v>4.74</v>
      </c>
      <c r="E55" s="46">
        <v>5.5</v>
      </c>
      <c r="F55" s="59">
        <v>17.990000000000002</v>
      </c>
      <c r="G55" s="46">
        <v>3.2</v>
      </c>
      <c r="H55" s="46">
        <v>4.25</v>
      </c>
      <c r="I55" s="46">
        <v>5.14</v>
      </c>
      <c r="J55" s="46">
        <v>3.88</v>
      </c>
      <c r="K55" s="59">
        <v>16.47</v>
      </c>
      <c r="L55" s="46">
        <v>3.11</v>
      </c>
      <c r="M55" s="46">
        <v>4.07</v>
      </c>
      <c r="N55" s="46">
        <v>5.35</v>
      </c>
      <c r="O55" s="46">
        <v>5.31</v>
      </c>
      <c r="P55" s="59">
        <v>17.84</v>
      </c>
      <c r="Q55" s="9">
        <v>5.06</v>
      </c>
      <c r="R55" s="9">
        <v>5.4</v>
      </c>
      <c r="S55" s="9">
        <v>7.32</v>
      </c>
      <c r="T55" s="9">
        <v>6.5</v>
      </c>
      <c r="U55" s="10">
        <f>SUM(Q55:T55)</f>
        <v>24.28</v>
      </c>
      <c r="V55" s="9">
        <v>4.13</v>
      </c>
      <c r="W55" s="9">
        <v>3.86</v>
      </c>
    </row>
    <row r="56" spans="1:23" ht="12.75" customHeight="1">
      <c r="A56" s="8" t="s">
        <v>39</v>
      </c>
      <c r="B56" s="46">
        <v>-0.37</v>
      </c>
      <c r="C56" s="46">
        <v>-0.21</v>
      </c>
      <c r="D56" s="46">
        <v>-0.3</v>
      </c>
      <c r="E56" s="46">
        <v>-0.48000000000000004</v>
      </c>
      <c r="F56" s="59">
        <v>-1.3599999999999999</v>
      </c>
      <c r="G56" s="46">
        <v>-0.16</v>
      </c>
      <c r="H56" s="46">
        <v>-0.36</v>
      </c>
      <c r="I56" s="46">
        <v>-0.15000000000000002</v>
      </c>
      <c r="J56" s="46">
        <v>-0.16000000000000003</v>
      </c>
      <c r="K56" s="59">
        <v>-0.83</v>
      </c>
      <c r="L56" s="46">
        <v>-0.14</v>
      </c>
      <c r="M56" s="46">
        <v>-0.04999999999999999</v>
      </c>
      <c r="N56" s="46">
        <v>-0.19</v>
      </c>
      <c r="O56" s="46">
        <v>-0.24</v>
      </c>
      <c r="P56" s="59">
        <v>-0.6200000000000001</v>
      </c>
      <c r="Q56" s="9">
        <f aca="true" t="shared" si="26" ref="Q56:W56">Q57-Q58</f>
        <v>-0.10999999999999999</v>
      </c>
      <c r="R56" s="9">
        <f t="shared" si="26"/>
        <v>-0.32999999999999996</v>
      </c>
      <c r="S56" s="9">
        <f t="shared" si="26"/>
        <v>-0.48000000000000004</v>
      </c>
      <c r="T56" s="9">
        <f t="shared" si="26"/>
        <v>-0.37000000000000005</v>
      </c>
      <c r="U56" s="12">
        <f t="shared" si="26"/>
        <v>-1.2899999999999998</v>
      </c>
      <c r="V56" s="9">
        <f t="shared" si="26"/>
        <v>-0.13999999999999996</v>
      </c>
      <c r="W56" s="9">
        <f t="shared" si="26"/>
        <v>-0.12</v>
      </c>
    </row>
    <row r="57" spans="1:23" ht="12.75" customHeight="1">
      <c r="A57" s="8" t="s">
        <v>11</v>
      </c>
      <c r="B57" s="46">
        <v>0</v>
      </c>
      <c r="C57" s="46">
        <v>0.03</v>
      </c>
      <c r="D57" s="46">
        <v>0.01</v>
      </c>
      <c r="E57" s="46">
        <v>0.07</v>
      </c>
      <c r="F57" s="59">
        <v>0.11000000000000001</v>
      </c>
      <c r="G57" s="46">
        <v>0.06</v>
      </c>
      <c r="H57" s="46">
        <v>0.22</v>
      </c>
      <c r="I57" s="46">
        <v>0.25</v>
      </c>
      <c r="J57" s="46">
        <v>0.11</v>
      </c>
      <c r="K57" s="59">
        <v>0.64</v>
      </c>
      <c r="L57" s="46">
        <v>0.26</v>
      </c>
      <c r="M57" s="46">
        <v>0.19</v>
      </c>
      <c r="N57" s="46">
        <v>0.27</v>
      </c>
      <c r="O57" s="46">
        <v>0.36</v>
      </c>
      <c r="P57" s="59">
        <v>1.08</v>
      </c>
      <c r="Q57" s="9">
        <v>0.32</v>
      </c>
      <c r="R57" s="9">
        <v>0.38</v>
      </c>
      <c r="S57" s="9">
        <v>0.41</v>
      </c>
      <c r="T57" s="9">
        <v>0.41</v>
      </c>
      <c r="U57" s="10">
        <f>SUM(Q57:T57)</f>
        <v>1.5199999999999998</v>
      </c>
      <c r="V57" s="9">
        <v>0.46</v>
      </c>
      <c r="W57" s="9">
        <v>0.53</v>
      </c>
    </row>
    <row r="58" spans="1:23" ht="12.75" customHeight="1">
      <c r="A58" s="8" t="s">
        <v>12</v>
      </c>
      <c r="B58" s="46">
        <v>0.37</v>
      </c>
      <c r="C58" s="46">
        <v>0.24</v>
      </c>
      <c r="D58" s="46">
        <v>0.31</v>
      </c>
      <c r="E58" s="46">
        <v>0.55</v>
      </c>
      <c r="F58" s="59">
        <v>1.47</v>
      </c>
      <c r="G58" s="46">
        <v>0.22</v>
      </c>
      <c r="H58" s="46">
        <v>0.58</v>
      </c>
      <c r="I58" s="46">
        <v>0.4</v>
      </c>
      <c r="J58" s="46">
        <v>0.27</v>
      </c>
      <c r="K58" s="59">
        <v>1.47</v>
      </c>
      <c r="L58" s="46">
        <v>0.4</v>
      </c>
      <c r="M58" s="46">
        <v>0.24</v>
      </c>
      <c r="N58" s="46">
        <v>0.46</v>
      </c>
      <c r="O58" s="46">
        <v>0.6</v>
      </c>
      <c r="P58" s="59">
        <v>1.7000000000000002</v>
      </c>
      <c r="Q58" s="9">
        <v>0.43</v>
      </c>
      <c r="R58" s="9">
        <v>0.71</v>
      </c>
      <c r="S58" s="9">
        <v>0.89</v>
      </c>
      <c r="T58" s="9">
        <v>0.78</v>
      </c>
      <c r="U58" s="10">
        <f>SUM(Q58:T58)</f>
        <v>2.8099999999999996</v>
      </c>
      <c r="V58" s="9">
        <v>0.6</v>
      </c>
      <c r="W58" s="9">
        <v>0.65</v>
      </c>
    </row>
    <row r="59" spans="1:23" ht="12.75" customHeight="1">
      <c r="A59" s="8" t="s">
        <v>40</v>
      </c>
      <c r="B59" s="46">
        <v>-0.8500000000000014</v>
      </c>
      <c r="C59" s="46">
        <v>-2.91</v>
      </c>
      <c r="D59" s="46">
        <v>-3.259999999999998</v>
      </c>
      <c r="E59" s="46">
        <v>-2.610000000000003</v>
      </c>
      <c r="F59" s="59">
        <v>-9.63000000000001</v>
      </c>
      <c r="G59" s="46">
        <v>0.21000000000000085</v>
      </c>
      <c r="H59" s="46">
        <v>-4.100000000000001</v>
      </c>
      <c r="I59" s="46">
        <v>-2.129999999999999</v>
      </c>
      <c r="J59" s="46">
        <v>0.11999999999999744</v>
      </c>
      <c r="K59" s="59">
        <v>-5.900000000000006</v>
      </c>
      <c r="L59" s="46">
        <v>1.7299999999999969</v>
      </c>
      <c r="M59" s="46">
        <v>-1.490000000000002</v>
      </c>
      <c r="N59" s="46">
        <v>1.4199999999999946</v>
      </c>
      <c r="O59" s="46">
        <v>4.590000000000003</v>
      </c>
      <c r="P59" s="59">
        <v>6.249999999999972</v>
      </c>
      <c r="Q59" s="9">
        <f aca="true" t="shared" si="27" ref="Q59:W59">Q60-Q61</f>
        <v>3.120000000000001</v>
      </c>
      <c r="R59" s="9">
        <f t="shared" si="27"/>
        <v>-3.019999999999996</v>
      </c>
      <c r="S59" s="9">
        <f t="shared" si="27"/>
        <v>-3.1099999999999994</v>
      </c>
      <c r="T59" s="9">
        <f t="shared" si="27"/>
        <v>-1.1699999999999946</v>
      </c>
      <c r="U59" s="12">
        <f t="shared" si="27"/>
        <v>-4.179999999999978</v>
      </c>
      <c r="V59" s="9">
        <f t="shared" si="27"/>
        <v>-0.7000000000000028</v>
      </c>
      <c r="W59" s="9">
        <f t="shared" si="27"/>
        <v>-6.25</v>
      </c>
    </row>
    <row r="60" spans="1:23" ht="12.75" customHeight="1">
      <c r="A60" s="8" t="s">
        <v>8</v>
      </c>
      <c r="B60" s="46">
        <v>17.689999999999998</v>
      </c>
      <c r="C60" s="46">
        <v>24.69</v>
      </c>
      <c r="D60" s="46">
        <v>27.470000000000002</v>
      </c>
      <c r="E60" s="46">
        <v>22.81</v>
      </c>
      <c r="F60" s="59">
        <v>92.66</v>
      </c>
      <c r="G60" s="46">
        <v>20.01</v>
      </c>
      <c r="H60" s="46">
        <v>27.11</v>
      </c>
      <c r="I60" s="46">
        <v>31.34</v>
      </c>
      <c r="J60" s="46">
        <v>28.16</v>
      </c>
      <c r="K60" s="59">
        <v>106.62</v>
      </c>
      <c r="L60" s="46">
        <v>26.72</v>
      </c>
      <c r="M60" s="46">
        <v>33.3</v>
      </c>
      <c r="N60" s="46">
        <v>35.15</v>
      </c>
      <c r="O60" s="46">
        <v>30.660000000000004</v>
      </c>
      <c r="P60" s="59">
        <v>125.82999999999998</v>
      </c>
      <c r="Q60" s="9">
        <f aca="true" t="shared" si="28" ref="Q60:T61">Q63+Q66+Q69</f>
        <v>26.48</v>
      </c>
      <c r="R60" s="9">
        <f t="shared" si="28"/>
        <v>36.120000000000005</v>
      </c>
      <c r="S60" s="9">
        <f t="shared" si="28"/>
        <v>33.74</v>
      </c>
      <c r="T60" s="9">
        <f t="shared" si="28"/>
        <v>26.270000000000003</v>
      </c>
      <c r="U60" s="10">
        <f>SUM(Q60:T60)</f>
        <v>122.61000000000001</v>
      </c>
      <c r="V60" s="9">
        <f>V63+V66+V69</f>
        <v>16.9</v>
      </c>
      <c r="W60" s="9">
        <f>W63+W66+W69</f>
        <v>27.47</v>
      </c>
    </row>
    <row r="61" spans="1:23" ht="12.75" customHeight="1">
      <c r="A61" s="8" t="s">
        <v>9</v>
      </c>
      <c r="B61" s="46">
        <v>18.54</v>
      </c>
      <c r="C61" s="46">
        <v>27.6</v>
      </c>
      <c r="D61" s="46">
        <v>30.73</v>
      </c>
      <c r="E61" s="46">
        <v>25.42</v>
      </c>
      <c r="F61" s="59">
        <v>102.29</v>
      </c>
      <c r="G61" s="46">
        <v>19.8</v>
      </c>
      <c r="H61" s="46">
        <v>31.21</v>
      </c>
      <c r="I61" s="46">
        <v>33.47</v>
      </c>
      <c r="J61" s="46">
        <v>28.040000000000003</v>
      </c>
      <c r="K61" s="59">
        <v>112.52000000000001</v>
      </c>
      <c r="L61" s="46">
        <v>24.990000000000002</v>
      </c>
      <c r="M61" s="46">
        <v>34.79</v>
      </c>
      <c r="N61" s="46">
        <v>33.730000000000004</v>
      </c>
      <c r="O61" s="46">
        <v>26.07</v>
      </c>
      <c r="P61" s="59">
        <v>119.58000000000001</v>
      </c>
      <c r="Q61" s="9">
        <f t="shared" si="28"/>
        <v>23.36</v>
      </c>
      <c r="R61" s="9">
        <f t="shared" si="28"/>
        <v>39.14</v>
      </c>
      <c r="S61" s="9">
        <f t="shared" si="28"/>
        <v>36.85</v>
      </c>
      <c r="T61" s="9">
        <f t="shared" si="28"/>
        <v>27.439999999999998</v>
      </c>
      <c r="U61" s="10">
        <f>SUM(Q61:T61)</f>
        <v>126.78999999999999</v>
      </c>
      <c r="V61" s="9">
        <f>V64+V67+V70</f>
        <v>17.6</v>
      </c>
      <c r="W61" s="9">
        <f>W64+W67+W70</f>
        <v>33.72</v>
      </c>
    </row>
    <row r="62" spans="1:23" ht="12.75" customHeight="1">
      <c r="A62" s="8" t="s">
        <v>41</v>
      </c>
      <c r="B62" s="46">
        <v>0.08999999999999986</v>
      </c>
      <c r="C62" s="46">
        <v>-1.0500000000000007</v>
      </c>
      <c r="D62" s="46">
        <v>-4.67</v>
      </c>
      <c r="E62" s="46">
        <v>-2.370000000000001</v>
      </c>
      <c r="F62" s="59">
        <v>-8</v>
      </c>
      <c r="G62" s="46">
        <v>-0.13000000000000078</v>
      </c>
      <c r="H62" s="46">
        <v>-3.0700000000000003</v>
      </c>
      <c r="I62" s="46">
        <v>-4.289999999999999</v>
      </c>
      <c r="J62" s="46">
        <v>-2.9400000000000013</v>
      </c>
      <c r="K62" s="59">
        <v>-10.429999999999993</v>
      </c>
      <c r="L62" s="46">
        <v>-3.330000000000002</v>
      </c>
      <c r="M62" s="46">
        <v>-4.460000000000001</v>
      </c>
      <c r="N62" s="46">
        <v>-3.25</v>
      </c>
      <c r="O62" s="46">
        <v>-0.04999999999999716</v>
      </c>
      <c r="P62" s="59">
        <v>-11.08999999999999</v>
      </c>
      <c r="Q62" s="9">
        <f aca="true" t="shared" si="29" ref="Q62:W62">Q63-Q64</f>
        <v>-1.459999999999999</v>
      </c>
      <c r="R62" s="9">
        <f t="shared" si="29"/>
        <v>-6.190000000000001</v>
      </c>
      <c r="S62" s="9">
        <f t="shared" si="29"/>
        <v>-8.59</v>
      </c>
      <c r="T62" s="9">
        <f t="shared" si="29"/>
        <v>-2.539999999999999</v>
      </c>
      <c r="U62" s="12">
        <f t="shared" si="29"/>
        <v>-18.779999999999987</v>
      </c>
      <c r="V62" s="9">
        <f t="shared" si="29"/>
        <v>1.6600000000000001</v>
      </c>
      <c r="W62" s="9">
        <f t="shared" si="29"/>
        <v>-2.830000000000002</v>
      </c>
    </row>
    <row r="63" spans="1:23" ht="12.75" customHeight="1">
      <c r="A63" s="8" t="s">
        <v>11</v>
      </c>
      <c r="B63" s="46">
        <v>10.31</v>
      </c>
      <c r="C63" s="46">
        <v>16.21</v>
      </c>
      <c r="D63" s="46">
        <v>15.47</v>
      </c>
      <c r="E63" s="46">
        <v>13.6</v>
      </c>
      <c r="F63" s="59">
        <v>55.59</v>
      </c>
      <c r="G63" s="46">
        <v>11.53</v>
      </c>
      <c r="H63" s="46">
        <v>17.75</v>
      </c>
      <c r="I63" s="46">
        <v>18.98</v>
      </c>
      <c r="J63" s="46">
        <v>17</v>
      </c>
      <c r="K63" s="59">
        <v>65.26</v>
      </c>
      <c r="L63" s="46">
        <v>15.02</v>
      </c>
      <c r="M63" s="46">
        <v>21.32</v>
      </c>
      <c r="N63" s="46">
        <v>21</v>
      </c>
      <c r="O63" s="46">
        <v>17.44</v>
      </c>
      <c r="P63" s="59">
        <v>74.78</v>
      </c>
      <c r="Q63" s="9">
        <v>13.41</v>
      </c>
      <c r="R63" s="9">
        <v>23.77</v>
      </c>
      <c r="S63" s="9">
        <v>19.69</v>
      </c>
      <c r="T63" s="9">
        <v>15.14</v>
      </c>
      <c r="U63" s="10">
        <f>SUM(Q63:T63)</f>
        <v>72.01</v>
      </c>
      <c r="V63" s="9">
        <v>12.91</v>
      </c>
      <c r="W63" s="9">
        <v>21.02</v>
      </c>
    </row>
    <row r="64" spans="1:23" ht="12.75" customHeight="1">
      <c r="A64" s="8" t="s">
        <v>12</v>
      </c>
      <c r="B64" s="46">
        <v>10.22</v>
      </c>
      <c r="C64" s="46">
        <v>17.26</v>
      </c>
      <c r="D64" s="46">
        <v>20.14</v>
      </c>
      <c r="E64" s="46">
        <v>15.97</v>
      </c>
      <c r="F64" s="59">
        <v>63.59</v>
      </c>
      <c r="G64" s="46">
        <v>11.66</v>
      </c>
      <c r="H64" s="46">
        <v>20.82</v>
      </c>
      <c r="I64" s="46">
        <v>23.27</v>
      </c>
      <c r="J64" s="46">
        <v>19.94</v>
      </c>
      <c r="K64" s="59">
        <v>75.69</v>
      </c>
      <c r="L64" s="46">
        <v>18.35</v>
      </c>
      <c r="M64" s="46">
        <v>25.78</v>
      </c>
      <c r="N64" s="46">
        <v>24.25</v>
      </c>
      <c r="O64" s="46">
        <v>17.49</v>
      </c>
      <c r="P64" s="59">
        <v>85.86999999999999</v>
      </c>
      <c r="Q64" s="9">
        <v>14.87</v>
      </c>
      <c r="R64" s="9">
        <v>29.96</v>
      </c>
      <c r="S64" s="9">
        <v>28.28</v>
      </c>
      <c r="T64" s="9">
        <v>17.68</v>
      </c>
      <c r="U64" s="10">
        <f>SUM(Q64:T64)</f>
        <v>90.78999999999999</v>
      </c>
      <c r="V64" s="9">
        <v>11.25</v>
      </c>
      <c r="W64" s="9">
        <v>23.85</v>
      </c>
    </row>
    <row r="65" spans="1:23" ht="12.75" customHeight="1">
      <c r="A65" s="8" t="s">
        <v>38</v>
      </c>
      <c r="B65" s="46">
        <v>1.2199999999999998</v>
      </c>
      <c r="C65" s="46">
        <v>2.5100000000000002</v>
      </c>
      <c r="D65" s="46">
        <v>2.6799999999999997</v>
      </c>
      <c r="E65" s="46">
        <v>1</v>
      </c>
      <c r="F65" s="59">
        <v>7.41</v>
      </c>
      <c r="G65" s="46">
        <v>2.35</v>
      </c>
      <c r="H65" s="46">
        <v>2.8299999999999996</v>
      </c>
      <c r="I65" s="46">
        <v>3.25</v>
      </c>
      <c r="J65" s="46">
        <v>2.9700000000000006</v>
      </c>
      <c r="K65" s="59">
        <v>11.400000000000002</v>
      </c>
      <c r="L65" s="46">
        <v>3.8599999999999994</v>
      </c>
      <c r="M65" s="46">
        <v>4.1899999999999995</v>
      </c>
      <c r="N65" s="46">
        <v>5.2</v>
      </c>
      <c r="O65" s="46">
        <v>4.55</v>
      </c>
      <c r="P65" s="59">
        <v>17.8</v>
      </c>
      <c r="Q65" s="9">
        <f aca="true" t="shared" si="30" ref="Q65:W65">Q66-Q67</f>
        <v>4.34</v>
      </c>
      <c r="R65" s="9">
        <f t="shared" si="30"/>
        <v>2.9400000000000004</v>
      </c>
      <c r="S65" s="9">
        <f t="shared" si="30"/>
        <v>3.5599999999999996</v>
      </c>
      <c r="T65" s="9">
        <f t="shared" si="30"/>
        <v>1.7300000000000004</v>
      </c>
      <c r="U65" s="12">
        <f t="shared" si="30"/>
        <v>12.569999999999999</v>
      </c>
      <c r="V65" s="9">
        <f t="shared" si="30"/>
        <v>-0.14000000000000012</v>
      </c>
      <c r="W65" s="9">
        <f t="shared" si="30"/>
        <v>1.7400000000000002</v>
      </c>
    </row>
    <row r="66" spans="1:23" ht="12.75" customHeight="1">
      <c r="A66" s="8" t="s">
        <v>11</v>
      </c>
      <c r="B66" s="46">
        <v>3.3</v>
      </c>
      <c r="C66" s="46">
        <v>4.57</v>
      </c>
      <c r="D66" s="46">
        <v>4.56</v>
      </c>
      <c r="E66" s="46">
        <v>3.69</v>
      </c>
      <c r="F66" s="59">
        <v>16.12</v>
      </c>
      <c r="G66" s="46">
        <v>4.04</v>
      </c>
      <c r="H66" s="46">
        <v>5.06</v>
      </c>
      <c r="I66" s="46">
        <v>5.04</v>
      </c>
      <c r="J66" s="46">
        <v>5.23</v>
      </c>
      <c r="K66" s="59">
        <v>19.37</v>
      </c>
      <c r="L66" s="46">
        <v>5.35</v>
      </c>
      <c r="M66" s="46">
        <v>5.8</v>
      </c>
      <c r="N66" s="46">
        <v>6.7</v>
      </c>
      <c r="O66" s="46">
        <v>6.51</v>
      </c>
      <c r="P66" s="59">
        <v>24.36</v>
      </c>
      <c r="Q66" s="9">
        <v>5.69</v>
      </c>
      <c r="R66" s="9">
        <v>4.37</v>
      </c>
      <c r="S66" s="9">
        <v>4.68</v>
      </c>
      <c r="T66" s="9">
        <v>4.23</v>
      </c>
      <c r="U66" s="10">
        <f aca="true" t="shared" si="31" ref="U66:U73">SUM(Q66:T66)</f>
        <v>18.97</v>
      </c>
      <c r="V66" s="9">
        <v>1.23</v>
      </c>
      <c r="W66" s="9">
        <v>2.93</v>
      </c>
    </row>
    <row r="67" spans="1:23" ht="12.75" customHeight="1">
      <c r="A67" s="8" t="s">
        <v>12</v>
      </c>
      <c r="B67" s="46">
        <v>2.08</v>
      </c>
      <c r="C67" s="46">
        <v>2.06</v>
      </c>
      <c r="D67" s="46">
        <v>1.88</v>
      </c>
      <c r="E67" s="46">
        <v>2.69</v>
      </c>
      <c r="F67" s="59">
        <v>8.71</v>
      </c>
      <c r="G67" s="46">
        <v>1.69</v>
      </c>
      <c r="H67" s="46">
        <v>2.23</v>
      </c>
      <c r="I67" s="46">
        <v>1.79</v>
      </c>
      <c r="J67" s="46">
        <v>2.26</v>
      </c>
      <c r="K67" s="59">
        <v>7.97</v>
      </c>
      <c r="L67" s="46">
        <v>1.49</v>
      </c>
      <c r="M67" s="46">
        <v>1.61</v>
      </c>
      <c r="N67" s="46">
        <v>1.5</v>
      </c>
      <c r="O67" s="46">
        <v>1.96</v>
      </c>
      <c r="P67" s="59">
        <v>6.56</v>
      </c>
      <c r="Q67" s="9">
        <v>1.35</v>
      </c>
      <c r="R67" s="9">
        <v>1.43</v>
      </c>
      <c r="S67" s="9">
        <v>1.12</v>
      </c>
      <c r="T67" s="9">
        <v>2.5</v>
      </c>
      <c r="U67" s="10">
        <f t="shared" si="31"/>
        <v>6.4</v>
      </c>
      <c r="V67" s="9">
        <v>1.37</v>
      </c>
      <c r="W67" s="9">
        <v>1.19</v>
      </c>
    </row>
    <row r="68" spans="1:23" ht="12.75" customHeight="1">
      <c r="A68" s="8" t="s">
        <v>39</v>
      </c>
      <c r="B68" s="46">
        <v>-2.16</v>
      </c>
      <c r="C68" s="46">
        <v>-4.369999999999999</v>
      </c>
      <c r="D68" s="46">
        <v>-1.2700000000000005</v>
      </c>
      <c r="E68" s="46">
        <v>-1.2400000000000002</v>
      </c>
      <c r="F68" s="59">
        <v>-9.040000000000003</v>
      </c>
      <c r="G68" s="46">
        <v>-2.01</v>
      </c>
      <c r="H68" s="46">
        <v>-3.8600000000000003</v>
      </c>
      <c r="I68" s="46">
        <v>-1.0899999999999999</v>
      </c>
      <c r="J68" s="46">
        <v>0.08999999999999986</v>
      </c>
      <c r="K68" s="59">
        <v>-6.869999999999997</v>
      </c>
      <c r="L68" s="46">
        <v>1.1999999999999993</v>
      </c>
      <c r="M68" s="46">
        <v>-1.2200000000000006</v>
      </c>
      <c r="N68" s="46">
        <v>-0.5300000000000002</v>
      </c>
      <c r="O68" s="46">
        <v>0.08999999999999986</v>
      </c>
      <c r="P68" s="59">
        <v>-0.46000000000000085</v>
      </c>
      <c r="Q68" s="9">
        <f aca="true" t="shared" si="32" ref="Q68:W68">Q69-Q70</f>
        <v>0.2400000000000002</v>
      </c>
      <c r="R68" s="9">
        <f t="shared" si="32"/>
        <v>0.23000000000000043</v>
      </c>
      <c r="S68" s="9">
        <f t="shared" si="32"/>
        <v>1.919999999999999</v>
      </c>
      <c r="T68" s="9">
        <f t="shared" si="32"/>
        <v>-0.35999999999999943</v>
      </c>
      <c r="U68" s="12">
        <f t="shared" si="32"/>
        <v>2.029999999999994</v>
      </c>
      <c r="V68" s="9">
        <f t="shared" si="32"/>
        <v>-2.2200000000000006</v>
      </c>
      <c r="W68" s="9">
        <f t="shared" si="32"/>
        <v>-5.16</v>
      </c>
    </row>
    <row r="69" spans="1:23" ht="12.75" customHeight="1">
      <c r="A69" s="8" t="s">
        <v>11</v>
      </c>
      <c r="B69" s="46">
        <v>4.08</v>
      </c>
      <c r="C69" s="46">
        <v>3.91</v>
      </c>
      <c r="D69" s="46">
        <v>7.44</v>
      </c>
      <c r="E69" s="46">
        <v>5.52</v>
      </c>
      <c r="F69" s="59">
        <v>20.95</v>
      </c>
      <c r="G69" s="46">
        <v>4.44</v>
      </c>
      <c r="H69" s="46">
        <v>4.3</v>
      </c>
      <c r="I69" s="46">
        <v>7.32</v>
      </c>
      <c r="J69" s="46">
        <v>5.93</v>
      </c>
      <c r="K69" s="59">
        <v>21.990000000000002</v>
      </c>
      <c r="L69" s="46">
        <v>6.35</v>
      </c>
      <c r="M69" s="46">
        <v>6.18</v>
      </c>
      <c r="N69" s="46">
        <v>7.45</v>
      </c>
      <c r="O69" s="46">
        <v>6.71</v>
      </c>
      <c r="P69" s="59">
        <v>26.69</v>
      </c>
      <c r="Q69" s="9">
        <v>7.38</v>
      </c>
      <c r="R69" s="9">
        <v>7.98</v>
      </c>
      <c r="S69" s="9">
        <v>9.37</v>
      </c>
      <c r="T69" s="9">
        <v>6.9</v>
      </c>
      <c r="U69" s="10">
        <f t="shared" si="31"/>
        <v>31.629999999999995</v>
      </c>
      <c r="V69" s="9">
        <v>2.76</v>
      </c>
      <c r="W69" s="9">
        <v>3.52</v>
      </c>
    </row>
    <row r="70" spans="1:23" ht="12.75" customHeight="1">
      <c r="A70" s="8" t="s">
        <v>12</v>
      </c>
      <c r="B70" s="46">
        <v>6.24</v>
      </c>
      <c r="C70" s="46">
        <v>8.28</v>
      </c>
      <c r="D70" s="46">
        <v>8.71</v>
      </c>
      <c r="E70" s="46">
        <v>6.76</v>
      </c>
      <c r="F70" s="59">
        <v>29.990000000000002</v>
      </c>
      <c r="G70" s="46">
        <v>6.45</v>
      </c>
      <c r="H70" s="46">
        <v>8.16</v>
      </c>
      <c r="I70" s="46">
        <v>8.41</v>
      </c>
      <c r="J70" s="46">
        <v>5.84</v>
      </c>
      <c r="K70" s="59">
        <v>28.86</v>
      </c>
      <c r="L70" s="46">
        <v>5.15</v>
      </c>
      <c r="M70" s="46">
        <v>7.4</v>
      </c>
      <c r="N70" s="46">
        <v>7.98</v>
      </c>
      <c r="O70" s="46">
        <v>6.62</v>
      </c>
      <c r="P70" s="59">
        <v>27.150000000000002</v>
      </c>
      <c r="Q70" s="9">
        <v>7.14</v>
      </c>
      <c r="R70" s="9">
        <v>7.75</v>
      </c>
      <c r="S70" s="9">
        <v>7.45</v>
      </c>
      <c r="T70" s="9">
        <v>7.26</v>
      </c>
      <c r="U70" s="10">
        <f t="shared" si="31"/>
        <v>29.6</v>
      </c>
      <c r="V70" s="9">
        <v>4.98</v>
      </c>
      <c r="W70" s="9">
        <v>8.68</v>
      </c>
    </row>
    <row r="71" spans="1:23" ht="12.75" customHeight="1">
      <c r="A71" s="8" t="s">
        <v>42</v>
      </c>
      <c r="B71" s="46">
        <v>-1.759999999999998</v>
      </c>
      <c r="C71" s="46">
        <v>10.620000000000005</v>
      </c>
      <c r="D71" s="46">
        <v>12.139999999999993</v>
      </c>
      <c r="E71" s="46">
        <v>3.1000000000000085</v>
      </c>
      <c r="F71" s="59">
        <v>24.099999999999966</v>
      </c>
      <c r="G71" s="46">
        <v>-3.0900000000000034</v>
      </c>
      <c r="H71" s="46">
        <v>11.290000000000006</v>
      </c>
      <c r="I71" s="46">
        <v>13.88000000000001</v>
      </c>
      <c r="J71" s="46">
        <v>-0.9300000000000068</v>
      </c>
      <c r="K71" s="59">
        <v>21.149999999999977</v>
      </c>
      <c r="L71" s="46">
        <v>-1.1800000000000068</v>
      </c>
      <c r="M71" s="46">
        <v>8.95000000000001</v>
      </c>
      <c r="N71" s="46">
        <v>17.549999999999983</v>
      </c>
      <c r="O71" s="46">
        <v>7.1699999999999875</v>
      </c>
      <c r="P71" s="59">
        <v>32.48999999999995</v>
      </c>
      <c r="Q71" s="9">
        <f aca="true" t="shared" si="33" ref="Q71:W71">Q72-Q73</f>
        <v>-0.00999999999999801</v>
      </c>
      <c r="R71" s="9">
        <f t="shared" si="33"/>
        <v>12.220000000000006</v>
      </c>
      <c r="S71" s="9">
        <f t="shared" si="33"/>
        <v>10.079999999999991</v>
      </c>
      <c r="T71" s="9">
        <f t="shared" si="33"/>
        <v>-3.1799999999999997</v>
      </c>
      <c r="U71" s="12">
        <f t="shared" si="33"/>
        <v>19.109999999999985</v>
      </c>
      <c r="V71" s="9">
        <f t="shared" si="33"/>
        <v>2.700000000000003</v>
      </c>
      <c r="W71" s="9">
        <f t="shared" si="33"/>
        <v>11.349999999999987</v>
      </c>
    </row>
    <row r="72" spans="1:23" ht="12.75" customHeight="1">
      <c r="A72" s="8" t="s">
        <v>8</v>
      </c>
      <c r="B72" s="46">
        <v>50.39</v>
      </c>
      <c r="C72" s="46">
        <v>61.49</v>
      </c>
      <c r="D72" s="46">
        <v>67.71</v>
      </c>
      <c r="E72" s="46">
        <v>68.93</v>
      </c>
      <c r="F72" s="59">
        <v>248.51999999999998</v>
      </c>
      <c r="G72" s="46">
        <v>57.49</v>
      </c>
      <c r="H72" s="46">
        <v>62.89</v>
      </c>
      <c r="I72" s="46">
        <v>65.64</v>
      </c>
      <c r="J72" s="46">
        <v>67.14</v>
      </c>
      <c r="K72" s="59">
        <v>253.15999999999997</v>
      </c>
      <c r="L72" s="46">
        <v>61.449999999999996</v>
      </c>
      <c r="M72" s="46">
        <v>65.62</v>
      </c>
      <c r="N72" s="46">
        <v>73.83999999999999</v>
      </c>
      <c r="O72" s="46">
        <v>72.36</v>
      </c>
      <c r="P72" s="59">
        <v>273.27</v>
      </c>
      <c r="Q72" s="9">
        <f aca="true" t="shared" si="34" ref="Q72:T73">Q75+Q78+Q81</f>
        <v>59.2</v>
      </c>
      <c r="R72" s="9">
        <f t="shared" si="34"/>
        <v>63.580000000000005</v>
      </c>
      <c r="S72" s="9">
        <f t="shared" si="34"/>
        <v>60.38999999999999</v>
      </c>
      <c r="T72" s="9">
        <f t="shared" si="34"/>
        <v>61.87</v>
      </c>
      <c r="U72" s="10">
        <f t="shared" si="31"/>
        <v>245.04</v>
      </c>
      <c r="V72" s="9">
        <f>V75+V78+V81</f>
        <v>50.04</v>
      </c>
      <c r="W72" s="9">
        <f>W75+W78+W81</f>
        <v>49.8</v>
      </c>
    </row>
    <row r="73" spans="1:23" ht="12.75" customHeight="1">
      <c r="A73" s="8" t="s">
        <v>43</v>
      </c>
      <c r="B73" s="46">
        <v>52.15</v>
      </c>
      <c r="C73" s="46">
        <v>50.87</v>
      </c>
      <c r="D73" s="46">
        <v>55.57</v>
      </c>
      <c r="E73" s="46">
        <v>65.83</v>
      </c>
      <c r="F73" s="59">
        <v>224.42000000000002</v>
      </c>
      <c r="G73" s="46">
        <v>60.580000000000005</v>
      </c>
      <c r="H73" s="46">
        <v>51.599999999999994</v>
      </c>
      <c r="I73" s="46">
        <v>51.75999999999999</v>
      </c>
      <c r="J73" s="46">
        <v>68.07000000000001</v>
      </c>
      <c r="K73" s="59">
        <v>232.01</v>
      </c>
      <c r="L73" s="46">
        <v>62.63</v>
      </c>
      <c r="M73" s="46">
        <v>56.669999999999995</v>
      </c>
      <c r="N73" s="46">
        <v>56.290000000000006</v>
      </c>
      <c r="O73" s="46">
        <v>65.19000000000001</v>
      </c>
      <c r="P73" s="59">
        <v>240.78000000000003</v>
      </c>
      <c r="Q73" s="9">
        <f t="shared" si="34"/>
        <v>59.21</v>
      </c>
      <c r="R73" s="9">
        <f t="shared" si="34"/>
        <v>51.36</v>
      </c>
      <c r="S73" s="9">
        <f t="shared" si="34"/>
        <v>50.31</v>
      </c>
      <c r="T73" s="9">
        <f t="shared" si="34"/>
        <v>65.05</v>
      </c>
      <c r="U73" s="10">
        <f t="shared" si="31"/>
        <v>225.93</v>
      </c>
      <c r="V73" s="9">
        <f>V76+V79+V82</f>
        <v>47.339999999999996</v>
      </c>
      <c r="W73" s="9">
        <f>W76+W79+W82</f>
        <v>38.45000000000001</v>
      </c>
    </row>
    <row r="74" spans="1:23" ht="12.75" customHeight="1">
      <c r="A74" s="8" t="s">
        <v>44</v>
      </c>
      <c r="B74" s="46">
        <v>0.54</v>
      </c>
      <c r="C74" s="46">
        <v>1.0299999999999996</v>
      </c>
      <c r="D74" s="46">
        <v>1.21</v>
      </c>
      <c r="E74" s="46">
        <v>0.5299999999999998</v>
      </c>
      <c r="F74" s="59">
        <v>3.3099999999999987</v>
      </c>
      <c r="G74" s="46">
        <v>0.8799999999999999</v>
      </c>
      <c r="H74" s="46">
        <v>0.8799999999999994</v>
      </c>
      <c r="I74" s="46">
        <v>1</v>
      </c>
      <c r="J74" s="46">
        <v>0.8399999999999999</v>
      </c>
      <c r="K74" s="59">
        <v>3.599999999999998</v>
      </c>
      <c r="L74" s="46">
        <v>0.09999999999999964</v>
      </c>
      <c r="M74" s="46">
        <v>0.75</v>
      </c>
      <c r="N74" s="46">
        <v>1.12</v>
      </c>
      <c r="O74" s="46">
        <v>0.8300000000000001</v>
      </c>
      <c r="P74" s="59">
        <v>2.799999999999997</v>
      </c>
      <c r="Q74" s="9">
        <f aca="true" t="shared" si="35" ref="Q74:W74">Q75-Q76</f>
        <v>0.17999999999999972</v>
      </c>
      <c r="R74" s="9">
        <f t="shared" si="35"/>
        <v>0.4500000000000002</v>
      </c>
      <c r="S74" s="9">
        <f t="shared" si="35"/>
        <v>0.2799999999999998</v>
      </c>
      <c r="T74" s="9">
        <f t="shared" si="35"/>
        <v>-0.07000000000000028</v>
      </c>
      <c r="U74" s="12">
        <f t="shared" si="35"/>
        <v>0.8399999999999999</v>
      </c>
      <c r="V74" s="9">
        <f t="shared" si="35"/>
        <v>0.10000000000000009</v>
      </c>
      <c r="W74" s="9">
        <f t="shared" si="35"/>
        <v>0.09999999999999964</v>
      </c>
    </row>
    <row r="75" spans="1:23" ht="12.75" customHeight="1">
      <c r="A75" s="8" t="s">
        <v>11</v>
      </c>
      <c r="B75" s="46">
        <v>1.92</v>
      </c>
      <c r="C75" s="46">
        <v>2.9299999999999997</v>
      </c>
      <c r="D75" s="46">
        <v>3.85</v>
      </c>
      <c r="E75" s="46">
        <v>2.59</v>
      </c>
      <c r="F75" s="59">
        <v>11.29</v>
      </c>
      <c r="G75" s="46">
        <v>2.94</v>
      </c>
      <c r="H75" s="46">
        <v>3.78</v>
      </c>
      <c r="I75" s="46">
        <v>4.87</v>
      </c>
      <c r="J75" s="46">
        <v>4.04</v>
      </c>
      <c r="K75" s="59">
        <v>15.629999999999999</v>
      </c>
      <c r="L75" s="46">
        <v>2.8499999999999996</v>
      </c>
      <c r="M75" s="46">
        <v>4.08</v>
      </c>
      <c r="N75" s="46">
        <v>5.61</v>
      </c>
      <c r="O75" s="46">
        <v>4.22</v>
      </c>
      <c r="P75" s="59">
        <v>16.759999999999998</v>
      </c>
      <c r="Q75" s="9">
        <v>2.82</v>
      </c>
      <c r="R75" s="9">
        <v>2.99</v>
      </c>
      <c r="S75" s="9">
        <v>3.94</v>
      </c>
      <c r="T75" s="9">
        <v>2.55</v>
      </c>
      <c r="U75" s="10">
        <f>SUM(Q75:T75)</f>
        <v>12.3</v>
      </c>
      <c r="V75" s="9">
        <v>1.9300000000000002</v>
      </c>
      <c r="W75" s="9">
        <v>2.34</v>
      </c>
    </row>
    <row r="76" spans="1:23" ht="12.75" customHeight="1">
      <c r="A76" s="8" t="s">
        <v>12</v>
      </c>
      <c r="B76" s="46">
        <v>1.38</v>
      </c>
      <c r="C76" s="46">
        <v>1.9000000000000001</v>
      </c>
      <c r="D76" s="46">
        <v>2.64</v>
      </c>
      <c r="E76" s="46">
        <v>2.06</v>
      </c>
      <c r="F76" s="59">
        <v>7.98</v>
      </c>
      <c r="G76" s="46">
        <v>2.06</v>
      </c>
      <c r="H76" s="46">
        <v>2.9000000000000004</v>
      </c>
      <c r="I76" s="46">
        <v>3.87</v>
      </c>
      <c r="J76" s="46">
        <v>3.2</v>
      </c>
      <c r="K76" s="59">
        <v>12.030000000000001</v>
      </c>
      <c r="L76" s="46">
        <v>2.75</v>
      </c>
      <c r="M76" s="46">
        <v>3.33</v>
      </c>
      <c r="N76" s="46">
        <v>4.49</v>
      </c>
      <c r="O76" s="46">
        <v>3.3899999999999997</v>
      </c>
      <c r="P76" s="59">
        <v>13.96</v>
      </c>
      <c r="Q76" s="9">
        <v>2.64</v>
      </c>
      <c r="R76" s="9">
        <v>2.54</v>
      </c>
      <c r="S76" s="9">
        <v>3.66</v>
      </c>
      <c r="T76" s="9">
        <v>2.62</v>
      </c>
      <c r="U76" s="10">
        <f>SUM(Q76:T76)</f>
        <v>11.46</v>
      </c>
      <c r="V76" s="9">
        <v>1.83</v>
      </c>
      <c r="W76" s="9">
        <v>2.24</v>
      </c>
    </row>
    <row r="77" spans="1:23" ht="12.75" customHeight="1">
      <c r="A77" s="8" t="s">
        <v>38</v>
      </c>
      <c r="B77" s="46">
        <v>-1.6599999999999966</v>
      </c>
      <c r="C77" s="46">
        <v>9.719999999999999</v>
      </c>
      <c r="D77" s="46">
        <v>11.290000000000006</v>
      </c>
      <c r="E77" s="46">
        <v>2.45000000000001</v>
      </c>
      <c r="F77" s="59">
        <v>21.80000000000001</v>
      </c>
      <c r="G77" s="46">
        <v>-3.5700000000000003</v>
      </c>
      <c r="H77" s="46">
        <v>9.800000000000004</v>
      </c>
      <c r="I77" s="46">
        <v>12.120000000000012</v>
      </c>
      <c r="J77" s="46">
        <v>-2.0900000000000034</v>
      </c>
      <c r="K77" s="59">
        <v>16.26000000000002</v>
      </c>
      <c r="L77" s="46">
        <v>-1.5700000000000074</v>
      </c>
      <c r="M77" s="46">
        <v>8.470000000000006</v>
      </c>
      <c r="N77" s="46">
        <v>15.90999999999999</v>
      </c>
      <c r="O77" s="46">
        <v>5.429999999999993</v>
      </c>
      <c r="P77" s="59">
        <v>28.23999999999998</v>
      </c>
      <c r="Q77" s="9">
        <f aca="true" t="shared" si="36" ref="Q77:W77">Q78-Q79</f>
        <v>1</v>
      </c>
      <c r="R77" s="9">
        <f t="shared" si="36"/>
        <v>11.729999999999997</v>
      </c>
      <c r="S77" s="9">
        <f t="shared" si="36"/>
        <v>10.519999999999996</v>
      </c>
      <c r="T77" s="9">
        <f t="shared" si="36"/>
        <v>-3.1400000000000006</v>
      </c>
      <c r="U77" s="12">
        <f t="shared" si="36"/>
        <v>20.109999999999985</v>
      </c>
      <c r="V77" s="9">
        <f t="shared" si="36"/>
        <v>2.6799999999999997</v>
      </c>
      <c r="W77" s="9">
        <f t="shared" si="36"/>
        <v>10.649999999999999</v>
      </c>
    </row>
    <row r="78" spans="1:23" ht="12.75" customHeight="1">
      <c r="A78" s="8" t="s">
        <v>11</v>
      </c>
      <c r="B78" s="46">
        <v>46.24</v>
      </c>
      <c r="C78" s="46">
        <v>56</v>
      </c>
      <c r="D78" s="46">
        <v>60.59</v>
      </c>
      <c r="E78" s="46">
        <v>63.42000000000001</v>
      </c>
      <c r="F78" s="59">
        <v>226.25000000000003</v>
      </c>
      <c r="G78" s="46">
        <v>52.17</v>
      </c>
      <c r="H78" s="46">
        <v>55.86</v>
      </c>
      <c r="I78" s="46">
        <v>57.68000000000001</v>
      </c>
      <c r="J78" s="46">
        <v>59.94</v>
      </c>
      <c r="K78" s="59">
        <v>225.65</v>
      </c>
      <c r="L78" s="46">
        <v>55.449999999999996</v>
      </c>
      <c r="M78" s="46">
        <v>57.730000000000004</v>
      </c>
      <c r="N78" s="46">
        <v>64.57</v>
      </c>
      <c r="O78" s="46">
        <v>64.14</v>
      </c>
      <c r="P78" s="59">
        <v>241.89</v>
      </c>
      <c r="Q78" s="9">
        <v>54.22</v>
      </c>
      <c r="R78" s="9">
        <v>58.32</v>
      </c>
      <c r="S78" s="9">
        <v>54.309999999999995</v>
      </c>
      <c r="T78" s="9">
        <v>56.81</v>
      </c>
      <c r="U78" s="10">
        <f aca="true" t="shared" si="37" ref="U78:U88">SUM(Q78:T78)</f>
        <v>223.66</v>
      </c>
      <c r="V78" s="9">
        <v>46.23</v>
      </c>
      <c r="W78" s="9">
        <v>45.660000000000004</v>
      </c>
    </row>
    <row r="79" spans="1:23" ht="12.75" customHeight="1">
      <c r="A79" s="8" t="s">
        <v>12</v>
      </c>
      <c r="B79" s="46">
        <v>47.9</v>
      </c>
      <c r="C79" s="46">
        <v>46.28</v>
      </c>
      <c r="D79" s="46">
        <v>49.3</v>
      </c>
      <c r="E79" s="46">
        <v>60.97</v>
      </c>
      <c r="F79" s="59">
        <v>204.45000000000002</v>
      </c>
      <c r="G79" s="46">
        <v>55.74</v>
      </c>
      <c r="H79" s="46">
        <v>46.059999999999995</v>
      </c>
      <c r="I79" s="46">
        <v>45.559999999999995</v>
      </c>
      <c r="J79" s="46">
        <v>62.03</v>
      </c>
      <c r="K79" s="59">
        <v>209.39</v>
      </c>
      <c r="L79" s="46">
        <v>57.02</v>
      </c>
      <c r="M79" s="46">
        <v>49.26</v>
      </c>
      <c r="N79" s="46">
        <v>48.660000000000004</v>
      </c>
      <c r="O79" s="46">
        <v>58.71000000000001</v>
      </c>
      <c r="P79" s="59">
        <v>213.65</v>
      </c>
      <c r="Q79" s="9">
        <v>53.22</v>
      </c>
      <c r="R79" s="9">
        <v>46.59</v>
      </c>
      <c r="S79" s="9">
        <v>43.79</v>
      </c>
      <c r="T79" s="9">
        <v>59.95</v>
      </c>
      <c r="U79" s="10">
        <f t="shared" si="37"/>
        <v>203.55</v>
      </c>
      <c r="V79" s="9">
        <v>43.55</v>
      </c>
      <c r="W79" s="9">
        <v>35.010000000000005</v>
      </c>
    </row>
    <row r="80" spans="1:23" ht="12.75" customHeight="1">
      <c r="A80" s="8" t="s">
        <v>39</v>
      </c>
      <c r="B80" s="46">
        <v>-0.6400000000000001</v>
      </c>
      <c r="C80" s="46">
        <v>-0.1299999999999999</v>
      </c>
      <c r="D80" s="46">
        <v>-0.3599999999999999</v>
      </c>
      <c r="E80" s="46">
        <v>0.1200000000000001</v>
      </c>
      <c r="F80" s="59">
        <v>-1.0100000000000016</v>
      </c>
      <c r="G80" s="46">
        <v>-0.3999999999999999</v>
      </c>
      <c r="H80" s="46">
        <v>0.6100000000000003</v>
      </c>
      <c r="I80" s="46">
        <v>0.7599999999999998</v>
      </c>
      <c r="J80" s="46">
        <v>0.3200000000000003</v>
      </c>
      <c r="K80" s="59">
        <v>-1.8400000000000016</v>
      </c>
      <c r="L80" s="46">
        <v>0.29000000000000004</v>
      </c>
      <c r="M80" s="46">
        <v>-0.27</v>
      </c>
      <c r="N80" s="46">
        <v>0.5200000000000005</v>
      </c>
      <c r="O80" s="46">
        <v>0.9100000000000001</v>
      </c>
      <c r="P80" s="59">
        <v>1.4500000000000028</v>
      </c>
      <c r="Q80" s="9">
        <f aca="true" t="shared" si="38" ref="Q80:W80">Q81-Q82</f>
        <v>-1.19</v>
      </c>
      <c r="R80" s="9">
        <f t="shared" si="38"/>
        <v>0.040000000000000036</v>
      </c>
      <c r="S80" s="9">
        <f t="shared" si="38"/>
        <v>-0.7200000000000002</v>
      </c>
      <c r="T80" s="9">
        <f t="shared" si="38"/>
        <v>0.029999999999999805</v>
      </c>
      <c r="U80" s="12">
        <f t="shared" si="38"/>
        <v>-1.8400000000000016</v>
      </c>
      <c r="V80" s="9">
        <f t="shared" si="38"/>
        <v>-0.08000000000000007</v>
      </c>
      <c r="W80" s="9">
        <f t="shared" si="38"/>
        <v>0.5999999999999999</v>
      </c>
    </row>
    <row r="81" spans="1:23" ht="12.75" customHeight="1">
      <c r="A81" s="8" t="s">
        <v>11</v>
      </c>
      <c r="B81" s="46">
        <v>2.23</v>
      </c>
      <c r="C81" s="46">
        <v>2.56</v>
      </c>
      <c r="D81" s="46">
        <v>3.27</v>
      </c>
      <c r="E81" s="46">
        <v>2.92</v>
      </c>
      <c r="F81" s="59">
        <v>10.98</v>
      </c>
      <c r="G81" s="46">
        <v>2.38</v>
      </c>
      <c r="H81" s="46">
        <v>3.25</v>
      </c>
      <c r="I81" s="46">
        <v>3.09</v>
      </c>
      <c r="J81" s="46">
        <v>3.16</v>
      </c>
      <c r="K81" s="59">
        <v>11.879999999999999</v>
      </c>
      <c r="L81" s="46">
        <v>3.15</v>
      </c>
      <c r="M81" s="46">
        <v>3.81</v>
      </c>
      <c r="N81" s="46">
        <v>3.66</v>
      </c>
      <c r="O81" s="46">
        <v>4</v>
      </c>
      <c r="P81" s="59">
        <v>14.620000000000001</v>
      </c>
      <c r="Q81" s="9">
        <v>2.16</v>
      </c>
      <c r="R81" s="9">
        <v>2.27</v>
      </c>
      <c r="S81" s="9">
        <v>2.1399999999999997</v>
      </c>
      <c r="T81" s="9">
        <v>2.51</v>
      </c>
      <c r="U81" s="10">
        <f t="shared" si="37"/>
        <v>9.079999999999998</v>
      </c>
      <c r="V81" s="9">
        <v>1.88</v>
      </c>
      <c r="W81" s="9">
        <v>1.7999999999999998</v>
      </c>
    </row>
    <row r="82" spans="1:23" ht="12.75" customHeight="1">
      <c r="A82" s="8" t="s">
        <v>12</v>
      </c>
      <c r="B82" s="46">
        <v>2.87</v>
      </c>
      <c r="C82" s="46">
        <v>2.69</v>
      </c>
      <c r="D82" s="46">
        <v>3.63</v>
      </c>
      <c r="E82" s="46">
        <v>2.8</v>
      </c>
      <c r="F82" s="59">
        <v>11.990000000000002</v>
      </c>
      <c r="G82" s="46">
        <v>2.78</v>
      </c>
      <c r="H82" s="46">
        <v>2.6399999999999997</v>
      </c>
      <c r="I82" s="46">
        <v>2.33</v>
      </c>
      <c r="J82" s="46">
        <v>2.84</v>
      </c>
      <c r="K82" s="59">
        <v>10.59</v>
      </c>
      <c r="L82" s="46">
        <v>2.86</v>
      </c>
      <c r="M82" s="46">
        <v>4.08</v>
      </c>
      <c r="N82" s="46">
        <v>3.1399999999999997</v>
      </c>
      <c r="O82" s="46">
        <v>3.09</v>
      </c>
      <c r="P82" s="59">
        <v>13.169999999999998</v>
      </c>
      <c r="Q82" s="9">
        <v>3.35</v>
      </c>
      <c r="R82" s="9">
        <v>2.23</v>
      </c>
      <c r="S82" s="9">
        <v>2.86</v>
      </c>
      <c r="T82" s="9">
        <v>2.48</v>
      </c>
      <c r="U82" s="10">
        <f t="shared" si="37"/>
        <v>10.92</v>
      </c>
      <c r="V82" s="9">
        <v>1.96</v>
      </c>
      <c r="W82" s="9">
        <v>1.2</v>
      </c>
    </row>
    <row r="83" spans="1:23" ht="12.75" customHeight="1">
      <c r="A83" s="8" t="s">
        <v>45</v>
      </c>
      <c r="B83" s="46">
        <v>2.41</v>
      </c>
      <c r="C83" s="46">
        <v>3.4999999999999996</v>
      </c>
      <c r="D83" s="46">
        <v>3.87</v>
      </c>
      <c r="E83" s="46">
        <v>2.3099999999999996</v>
      </c>
      <c r="F83" s="59">
        <v>12.09</v>
      </c>
      <c r="G83" s="46">
        <v>2.42</v>
      </c>
      <c r="H83" s="46">
        <v>2.81</v>
      </c>
      <c r="I83" s="46">
        <v>2.8600000000000003</v>
      </c>
      <c r="J83" s="46">
        <v>2.6</v>
      </c>
      <c r="K83" s="59">
        <v>10.69</v>
      </c>
      <c r="L83" s="46">
        <v>2.21</v>
      </c>
      <c r="M83" s="46">
        <v>2.5700000000000003</v>
      </c>
      <c r="N83" s="46">
        <v>2.41</v>
      </c>
      <c r="O83" s="46">
        <v>2.48</v>
      </c>
      <c r="P83" s="59">
        <v>9.67</v>
      </c>
      <c r="Q83" s="9">
        <f aca="true" t="shared" si="39" ref="Q83:W83">Q84-Q85</f>
        <v>2.3</v>
      </c>
      <c r="R83" s="9">
        <f t="shared" si="39"/>
        <v>2.2699999999999996</v>
      </c>
      <c r="S83" s="9">
        <f t="shared" si="39"/>
        <v>1.8399999999999999</v>
      </c>
      <c r="T83" s="9">
        <f t="shared" si="39"/>
        <v>1.9300000000000002</v>
      </c>
      <c r="U83" s="12">
        <f t="shared" si="39"/>
        <v>8.34</v>
      </c>
      <c r="V83" s="9">
        <f t="shared" si="39"/>
        <v>1.9800000000000002</v>
      </c>
      <c r="W83" s="9">
        <f t="shared" si="39"/>
        <v>1.9400000000000002</v>
      </c>
    </row>
    <row r="84" spans="1:23" ht="12.75" customHeight="1">
      <c r="A84" s="8" t="s">
        <v>6</v>
      </c>
      <c r="B84" s="46">
        <v>3.69</v>
      </c>
      <c r="C84" s="46">
        <v>4.39</v>
      </c>
      <c r="D84" s="46">
        <v>4.96</v>
      </c>
      <c r="E84" s="46">
        <v>3.86</v>
      </c>
      <c r="F84" s="59">
        <v>16.9</v>
      </c>
      <c r="G84" s="46">
        <v>4.04</v>
      </c>
      <c r="H84" s="46">
        <v>4.41</v>
      </c>
      <c r="I84" s="46">
        <v>4.44</v>
      </c>
      <c r="J84" s="46">
        <v>4.2</v>
      </c>
      <c r="K84" s="59">
        <v>17.09</v>
      </c>
      <c r="L84" s="46">
        <v>3.83</v>
      </c>
      <c r="M84" s="46">
        <v>4.07</v>
      </c>
      <c r="N84" s="46">
        <v>3.88</v>
      </c>
      <c r="O84" s="46">
        <v>4.13</v>
      </c>
      <c r="P84" s="59">
        <v>15.91</v>
      </c>
      <c r="Q84" s="9">
        <v>3.82</v>
      </c>
      <c r="R84" s="9">
        <v>3.8</v>
      </c>
      <c r="S84" s="9">
        <v>3.65</v>
      </c>
      <c r="T84" s="9">
        <v>3.95</v>
      </c>
      <c r="U84" s="10">
        <f t="shared" si="37"/>
        <v>15.219999999999999</v>
      </c>
      <c r="V84" s="9">
        <v>3.47</v>
      </c>
      <c r="W84" s="9">
        <v>3.49</v>
      </c>
    </row>
    <row r="85" spans="1:23" ht="12.75" customHeight="1">
      <c r="A85" s="8" t="s">
        <v>7</v>
      </c>
      <c r="B85" s="46">
        <v>1.28</v>
      </c>
      <c r="C85" s="46">
        <v>0.89</v>
      </c>
      <c r="D85" s="46">
        <v>1.09</v>
      </c>
      <c r="E85" s="46">
        <v>1.55</v>
      </c>
      <c r="F85" s="59">
        <v>4.81</v>
      </c>
      <c r="G85" s="46">
        <v>1.62</v>
      </c>
      <c r="H85" s="46">
        <v>1.6</v>
      </c>
      <c r="I85" s="46">
        <v>1.58</v>
      </c>
      <c r="J85" s="46">
        <v>1.6</v>
      </c>
      <c r="K85" s="59">
        <v>6.4</v>
      </c>
      <c r="L85" s="46">
        <v>1.62</v>
      </c>
      <c r="M85" s="46">
        <v>1.5</v>
      </c>
      <c r="N85" s="46">
        <v>1.47</v>
      </c>
      <c r="O85" s="46">
        <v>1.65</v>
      </c>
      <c r="P85" s="59">
        <v>6.24</v>
      </c>
      <c r="Q85" s="9">
        <v>1.52</v>
      </c>
      <c r="R85" s="9">
        <v>1.53</v>
      </c>
      <c r="S85" s="9">
        <v>1.81</v>
      </c>
      <c r="T85" s="9">
        <v>2.02</v>
      </c>
      <c r="U85" s="10">
        <f t="shared" si="37"/>
        <v>6.879999999999999</v>
      </c>
      <c r="V85" s="9">
        <v>1.49</v>
      </c>
      <c r="W85" s="9">
        <v>1.55</v>
      </c>
    </row>
    <row r="86" spans="1:23" s="11" customFormat="1" ht="12.75" customHeight="1">
      <c r="A86" s="15" t="s">
        <v>46</v>
      </c>
      <c r="B86" s="47">
        <v>-17.92</v>
      </c>
      <c r="C86" s="47">
        <v>-27.629999999999995</v>
      </c>
      <c r="D86" s="47">
        <v>-21.78</v>
      </c>
      <c r="E86" s="47">
        <v>-22.949999999999996</v>
      </c>
      <c r="F86" s="60">
        <v>-90.27999999999997</v>
      </c>
      <c r="G86" s="47">
        <v>-21.75</v>
      </c>
      <c r="H86" s="47">
        <v>-31.330000000000013</v>
      </c>
      <c r="I86" s="47">
        <v>-27.670000000000016</v>
      </c>
      <c r="J86" s="47">
        <v>-28.43</v>
      </c>
      <c r="K86" s="60">
        <v>-109.18</v>
      </c>
      <c r="L86" s="47">
        <v>-21.52000000000001</v>
      </c>
      <c r="M86" s="47">
        <v>-29.53</v>
      </c>
      <c r="N86" s="47">
        <v>-27.909999999999997</v>
      </c>
      <c r="O86" s="47">
        <v>-29.189999999999984</v>
      </c>
      <c r="P86" s="60">
        <v>-108.14999999999998</v>
      </c>
      <c r="Q86" s="9">
        <f aca="true" t="shared" si="40" ref="Q86:W86">Q87-Q88</f>
        <v>-28.910000000000004</v>
      </c>
      <c r="R86" s="9">
        <f t="shared" si="40"/>
        <v>-39.63</v>
      </c>
      <c r="S86" s="9">
        <f t="shared" si="40"/>
        <v>-35.78999999999999</v>
      </c>
      <c r="T86" s="9">
        <f t="shared" si="40"/>
        <v>-17.680000000000007</v>
      </c>
      <c r="U86" s="12">
        <f t="shared" si="40"/>
        <v>-122.00999999999999</v>
      </c>
      <c r="V86" s="9">
        <f t="shared" si="40"/>
        <v>-21.480000000000004</v>
      </c>
      <c r="W86" s="9">
        <f t="shared" si="40"/>
        <v>-25.669999999999995</v>
      </c>
    </row>
    <row r="87" spans="1:23" ht="12.75" customHeight="1">
      <c r="A87" s="8" t="s">
        <v>6</v>
      </c>
      <c r="B87" s="46">
        <v>35.69</v>
      </c>
      <c r="C87" s="46">
        <v>44.89</v>
      </c>
      <c r="D87" s="46">
        <v>58.36</v>
      </c>
      <c r="E87" s="46">
        <v>47.49</v>
      </c>
      <c r="F87" s="59">
        <v>186.43</v>
      </c>
      <c r="G87" s="46">
        <v>39.019999999999996</v>
      </c>
      <c r="H87" s="46">
        <v>47.879999999999995</v>
      </c>
      <c r="I87" s="46">
        <v>59.03999999999999</v>
      </c>
      <c r="J87" s="46">
        <v>52.51</v>
      </c>
      <c r="K87" s="59">
        <v>198.45</v>
      </c>
      <c r="L87" s="46">
        <v>47.709999999999994</v>
      </c>
      <c r="M87" s="46">
        <v>53.75</v>
      </c>
      <c r="N87" s="46">
        <v>64.34</v>
      </c>
      <c r="O87" s="46">
        <v>59.7</v>
      </c>
      <c r="P87" s="59">
        <v>225.5</v>
      </c>
      <c r="Q87" s="9">
        <f>Q90+Q99</f>
        <v>45.309999999999995</v>
      </c>
      <c r="R87" s="9">
        <f aca="true" t="shared" si="41" ref="R87:W88">R90+R99</f>
        <v>56.62</v>
      </c>
      <c r="S87" s="9">
        <f t="shared" si="41"/>
        <v>63.7</v>
      </c>
      <c r="T87" s="9">
        <f t="shared" si="41"/>
        <v>62.92999999999999</v>
      </c>
      <c r="U87" s="10">
        <f t="shared" si="37"/>
        <v>228.56</v>
      </c>
      <c r="V87" s="9">
        <f t="shared" si="41"/>
        <v>40.01</v>
      </c>
      <c r="W87" s="9">
        <f t="shared" si="41"/>
        <v>49.02</v>
      </c>
    </row>
    <row r="88" spans="1:23" ht="12.75" customHeight="1">
      <c r="A88" s="8" t="s">
        <v>7</v>
      </c>
      <c r="B88" s="46">
        <v>53.61</v>
      </c>
      <c r="C88" s="46">
        <v>72.52</v>
      </c>
      <c r="D88" s="46">
        <v>80.14</v>
      </c>
      <c r="E88" s="46">
        <v>70.44</v>
      </c>
      <c r="F88" s="59">
        <v>276.71</v>
      </c>
      <c r="G88" s="46">
        <v>60.769999999999996</v>
      </c>
      <c r="H88" s="46">
        <v>79.21000000000001</v>
      </c>
      <c r="I88" s="46">
        <v>86.71000000000001</v>
      </c>
      <c r="J88" s="46">
        <v>80.94</v>
      </c>
      <c r="K88" s="59">
        <v>307.63</v>
      </c>
      <c r="L88" s="46">
        <v>69.23</v>
      </c>
      <c r="M88" s="46">
        <v>83.28</v>
      </c>
      <c r="N88" s="46">
        <v>92.25</v>
      </c>
      <c r="O88" s="46">
        <v>88.88999999999999</v>
      </c>
      <c r="P88" s="59">
        <v>333.65</v>
      </c>
      <c r="Q88" s="9">
        <f>Q91+Q100</f>
        <v>74.22</v>
      </c>
      <c r="R88" s="9">
        <f t="shared" si="41"/>
        <v>96.25</v>
      </c>
      <c r="S88" s="9">
        <f t="shared" si="41"/>
        <v>99.49</v>
      </c>
      <c r="T88" s="9">
        <f t="shared" si="41"/>
        <v>80.61</v>
      </c>
      <c r="U88" s="10">
        <f t="shared" si="37"/>
        <v>350.57</v>
      </c>
      <c r="V88" s="9">
        <f t="shared" si="41"/>
        <v>61.49</v>
      </c>
      <c r="W88" s="9">
        <f t="shared" si="41"/>
        <v>74.69</v>
      </c>
    </row>
    <row r="89" spans="1:23" ht="12.75" customHeight="1">
      <c r="A89" s="15" t="s">
        <v>47</v>
      </c>
      <c r="B89" s="47">
        <v>-16.15</v>
      </c>
      <c r="C89" s="47">
        <v>-25.519999999999996</v>
      </c>
      <c r="D89" s="47">
        <v>-29.22</v>
      </c>
      <c r="E89" s="47">
        <v>-27.620000000000005</v>
      </c>
      <c r="F89" s="60">
        <v>-98.51000000000002</v>
      </c>
      <c r="G89" s="47">
        <v>-20.430000000000003</v>
      </c>
      <c r="H89" s="47">
        <v>-27.930000000000003</v>
      </c>
      <c r="I89" s="47">
        <v>-30.460000000000004</v>
      </c>
      <c r="J89" s="47">
        <v>-28.68</v>
      </c>
      <c r="K89" s="60">
        <v>-107.50000000000003</v>
      </c>
      <c r="L89" s="47">
        <v>-20.94</v>
      </c>
      <c r="M89" s="47">
        <v>-28.81</v>
      </c>
      <c r="N89" s="47">
        <v>-30.759999999999998</v>
      </c>
      <c r="O89" s="47">
        <v>-28.969999999999995</v>
      </c>
      <c r="P89" s="60">
        <v>-109.48</v>
      </c>
      <c r="Q89" s="9">
        <f aca="true" t="shared" si="42" ref="Q89:W89">Q90-Q91</f>
        <v>-22.67</v>
      </c>
      <c r="R89" s="9">
        <f t="shared" si="42"/>
        <v>-33.93</v>
      </c>
      <c r="S89" s="9">
        <f t="shared" si="42"/>
        <v>-33.599999999999994</v>
      </c>
      <c r="T89" s="9">
        <f t="shared" si="42"/>
        <v>-23.029999999999998</v>
      </c>
      <c r="U89" s="12">
        <f t="shared" si="42"/>
        <v>-113.23</v>
      </c>
      <c r="V89" s="9">
        <f t="shared" si="42"/>
        <v>-16.200000000000003</v>
      </c>
      <c r="W89" s="9">
        <f t="shared" si="42"/>
        <v>-17.759999999999998</v>
      </c>
    </row>
    <row r="90" spans="1:23" ht="12.75" customHeight="1">
      <c r="A90" s="8" t="s">
        <v>8</v>
      </c>
      <c r="B90" s="46">
        <v>10.66</v>
      </c>
      <c r="C90" s="46">
        <v>12.81</v>
      </c>
      <c r="D90" s="46">
        <v>14.28</v>
      </c>
      <c r="E90" s="46">
        <v>12.47</v>
      </c>
      <c r="F90" s="59">
        <v>50.22</v>
      </c>
      <c r="G90" s="46">
        <v>10.54</v>
      </c>
      <c r="H90" s="46">
        <v>13.940000000000001</v>
      </c>
      <c r="I90" s="46">
        <v>16.69</v>
      </c>
      <c r="J90" s="46">
        <v>15.43</v>
      </c>
      <c r="K90" s="59">
        <v>56.6</v>
      </c>
      <c r="L90" s="46">
        <v>13.27</v>
      </c>
      <c r="M90" s="46">
        <v>16.62</v>
      </c>
      <c r="N90" s="46">
        <v>19.060000000000002</v>
      </c>
      <c r="O90" s="46">
        <v>18.62</v>
      </c>
      <c r="P90" s="59">
        <v>67.57000000000001</v>
      </c>
      <c r="Q90" s="9">
        <f>Q93+Q96</f>
        <v>13.18</v>
      </c>
      <c r="R90" s="9">
        <f aca="true" t="shared" si="43" ref="R90:W91">R93+R96</f>
        <v>16.32</v>
      </c>
      <c r="S90" s="9">
        <f t="shared" si="43"/>
        <v>19.12</v>
      </c>
      <c r="T90" s="9">
        <f t="shared" si="43"/>
        <v>17.02</v>
      </c>
      <c r="U90" s="10">
        <f>SUM(Q90:T90)</f>
        <v>65.64</v>
      </c>
      <c r="V90" s="9">
        <f t="shared" si="43"/>
        <v>13.77</v>
      </c>
      <c r="W90" s="9">
        <f t="shared" si="43"/>
        <v>16.03</v>
      </c>
    </row>
    <row r="91" spans="1:23" ht="12.75" customHeight="1">
      <c r="A91" s="8" t="s">
        <v>9</v>
      </c>
      <c r="B91" s="46">
        <v>26.81</v>
      </c>
      <c r="C91" s="46">
        <v>38.33</v>
      </c>
      <c r="D91" s="46">
        <v>43.5</v>
      </c>
      <c r="E91" s="46">
        <v>40.09</v>
      </c>
      <c r="F91" s="59">
        <v>148.73000000000002</v>
      </c>
      <c r="G91" s="46">
        <v>30.970000000000002</v>
      </c>
      <c r="H91" s="46">
        <v>41.870000000000005</v>
      </c>
      <c r="I91" s="46">
        <v>47.150000000000006</v>
      </c>
      <c r="J91" s="46">
        <v>44.11</v>
      </c>
      <c r="K91" s="59">
        <v>164.10000000000002</v>
      </c>
      <c r="L91" s="46">
        <v>34.21</v>
      </c>
      <c r="M91" s="46">
        <v>45.43</v>
      </c>
      <c r="N91" s="46">
        <v>49.82</v>
      </c>
      <c r="O91" s="46">
        <v>47.589999999999996</v>
      </c>
      <c r="P91" s="59">
        <v>177.05</v>
      </c>
      <c r="Q91" s="9">
        <f>Q94+Q97</f>
        <v>35.85</v>
      </c>
      <c r="R91" s="9">
        <f t="shared" si="43"/>
        <v>50.25</v>
      </c>
      <c r="S91" s="9">
        <f t="shared" si="43"/>
        <v>52.72</v>
      </c>
      <c r="T91" s="9">
        <f t="shared" si="43"/>
        <v>40.05</v>
      </c>
      <c r="U91" s="10">
        <f>SUM(Q91:T91)</f>
        <v>178.87</v>
      </c>
      <c r="V91" s="9">
        <f t="shared" si="43"/>
        <v>29.970000000000002</v>
      </c>
      <c r="W91" s="9">
        <f t="shared" si="43"/>
        <v>33.79</v>
      </c>
    </row>
    <row r="92" spans="1:23" ht="12.75" customHeight="1">
      <c r="A92" s="15" t="s">
        <v>48</v>
      </c>
      <c r="B92" s="47">
        <v>-18.72</v>
      </c>
      <c r="C92" s="47">
        <v>-26.46</v>
      </c>
      <c r="D92" s="47">
        <v>-29.48</v>
      </c>
      <c r="E92" s="47">
        <v>-28.630000000000003</v>
      </c>
      <c r="F92" s="60">
        <v>-103.28999999999999</v>
      </c>
      <c r="G92" s="47">
        <v>-21.82</v>
      </c>
      <c r="H92" s="47">
        <v>-28.94</v>
      </c>
      <c r="I92" s="47">
        <v>-31.32</v>
      </c>
      <c r="J92" s="47">
        <v>-31.070000000000004</v>
      </c>
      <c r="K92" s="60">
        <v>-113.15000000000002</v>
      </c>
      <c r="L92" s="47">
        <v>-23.77</v>
      </c>
      <c r="M92" s="47">
        <v>-31.569999999999997</v>
      </c>
      <c r="N92" s="47">
        <v>-34.879999999999995</v>
      </c>
      <c r="O92" s="47">
        <v>-34.47</v>
      </c>
      <c r="P92" s="60">
        <v>-124.69000000000001</v>
      </c>
      <c r="Q92" s="9">
        <f aca="true" t="shared" si="44" ref="Q92:W92">Q93-Q94</f>
        <v>-24.2</v>
      </c>
      <c r="R92" s="9">
        <f t="shared" si="44"/>
        <v>-33.06</v>
      </c>
      <c r="S92" s="9">
        <f t="shared" si="44"/>
        <v>-34.03</v>
      </c>
      <c r="T92" s="9">
        <f t="shared" si="44"/>
        <v>-26.990000000000002</v>
      </c>
      <c r="U92" s="12">
        <f t="shared" si="44"/>
        <v>-118.27999999999997</v>
      </c>
      <c r="V92" s="9">
        <f t="shared" si="44"/>
        <v>-18.26</v>
      </c>
      <c r="W92" s="9">
        <f t="shared" si="44"/>
        <v>-22.590000000000003</v>
      </c>
    </row>
    <row r="93" spans="1:23" ht="12.75" customHeight="1">
      <c r="A93" s="8" t="s">
        <v>11</v>
      </c>
      <c r="B93" s="46">
        <v>2.37</v>
      </c>
      <c r="C93" s="46">
        <v>2.73</v>
      </c>
      <c r="D93" s="46">
        <v>2.94</v>
      </c>
      <c r="E93" s="46">
        <v>2.58</v>
      </c>
      <c r="F93" s="59">
        <v>10.62</v>
      </c>
      <c r="G93" s="46">
        <v>2.28</v>
      </c>
      <c r="H93" s="46">
        <v>2.97</v>
      </c>
      <c r="I93" s="46">
        <v>3.53</v>
      </c>
      <c r="J93" s="46">
        <v>3.27</v>
      </c>
      <c r="K93" s="59">
        <v>12.049999999999999</v>
      </c>
      <c r="L93" s="46">
        <v>2.69</v>
      </c>
      <c r="M93" s="46">
        <v>3.37</v>
      </c>
      <c r="N93" s="46">
        <v>3.84</v>
      </c>
      <c r="O93" s="46">
        <v>3.93</v>
      </c>
      <c r="P93" s="59">
        <v>13.83</v>
      </c>
      <c r="Q93" s="9">
        <v>2.68</v>
      </c>
      <c r="R93" s="9">
        <v>3.69</v>
      </c>
      <c r="S93" s="9">
        <v>3.98</v>
      </c>
      <c r="T93" s="9">
        <v>3.65</v>
      </c>
      <c r="U93" s="10">
        <f aca="true" t="shared" si="45" ref="U93:U109">SUM(Q93:T93)</f>
        <v>14</v>
      </c>
      <c r="V93" s="9">
        <v>3.5</v>
      </c>
      <c r="W93" s="9">
        <v>3.67</v>
      </c>
    </row>
    <row r="94" spans="1:23" ht="12.75" customHeight="1">
      <c r="A94" s="8" t="s">
        <v>12</v>
      </c>
      <c r="B94" s="46">
        <v>21.09</v>
      </c>
      <c r="C94" s="46">
        <v>29.19</v>
      </c>
      <c r="D94" s="46">
        <v>32.42</v>
      </c>
      <c r="E94" s="46">
        <v>31.21</v>
      </c>
      <c r="F94" s="59">
        <v>113.91</v>
      </c>
      <c r="G94" s="46">
        <v>24.1</v>
      </c>
      <c r="H94" s="46">
        <v>31.91</v>
      </c>
      <c r="I94" s="46">
        <v>34.85</v>
      </c>
      <c r="J94" s="46">
        <v>34.34</v>
      </c>
      <c r="K94" s="59">
        <v>125.20000000000002</v>
      </c>
      <c r="L94" s="46">
        <v>26.46</v>
      </c>
      <c r="M94" s="46">
        <v>34.94</v>
      </c>
      <c r="N94" s="46">
        <v>38.72</v>
      </c>
      <c r="O94" s="46">
        <v>38.4</v>
      </c>
      <c r="P94" s="59">
        <v>138.52</v>
      </c>
      <c r="Q94" s="9">
        <v>26.88</v>
      </c>
      <c r="R94" s="9">
        <v>36.75</v>
      </c>
      <c r="S94" s="9">
        <v>38.01</v>
      </c>
      <c r="T94" s="9">
        <v>30.64</v>
      </c>
      <c r="U94" s="10">
        <f t="shared" si="45"/>
        <v>132.27999999999997</v>
      </c>
      <c r="V94" s="9">
        <v>21.76</v>
      </c>
      <c r="W94" s="9">
        <v>26.26</v>
      </c>
    </row>
    <row r="95" spans="1:23" ht="12.75" customHeight="1">
      <c r="A95" s="8" t="s">
        <v>39</v>
      </c>
      <c r="B95" s="46">
        <v>2.5699999999999994</v>
      </c>
      <c r="C95" s="46">
        <v>0.9399999999999995</v>
      </c>
      <c r="D95" s="46">
        <v>0.2599999999999998</v>
      </c>
      <c r="E95" s="46">
        <v>1.0099999999999998</v>
      </c>
      <c r="F95" s="59">
        <v>4.779999999999994</v>
      </c>
      <c r="G95" s="46">
        <v>1.3899999999999997</v>
      </c>
      <c r="H95" s="46">
        <v>1.0099999999999998</v>
      </c>
      <c r="I95" s="46">
        <v>0.8599999999999994</v>
      </c>
      <c r="J95" s="46">
        <v>2.3900000000000006</v>
      </c>
      <c r="K95" s="59">
        <v>5.6499999999999915</v>
      </c>
      <c r="L95" s="46">
        <v>2.83</v>
      </c>
      <c r="M95" s="46">
        <v>2.76</v>
      </c>
      <c r="N95" s="46">
        <v>4.120000000000001</v>
      </c>
      <c r="O95" s="46">
        <v>5.5</v>
      </c>
      <c r="P95" s="59">
        <v>15.209999999999994</v>
      </c>
      <c r="Q95" s="9">
        <f aca="true" t="shared" si="46" ref="Q95:W95">Q96-Q97</f>
        <v>1.5299999999999994</v>
      </c>
      <c r="R95" s="9">
        <f t="shared" si="46"/>
        <v>-0.8699999999999992</v>
      </c>
      <c r="S95" s="9">
        <f t="shared" si="46"/>
        <v>0.4299999999999997</v>
      </c>
      <c r="T95" s="9">
        <f t="shared" si="46"/>
        <v>3.959999999999999</v>
      </c>
      <c r="U95" s="12">
        <f t="shared" si="46"/>
        <v>5.049999999999997</v>
      </c>
      <c r="V95" s="9">
        <f t="shared" si="46"/>
        <v>2.0599999999999987</v>
      </c>
      <c r="W95" s="9">
        <f t="shared" si="46"/>
        <v>4.829999999999999</v>
      </c>
    </row>
    <row r="96" spans="1:23" ht="12.75" customHeight="1">
      <c r="A96" s="8" t="s">
        <v>11</v>
      </c>
      <c r="B96" s="46">
        <v>8.29</v>
      </c>
      <c r="C96" s="46">
        <v>10.08</v>
      </c>
      <c r="D96" s="46">
        <v>11.34</v>
      </c>
      <c r="E96" s="46">
        <v>9.89</v>
      </c>
      <c r="F96" s="59">
        <v>39.599999999999994</v>
      </c>
      <c r="G96" s="46">
        <v>8.26</v>
      </c>
      <c r="H96" s="46">
        <v>10.97</v>
      </c>
      <c r="I96" s="46">
        <v>13.16</v>
      </c>
      <c r="J96" s="46">
        <v>12.16</v>
      </c>
      <c r="K96" s="59">
        <v>44.55</v>
      </c>
      <c r="L96" s="46">
        <v>10.58</v>
      </c>
      <c r="M96" s="46">
        <v>13.25</v>
      </c>
      <c r="N96" s="46">
        <v>15.22</v>
      </c>
      <c r="O96" s="46">
        <v>14.69</v>
      </c>
      <c r="P96" s="59">
        <v>53.739999999999995</v>
      </c>
      <c r="Q96" s="9">
        <v>10.5</v>
      </c>
      <c r="R96" s="9">
        <v>12.63</v>
      </c>
      <c r="S96" s="9">
        <v>15.14</v>
      </c>
      <c r="T96" s="9">
        <v>13.37</v>
      </c>
      <c r="U96" s="10">
        <f t="shared" si="45"/>
        <v>51.64</v>
      </c>
      <c r="V96" s="9">
        <v>10.27</v>
      </c>
      <c r="W96" s="9">
        <v>12.36</v>
      </c>
    </row>
    <row r="97" spans="1:23" ht="12.75" customHeight="1">
      <c r="A97" s="8" t="s">
        <v>12</v>
      </c>
      <c r="B97" s="46">
        <v>5.72</v>
      </c>
      <c r="C97" s="46">
        <v>9.14</v>
      </c>
      <c r="D97" s="46">
        <v>11.08</v>
      </c>
      <c r="E97" s="46">
        <v>8.88</v>
      </c>
      <c r="F97" s="59">
        <v>34.82</v>
      </c>
      <c r="G97" s="46">
        <v>6.87</v>
      </c>
      <c r="H97" s="46">
        <v>9.96</v>
      </c>
      <c r="I97" s="46">
        <v>12.3</v>
      </c>
      <c r="J97" s="46">
        <v>9.77</v>
      </c>
      <c r="K97" s="59">
        <v>38.900000000000006</v>
      </c>
      <c r="L97" s="46">
        <v>7.75</v>
      </c>
      <c r="M97" s="46">
        <v>10.49</v>
      </c>
      <c r="N97" s="46">
        <v>11.1</v>
      </c>
      <c r="O97" s="46">
        <v>9.19</v>
      </c>
      <c r="P97" s="59">
        <v>38.53</v>
      </c>
      <c r="Q97" s="9">
        <v>8.97</v>
      </c>
      <c r="R97" s="9">
        <v>13.5</v>
      </c>
      <c r="S97" s="9">
        <v>14.71</v>
      </c>
      <c r="T97" s="9">
        <v>9.41</v>
      </c>
      <c r="U97" s="10">
        <f t="shared" si="45"/>
        <v>46.59</v>
      </c>
      <c r="V97" s="9">
        <v>8.21</v>
      </c>
      <c r="W97" s="9">
        <v>7.53</v>
      </c>
    </row>
    <row r="98" spans="1:23" ht="12.75" customHeight="1">
      <c r="A98" s="8" t="s">
        <v>49</v>
      </c>
      <c r="B98" s="46">
        <v>-1.7699999999999996</v>
      </c>
      <c r="C98" s="46">
        <v>-2.1099999999999994</v>
      </c>
      <c r="D98" s="46">
        <v>7.439999999999998</v>
      </c>
      <c r="E98" s="46">
        <v>4.670000000000002</v>
      </c>
      <c r="F98" s="59">
        <v>8.230000000000018</v>
      </c>
      <c r="G98" s="46">
        <v>-1.3199999999999967</v>
      </c>
      <c r="H98" s="46">
        <v>-3.4000000000000057</v>
      </c>
      <c r="I98" s="46">
        <v>2.789999999999992</v>
      </c>
      <c r="J98" s="46">
        <v>0.25</v>
      </c>
      <c r="K98" s="59">
        <v>-1.6800000000000068</v>
      </c>
      <c r="L98" s="46">
        <v>-0.5800000000000054</v>
      </c>
      <c r="M98" s="46">
        <v>-0.7199999999999989</v>
      </c>
      <c r="N98" s="46">
        <v>2.8500000000000014</v>
      </c>
      <c r="O98" s="46">
        <v>-0.21999999999999886</v>
      </c>
      <c r="P98" s="59">
        <v>1.329999999999984</v>
      </c>
      <c r="Q98" s="9">
        <f aca="true" t="shared" si="47" ref="Q98:W98">Q99-Q100</f>
        <v>-6.240000000000009</v>
      </c>
      <c r="R98" s="9">
        <f t="shared" si="47"/>
        <v>-5.700000000000003</v>
      </c>
      <c r="S98" s="9">
        <f t="shared" si="47"/>
        <v>-2.1899999999999977</v>
      </c>
      <c r="T98" s="9">
        <f t="shared" si="47"/>
        <v>5.349999999999994</v>
      </c>
      <c r="U98" s="12">
        <f t="shared" si="47"/>
        <v>-8.780000000000001</v>
      </c>
      <c r="V98" s="9">
        <f t="shared" si="47"/>
        <v>-5.280000000000001</v>
      </c>
      <c r="W98" s="9">
        <f t="shared" si="47"/>
        <v>-7.910000000000004</v>
      </c>
    </row>
    <row r="99" spans="1:23" ht="12.75" customHeight="1">
      <c r="A99" s="8" t="s">
        <v>8</v>
      </c>
      <c r="B99" s="46">
        <v>25.03</v>
      </c>
      <c r="C99" s="46">
        <v>32.08</v>
      </c>
      <c r="D99" s="46">
        <v>44.08</v>
      </c>
      <c r="E99" s="46">
        <v>35.02</v>
      </c>
      <c r="F99" s="59">
        <v>136.21</v>
      </c>
      <c r="G99" s="46">
        <v>28.48</v>
      </c>
      <c r="H99" s="46">
        <v>33.94</v>
      </c>
      <c r="I99" s="46">
        <v>42.349999999999994</v>
      </c>
      <c r="J99" s="46">
        <v>37.08</v>
      </c>
      <c r="K99" s="59">
        <v>141.85</v>
      </c>
      <c r="L99" s="46">
        <v>34.44</v>
      </c>
      <c r="M99" s="46">
        <v>37.13</v>
      </c>
      <c r="N99" s="46">
        <v>45.28</v>
      </c>
      <c r="O99" s="46">
        <v>41.08</v>
      </c>
      <c r="P99" s="59">
        <v>157.93</v>
      </c>
      <c r="Q99" s="9">
        <f>Q102+Q105+Q108</f>
        <v>32.129999999999995</v>
      </c>
      <c r="R99" s="9">
        <f aca="true" t="shared" si="48" ref="R99:W100">R102+R105+R108</f>
        <v>40.3</v>
      </c>
      <c r="S99" s="9">
        <f t="shared" si="48"/>
        <v>44.58</v>
      </c>
      <c r="T99" s="9">
        <f t="shared" si="48"/>
        <v>45.91</v>
      </c>
      <c r="U99" s="10">
        <f t="shared" si="45"/>
        <v>162.92</v>
      </c>
      <c r="V99" s="9">
        <f t="shared" si="48"/>
        <v>26.24</v>
      </c>
      <c r="W99" s="9">
        <f t="shared" si="48"/>
        <v>32.99</v>
      </c>
    </row>
    <row r="100" spans="1:23" ht="12.75" customHeight="1">
      <c r="A100" s="8" t="s">
        <v>9</v>
      </c>
      <c r="B100" s="46">
        <v>26.8</v>
      </c>
      <c r="C100" s="46">
        <v>34.19</v>
      </c>
      <c r="D100" s="46">
        <v>36.64</v>
      </c>
      <c r="E100" s="46">
        <v>30.35</v>
      </c>
      <c r="F100" s="59">
        <v>127.97999999999999</v>
      </c>
      <c r="G100" s="46">
        <v>29.799999999999997</v>
      </c>
      <c r="H100" s="46">
        <v>37.34</v>
      </c>
      <c r="I100" s="46">
        <v>39.56</v>
      </c>
      <c r="J100" s="46">
        <v>36.83</v>
      </c>
      <c r="K100" s="59">
        <v>143.53</v>
      </c>
      <c r="L100" s="46">
        <v>35.02</v>
      </c>
      <c r="M100" s="46">
        <v>37.85</v>
      </c>
      <c r="N100" s="46">
        <v>42.43</v>
      </c>
      <c r="O100" s="46">
        <v>41.3</v>
      </c>
      <c r="P100" s="59">
        <v>156.60000000000002</v>
      </c>
      <c r="Q100" s="9">
        <f>Q103+Q106+Q109</f>
        <v>38.370000000000005</v>
      </c>
      <c r="R100" s="9">
        <f t="shared" si="48"/>
        <v>46</v>
      </c>
      <c r="S100" s="9">
        <f t="shared" si="48"/>
        <v>46.769999999999996</v>
      </c>
      <c r="T100" s="9">
        <f t="shared" si="48"/>
        <v>40.56</v>
      </c>
      <c r="U100" s="10">
        <f t="shared" si="45"/>
        <v>171.7</v>
      </c>
      <c r="V100" s="9">
        <f t="shared" si="48"/>
        <v>31.52</v>
      </c>
      <c r="W100" s="9">
        <f t="shared" si="48"/>
        <v>40.900000000000006</v>
      </c>
    </row>
    <row r="101" spans="1:23" ht="12.75" customHeight="1">
      <c r="A101" s="16" t="s">
        <v>50</v>
      </c>
      <c r="B101" s="48">
        <v>0.1599999999999997</v>
      </c>
      <c r="C101" s="48">
        <v>0.31999999999999984</v>
      </c>
      <c r="D101" s="48">
        <v>0.7099999999999995</v>
      </c>
      <c r="E101" s="48">
        <v>0.44999999999999973</v>
      </c>
      <c r="F101" s="61">
        <v>1.6399999999999988</v>
      </c>
      <c r="G101" s="48">
        <v>0.2999999999999998</v>
      </c>
      <c r="H101" s="48">
        <v>0.20999999999999996</v>
      </c>
      <c r="I101" s="48">
        <v>0.3500000000000001</v>
      </c>
      <c r="J101" s="48">
        <v>-0.5899999999999994</v>
      </c>
      <c r="K101" s="61">
        <v>0.2699999999999996</v>
      </c>
      <c r="L101" s="48">
        <v>0.25</v>
      </c>
      <c r="M101" s="48">
        <v>0.7800000000000002</v>
      </c>
      <c r="N101" s="48">
        <v>0.5099999999999998</v>
      </c>
      <c r="O101" s="48">
        <v>-0.3200000000000003</v>
      </c>
      <c r="P101" s="61">
        <v>1.2200000000000024</v>
      </c>
      <c r="Q101" s="9">
        <f aca="true" t="shared" si="49" ref="Q101:W101">Q102-Q103</f>
        <v>0.5299999999999998</v>
      </c>
      <c r="R101" s="9">
        <f t="shared" si="49"/>
        <v>0.49999999999999956</v>
      </c>
      <c r="S101" s="9">
        <f t="shared" si="49"/>
        <v>0.5600000000000005</v>
      </c>
      <c r="T101" s="9">
        <f t="shared" si="49"/>
        <v>0.5199999999999996</v>
      </c>
      <c r="U101" s="12">
        <f t="shared" si="49"/>
        <v>2.110000000000001</v>
      </c>
      <c r="V101" s="9">
        <f t="shared" si="49"/>
        <v>0.06000000000000005</v>
      </c>
      <c r="W101" s="9">
        <f t="shared" si="49"/>
        <v>0.029999999999999805</v>
      </c>
    </row>
    <row r="102" spans="1:23" ht="12.75" customHeight="1">
      <c r="A102" s="8" t="s">
        <v>11</v>
      </c>
      <c r="B102" s="46">
        <v>2.4</v>
      </c>
      <c r="C102" s="46">
        <v>2.94</v>
      </c>
      <c r="D102" s="46">
        <v>4.14</v>
      </c>
      <c r="E102" s="46">
        <v>3.4</v>
      </c>
      <c r="F102" s="59">
        <v>12.88</v>
      </c>
      <c r="G102" s="46">
        <v>3.05</v>
      </c>
      <c r="H102" s="46">
        <v>3.15</v>
      </c>
      <c r="I102" s="46">
        <v>4.07</v>
      </c>
      <c r="J102" s="46">
        <v>3.43</v>
      </c>
      <c r="K102" s="59">
        <v>13.7</v>
      </c>
      <c r="L102" s="46">
        <v>3.43</v>
      </c>
      <c r="M102" s="46">
        <v>3.93</v>
      </c>
      <c r="N102" s="46">
        <v>4.42</v>
      </c>
      <c r="O102" s="46">
        <v>3.87</v>
      </c>
      <c r="P102" s="59">
        <v>15.650000000000002</v>
      </c>
      <c r="Q102" s="9">
        <v>3.78</v>
      </c>
      <c r="R102" s="9">
        <v>4.22</v>
      </c>
      <c r="S102" s="9">
        <v>4.62</v>
      </c>
      <c r="T102" s="9">
        <v>4.76</v>
      </c>
      <c r="U102" s="10">
        <f t="shared" si="45"/>
        <v>17.380000000000003</v>
      </c>
      <c r="V102" s="9">
        <v>3.19</v>
      </c>
      <c r="W102" s="9">
        <v>3.77</v>
      </c>
    </row>
    <row r="103" spans="1:23" ht="12.75" customHeight="1">
      <c r="A103" s="8" t="s">
        <v>12</v>
      </c>
      <c r="B103" s="46">
        <v>2.24</v>
      </c>
      <c r="C103" s="46">
        <v>2.62</v>
      </c>
      <c r="D103" s="46">
        <v>3.43</v>
      </c>
      <c r="E103" s="46">
        <v>2.95</v>
      </c>
      <c r="F103" s="59">
        <v>11.240000000000002</v>
      </c>
      <c r="G103" s="46">
        <v>2.75</v>
      </c>
      <c r="H103" s="46">
        <v>2.94</v>
      </c>
      <c r="I103" s="46">
        <v>3.72</v>
      </c>
      <c r="J103" s="46">
        <v>4.02</v>
      </c>
      <c r="K103" s="59">
        <v>13.43</v>
      </c>
      <c r="L103" s="46">
        <v>3.18</v>
      </c>
      <c r="M103" s="46">
        <v>3.15</v>
      </c>
      <c r="N103" s="46">
        <v>3.91</v>
      </c>
      <c r="O103" s="46">
        <v>4.19</v>
      </c>
      <c r="P103" s="59">
        <v>14.43</v>
      </c>
      <c r="Q103" s="9">
        <v>3.25</v>
      </c>
      <c r="R103" s="9">
        <v>3.72</v>
      </c>
      <c r="S103" s="9">
        <v>4.06</v>
      </c>
      <c r="T103" s="9">
        <v>4.24</v>
      </c>
      <c r="U103" s="10">
        <f t="shared" si="45"/>
        <v>15.270000000000001</v>
      </c>
      <c r="V103" s="9">
        <v>3.13</v>
      </c>
      <c r="W103" s="9">
        <v>3.74</v>
      </c>
    </row>
    <row r="104" spans="1:23" ht="12.75" customHeight="1">
      <c r="A104" s="16" t="s">
        <v>51</v>
      </c>
      <c r="B104" s="48">
        <v>-7.01</v>
      </c>
      <c r="C104" s="48">
        <v>-6</v>
      </c>
      <c r="D104" s="48">
        <v>-1.6100000000000003</v>
      </c>
      <c r="E104" s="48">
        <v>-6.970000000000001</v>
      </c>
      <c r="F104" s="61">
        <v>-21.590000000000003</v>
      </c>
      <c r="G104" s="48">
        <v>-8.11</v>
      </c>
      <c r="H104" s="48">
        <v>-7.5600000000000005</v>
      </c>
      <c r="I104" s="48">
        <v>-2.6399999999999997</v>
      </c>
      <c r="J104" s="48">
        <v>-8.46</v>
      </c>
      <c r="K104" s="61">
        <v>-26.769999999999992</v>
      </c>
      <c r="L104" s="48">
        <v>-7.630000000000001</v>
      </c>
      <c r="M104" s="48">
        <v>-7.909999999999999</v>
      </c>
      <c r="N104" s="48">
        <v>-3.26</v>
      </c>
      <c r="O104" s="48">
        <v>-10.36</v>
      </c>
      <c r="P104" s="61">
        <v>-29.16</v>
      </c>
      <c r="Q104" s="9">
        <f aca="true" t="shared" si="50" ref="Q104:W104">Q105-Q106</f>
        <v>-10.770000000000001</v>
      </c>
      <c r="R104" s="9">
        <f t="shared" si="50"/>
        <v>-10.129999999999999</v>
      </c>
      <c r="S104" s="9">
        <f t="shared" si="50"/>
        <v>-3.3599999999999994</v>
      </c>
      <c r="T104" s="9">
        <f t="shared" si="50"/>
        <v>-8.89</v>
      </c>
      <c r="U104" s="12">
        <f t="shared" si="50"/>
        <v>-33.15</v>
      </c>
      <c r="V104" s="9">
        <f t="shared" si="50"/>
        <v>-11.84</v>
      </c>
      <c r="W104" s="9">
        <f t="shared" si="50"/>
        <v>-10.25</v>
      </c>
    </row>
    <row r="105" spans="1:23" ht="12.75" customHeight="1">
      <c r="A105" s="8" t="s">
        <v>11</v>
      </c>
      <c r="B105" s="46">
        <v>4.34</v>
      </c>
      <c r="C105" s="46">
        <v>5.57</v>
      </c>
      <c r="D105" s="46">
        <v>7.56</v>
      </c>
      <c r="E105" s="46">
        <v>5.68</v>
      </c>
      <c r="F105" s="59">
        <v>23.15</v>
      </c>
      <c r="G105" s="46">
        <v>4.66</v>
      </c>
      <c r="H105" s="46">
        <v>5.58</v>
      </c>
      <c r="I105" s="46">
        <v>7.22</v>
      </c>
      <c r="J105" s="46">
        <v>5.87</v>
      </c>
      <c r="K105" s="59">
        <v>23.330000000000002</v>
      </c>
      <c r="L105" s="46">
        <v>6.5</v>
      </c>
      <c r="M105" s="46">
        <v>6.19</v>
      </c>
      <c r="N105" s="46">
        <v>7.32</v>
      </c>
      <c r="O105" s="46">
        <v>6.75</v>
      </c>
      <c r="P105" s="59">
        <v>26.76</v>
      </c>
      <c r="Q105" s="9">
        <v>5.33</v>
      </c>
      <c r="R105" s="9">
        <v>6.7</v>
      </c>
      <c r="S105" s="9">
        <v>7.4</v>
      </c>
      <c r="T105" s="9">
        <v>7.82</v>
      </c>
      <c r="U105" s="10">
        <f t="shared" si="45"/>
        <v>27.25</v>
      </c>
      <c r="V105" s="9">
        <v>3.76</v>
      </c>
      <c r="W105" s="9">
        <v>5.96</v>
      </c>
    </row>
    <row r="106" spans="1:23" ht="12.75" customHeight="1">
      <c r="A106" s="8" t="s">
        <v>12</v>
      </c>
      <c r="B106" s="46">
        <v>11.35</v>
      </c>
      <c r="C106" s="46">
        <v>11.57</v>
      </c>
      <c r="D106" s="46">
        <v>9.17</v>
      </c>
      <c r="E106" s="46">
        <v>12.65</v>
      </c>
      <c r="F106" s="59">
        <v>44.74</v>
      </c>
      <c r="G106" s="46">
        <v>12.77</v>
      </c>
      <c r="H106" s="46">
        <v>13.14</v>
      </c>
      <c r="I106" s="46">
        <v>9.86</v>
      </c>
      <c r="J106" s="46">
        <v>14.33</v>
      </c>
      <c r="K106" s="59">
        <v>50.099999999999994</v>
      </c>
      <c r="L106" s="46">
        <v>14.13</v>
      </c>
      <c r="M106" s="46">
        <v>14.1</v>
      </c>
      <c r="N106" s="46">
        <v>10.58</v>
      </c>
      <c r="O106" s="46">
        <v>17.11</v>
      </c>
      <c r="P106" s="59">
        <v>55.92</v>
      </c>
      <c r="Q106" s="9">
        <v>16.1</v>
      </c>
      <c r="R106" s="9">
        <v>16.83</v>
      </c>
      <c r="S106" s="9">
        <v>10.76</v>
      </c>
      <c r="T106" s="9">
        <v>16.71</v>
      </c>
      <c r="U106" s="10">
        <f t="shared" si="45"/>
        <v>60.4</v>
      </c>
      <c r="V106" s="9">
        <v>15.6</v>
      </c>
      <c r="W106" s="9">
        <v>16.21</v>
      </c>
    </row>
    <row r="107" spans="1:23" ht="12.75" customHeight="1">
      <c r="A107" s="8" t="s">
        <v>39</v>
      </c>
      <c r="B107" s="46">
        <v>5.079999999999998</v>
      </c>
      <c r="C107" s="46">
        <v>3.5700000000000003</v>
      </c>
      <c r="D107" s="46">
        <v>8.340000000000003</v>
      </c>
      <c r="E107" s="46">
        <v>11.190000000000001</v>
      </c>
      <c r="F107" s="59">
        <v>28.180000000000007</v>
      </c>
      <c r="G107" s="46">
        <v>6.49</v>
      </c>
      <c r="H107" s="46">
        <v>3.9499999999999993</v>
      </c>
      <c r="I107" s="46">
        <v>5.079999999999998</v>
      </c>
      <c r="J107" s="46">
        <v>9.3</v>
      </c>
      <c r="K107" s="59">
        <v>24.820000000000007</v>
      </c>
      <c r="L107" s="46">
        <v>6.800000000000001</v>
      </c>
      <c r="M107" s="46">
        <v>6.41</v>
      </c>
      <c r="N107" s="46">
        <v>5.599999999999998</v>
      </c>
      <c r="O107" s="46">
        <v>10.46</v>
      </c>
      <c r="P107" s="59">
        <v>29.27000000000001</v>
      </c>
      <c r="Q107" s="9">
        <f aca="true" t="shared" si="51" ref="Q107:W107">Q108-Q109</f>
        <v>4</v>
      </c>
      <c r="R107" s="9">
        <f t="shared" si="51"/>
        <v>3.9299999999999997</v>
      </c>
      <c r="S107" s="9">
        <f t="shared" si="51"/>
        <v>0.610000000000003</v>
      </c>
      <c r="T107" s="9">
        <f t="shared" si="51"/>
        <v>13.719999999999999</v>
      </c>
      <c r="U107" s="12">
        <f t="shared" si="51"/>
        <v>22.260000000000005</v>
      </c>
      <c r="V107" s="9">
        <f t="shared" si="51"/>
        <v>6.5</v>
      </c>
      <c r="W107" s="9">
        <f t="shared" si="51"/>
        <v>2.3100000000000023</v>
      </c>
    </row>
    <row r="108" spans="1:23" ht="12.75" customHeight="1">
      <c r="A108" s="8" t="s">
        <v>11</v>
      </c>
      <c r="B108" s="46">
        <v>18.29</v>
      </c>
      <c r="C108" s="46">
        <v>23.57</v>
      </c>
      <c r="D108" s="46">
        <v>32.38</v>
      </c>
      <c r="E108" s="46">
        <v>25.94</v>
      </c>
      <c r="F108" s="59">
        <v>100.18</v>
      </c>
      <c r="G108" s="46">
        <v>20.77</v>
      </c>
      <c r="H108" s="46">
        <v>25.21</v>
      </c>
      <c r="I108" s="46">
        <v>31.06</v>
      </c>
      <c r="J108" s="46">
        <v>27.78</v>
      </c>
      <c r="K108" s="59">
        <v>104.82000000000001</v>
      </c>
      <c r="L108" s="46">
        <v>24.51</v>
      </c>
      <c r="M108" s="46">
        <v>27.01</v>
      </c>
      <c r="N108" s="46">
        <v>33.54</v>
      </c>
      <c r="O108" s="46">
        <v>30.46</v>
      </c>
      <c r="P108" s="59">
        <v>115.52000000000001</v>
      </c>
      <c r="Q108" s="9">
        <v>23.02</v>
      </c>
      <c r="R108" s="9">
        <v>29.38</v>
      </c>
      <c r="S108" s="9">
        <v>32.56</v>
      </c>
      <c r="T108" s="9">
        <v>33.33</v>
      </c>
      <c r="U108" s="10">
        <f t="shared" si="45"/>
        <v>118.29</v>
      </c>
      <c r="V108" s="9">
        <v>19.29</v>
      </c>
      <c r="W108" s="9">
        <v>23.26</v>
      </c>
    </row>
    <row r="109" spans="1:23" ht="12.75" customHeight="1">
      <c r="A109" s="8" t="s">
        <v>12</v>
      </c>
      <c r="B109" s="46">
        <v>13.21</v>
      </c>
      <c r="C109" s="46">
        <v>20</v>
      </c>
      <c r="D109" s="46">
        <v>24.04</v>
      </c>
      <c r="E109" s="46">
        <v>14.75</v>
      </c>
      <c r="F109" s="59">
        <v>72</v>
      </c>
      <c r="G109" s="46">
        <v>14.28</v>
      </c>
      <c r="H109" s="46">
        <v>21.26</v>
      </c>
      <c r="I109" s="46">
        <v>25.98</v>
      </c>
      <c r="J109" s="46">
        <v>18.48</v>
      </c>
      <c r="K109" s="59">
        <v>80</v>
      </c>
      <c r="L109" s="46">
        <v>17.71</v>
      </c>
      <c r="M109" s="46">
        <v>20.6</v>
      </c>
      <c r="N109" s="46">
        <v>27.94</v>
      </c>
      <c r="O109" s="46">
        <v>20</v>
      </c>
      <c r="P109" s="59">
        <v>86.25</v>
      </c>
      <c r="Q109" s="9">
        <v>19.02</v>
      </c>
      <c r="R109" s="9">
        <v>25.45</v>
      </c>
      <c r="S109" s="9">
        <v>31.95</v>
      </c>
      <c r="T109" s="9">
        <v>19.61</v>
      </c>
      <c r="U109" s="10">
        <f t="shared" si="45"/>
        <v>96.03</v>
      </c>
      <c r="V109" s="9">
        <v>12.79</v>
      </c>
      <c r="W109" s="9">
        <v>20.95</v>
      </c>
    </row>
    <row r="110" spans="1:23" s="11" customFormat="1" ht="12.75" customHeight="1">
      <c r="A110" s="15" t="s">
        <v>52</v>
      </c>
      <c r="B110" s="47">
        <v>-0.16999999999999993</v>
      </c>
      <c r="C110" s="47">
        <v>1.01</v>
      </c>
      <c r="D110" s="47">
        <v>-1.6300000000000001</v>
      </c>
      <c r="E110" s="47">
        <v>-1.95</v>
      </c>
      <c r="F110" s="60">
        <v>-2.74</v>
      </c>
      <c r="G110" s="47">
        <v>-0.23999999999999988</v>
      </c>
      <c r="H110" s="47">
        <v>-1.94</v>
      </c>
      <c r="I110" s="47">
        <v>-0.53</v>
      </c>
      <c r="J110" s="47">
        <v>-2.86</v>
      </c>
      <c r="K110" s="60">
        <v>-5.57</v>
      </c>
      <c r="L110" s="47">
        <v>-0.8900000000000001</v>
      </c>
      <c r="M110" s="47">
        <v>-1.24</v>
      </c>
      <c r="N110" s="47">
        <v>-1.59</v>
      </c>
      <c r="O110" s="47">
        <v>-0.08000000000000007</v>
      </c>
      <c r="P110" s="60">
        <v>-3.8000000000000007</v>
      </c>
      <c r="Q110" s="9">
        <f aca="true" t="shared" si="52" ref="Q110:W110">Q111-Q112</f>
        <v>0.030000000000000027</v>
      </c>
      <c r="R110" s="9">
        <f t="shared" si="52"/>
        <v>-1.9200000000000002</v>
      </c>
      <c r="S110" s="9">
        <f t="shared" si="52"/>
        <v>-1.01</v>
      </c>
      <c r="T110" s="9">
        <f t="shared" si="52"/>
        <v>0.3999999999999999</v>
      </c>
      <c r="U110" s="12">
        <f t="shared" si="52"/>
        <v>-2.5</v>
      </c>
      <c r="V110" s="9">
        <f t="shared" si="52"/>
        <v>0.040000000000000036</v>
      </c>
      <c r="W110" s="9">
        <f t="shared" si="52"/>
        <v>0.1100000000000001</v>
      </c>
    </row>
    <row r="111" spans="1:23" ht="12.75" customHeight="1">
      <c r="A111" s="8" t="s">
        <v>6</v>
      </c>
      <c r="B111" s="46">
        <v>0.77</v>
      </c>
      <c r="C111" s="46">
        <v>2.06</v>
      </c>
      <c r="D111" s="46">
        <v>0.99</v>
      </c>
      <c r="E111" s="46">
        <v>1.41</v>
      </c>
      <c r="F111" s="59">
        <v>5.23</v>
      </c>
      <c r="G111" s="46">
        <v>0.92</v>
      </c>
      <c r="H111" s="46">
        <v>0.6</v>
      </c>
      <c r="I111" s="46">
        <v>0.97</v>
      </c>
      <c r="J111" s="46">
        <v>0.83</v>
      </c>
      <c r="K111" s="59">
        <v>3.3200000000000003</v>
      </c>
      <c r="L111" s="46">
        <v>0.69</v>
      </c>
      <c r="M111" s="46">
        <v>1.09</v>
      </c>
      <c r="N111" s="46">
        <v>0.45</v>
      </c>
      <c r="O111" s="46">
        <v>3.02</v>
      </c>
      <c r="P111" s="59">
        <v>5.25</v>
      </c>
      <c r="Q111" s="9">
        <f>Q114</f>
        <v>0.99</v>
      </c>
      <c r="R111" s="9">
        <f aca="true" t="shared" si="53" ref="R111:W111">R114</f>
        <v>0.99</v>
      </c>
      <c r="S111" s="9">
        <f t="shared" si="53"/>
        <v>1.36</v>
      </c>
      <c r="T111" s="9">
        <f t="shared" si="53"/>
        <v>1.92</v>
      </c>
      <c r="U111" s="12">
        <f t="shared" si="53"/>
        <v>5.26</v>
      </c>
      <c r="V111" s="9">
        <f t="shared" si="53"/>
        <v>0.81</v>
      </c>
      <c r="W111" s="9">
        <f t="shared" si="53"/>
        <v>1.06</v>
      </c>
    </row>
    <row r="112" spans="1:23" ht="12.75" customHeight="1">
      <c r="A112" s="8" t="s">
        <v>7</v>
      </c>
      <c r="B112" s="46">
        <v>0.94</v>
      </c>
      <c r="C112" s="46">
        <v>1.05</v>
      </c>
      <c r="D112" s="46">
        <v>2.62</v>
      </c>
      <c r="E112" s="46">
        <v>3.36</v>
      </c>
      <c r="F112" s="59">
        <v>7.970000000000001</v>
      </c>
      <c r="G112" s="46">
        <v>1.16</v>
      </c>
      <c r="H112" s="46">
        <v>2.54</v>
      </c>
      <c r="I112" s="46">
        <v>1.5</v>
      </c>
      <c r="J112" s="46">
        <v>3.69</v>
      </c>
      <c r="K112" s="59">
        <v>8.89</v>
      </c>
      <c r="L112" s="46">
        <v>1.58</v>
      </c>
      <c r="M112" s="46">
        <v>2.33</v>
      </c>
      <c r="N112" s="46">
        <v>2.04</v>
      </c>
      <c r="O112" s="46">
        <v>3.1</v>
      </c>
      <c r="P112" s="59">
        <v>9.05</v>
      </c>
      <c r="Q112" s="9">
        <f>Q116</f>
        <v>0.96</v>
      </c>
      <c r="R112" s="9">
        <f aca="true" t="shared" si="54" ref="R112:W112">R116</f>
        <v>2.91</v>
      </c>
      <c r="S112" s="9">
        <f t="shared" si="54"/>
        <v>2.37</v>
      </c>
      <c r="T112" s="9">
        <f t="shared" si="54"/>
        <v>1.52</v>
      </c>
      <c r="U112" s="12">
        <f t="shared" si="54"/>
        <v>7.76</v>
      </c>
      <c r="V112" s="9">
        <f t="shared" si="54"/>
        <v>0.77</v>
      </c>
      <c r="W112" s="9">
        <f t="shared" si="54"/>
        <v>0.95</v>
      </c>
    </row>
    <row r="113" spans="1:23" ht="12.75" customHeight="1">
      <c r="A113" s="15" t="s">
        <v>53</v>
      </c>
      <c r="B113" s="47">
        <v>0.77</v>
      </c>
      <c r="C113" s="47">
        <v>2.06</v>
      </c>
      <c r="D113" s="47">
        <v>0.99</v>
      </c>
      <c r="E113" s="47">
        <v>1.41</v>
      </c>
      <c r="F113" s="60">
        <v>5.23</v>
      </c>
      <c r="G113" s="47">
        <v>0.92</v>
      </c>
      <c r="H113" s="47">
        <v>0.6</v>
      </c>
      <c r="I113" s="47">
        <v>0.97</v>
      </c>
      <c r="J113" s="47">
        <v>0.83</v>
      </c>
      <c r="K113" s="60">
        <v>3.3200000000000003</v>
      </c>
      <c r="L113" s="47">
        <v>0.69</v>
      </c>
      <c r="M113" s="47">
        <v>1.09</v>
      </c>
      <c r="N113" s="47">
        <v>0.45</v>
      </c>
      <c r="O113" s="47">
        <v>3.02</v>
      </c>
      <c r="P113" s="60">
        <v>5.25</v>
      </c>
      <c r="Q113" s="9">
        <f>Q114</f>
        <v>0.99</v>
      </c>
      <c r="R113" s="9">
        <f aca="true" t="shared" si="55" ref="R113:W113">R114</f>
        <v>0.99</v>
      </c>
      <c r="S113" s="9">
        <f t="shared" si="55"/>
        <v>1.36</v>
      </c>
      <c r="T113" s="9">
        <f t="shared" si="55"/>
        <v>1.92</v>
      </c>
      <c r="U113" s="12">
        <f t="shared" si="55"/>
        <v>5.26</v>
      </c>
      <c r="V113" s="9">
        <f t="shared" si="55"/>
        <v>0.81</v>
      </c>
      <c r="W113" s="9">
        <f t="shared" si="55"/>
        <v>1.06</v>
      </c>
    </row>
    <row r="114" spans="1:23" ht="12.75" customHeight="1">
      <c r="A114" s="8" t="s">
        <v>8</v>
      </c>
      <c r="B114" s="46">
        <v>0.77</v>
      </c>
      <c r="C114" s="46">
        <v>2.06</v>
      </c>
      <c r="D114" s="46">
        <v>0.99</v>
      </c>
      <c r="E114" s="46">
        <v>1.41</v>
      </c>
      <c r="F114" s="59">
        <v>5.23</v>
      </c>
      <c r="G114" s="46">
        <v>0.92</v>
      </c>
      <c r="H114" s="46">
        <v>0.6</v>
      </c>
      <c r="I114" s="46">
        <v>0.97</v>
      </c>
      <c r="J114" s="46">
        <v>0.83</v>
      </c>
      <c r="K114" s="59">
        <v>3.3200000000000003</v>
      </c>
      <c r="L114" s="46">
        <v>0.69</v>
      </c>
      <c r="M114" s="46">
        <v>1.09</v>
      </c>
      <c r="N114" s="46">
        <v>0.45</v>
      </c>
      <c r="O114" s="46">
        <v>3.02</v>
      </c>
      <c r="P114" s="59">
        <v>5.25</v>
      </c>
      <c r="Q114" s="9">
        <v>0.99</v>
      </c>
      <c r="R114" s="9">
        <v>0.99</v>
      </c>
      <c r="S114" s="9">
        <v>1.36</v>
      </c>
      <c r="T114" s="9">
        <v>1.92</v>
      </c>
      <c r="U114" s="10">
        <f>SUM(Q114:T114)</f>
        <v>5.26</v>
      </c>
      <c r="V114" s="9">
        <v>0.81</v>
      </c>
      <c r="W114" s="9">
        <v>1.06</v>
      </c>
    </row>
    <row r="115" spans="1:23" ht="12.75" customHeight="1">
      <c r="A115" s="15" t="s">
        <v>54</v>
      </c>
      <c r="B115" s="47">
        <v>-0.94</v>
      </c>
      <c r="C115" s="47">
        <v>-1.05</v>
      </c>
      <c r="D115" s="47">
        <v>-2.62</v>
      </c>
      <c r="E115" s="47">
        <v>-3.36</v>
      </c>
      <c r="F115" s="60">
        <v>-7.970000000000001</v>
      </c>
      <c r="G115" s="47">
        <v>-1.16</v>
      </c>
      <c r="H115" s="47">
        <v>-2.54</v>
      </c>
      <c r="I115" s="47">
        <v>-1.5</v>
      </c>
      <c r="J115" s="47">
        <v>-3.69</v>
      </c>
      <c r="K115" s="60">
        <v>-8.89</v>
      </c>
      <c r="L115" s="47">
        <v>-1.58</v>
      </c>
      <c r="M115" s="47">
        <v>-2.33</v>
      </c>
      <c r="N115" s="47">
        <v>-2.04</v>
      </c>
      <c r="O115" s="47">
        <v>-3.1</v>
      </c>
      <c r="P115" s="60">
        <v>-9.05</v>
      </c>
      <c r="Q115" s="9">
        <f>-Q116</f>
        <v>-0.96</v>
      </c>
      <c r="R115" s="9">
        <f aca="true" t="shared" si="56" ref="R115:W115">-R116</f>
        <v>-2.91</v>
      </c>
      <c r="S115" s="9">
        <f t="shared" si="56"/>
        <v>-2.37</v>
      </c>
      <c r="T115" s="9">
        <f t="shared" si="56"/>
        <v>-1.52</v>
      </c>
      <c r="U115" s="12">
        <f t="shared" si="56"/>
        <v>-7.76</v>
      </c>
      <c r="V115" s="9">
        <f t="shared" si="56"/>
        <v>-0.77</v>
      </c>
      <c r="W115" s="9">
        <f t="shared" si="56"/>
        <v>-0.95</v>
      </c>
    </row>
    <row r="116" spans="1:23" ht="12.75" customHeight="1">
      <c r="A116" s="8" t="s">
        <v>9</v>
      </c>
      <c r="B116" s="46">
        <v>0.94</v>
      </c>
      <c r="C116" s="46">
        <v>1.05</v>
      </c>
      <c r="D116" s="46">
        <v>2.62</v>
      </c>
      <c r="E116" s="46">
        <v>3.36</v>
      </c>
      <c r="F116" s="59">
        <v>7.970000000000001</v>
      </c>
      <c r="G116" s="46">
        <v>1.16</v>
      </c>
      <c r="H116" s="46">
        <v>2.54</v>
      </c>
      <c r="I116" s="46">
        <v>1.5</v>
      </c>
      <c r="J116" s="46">
        <v>3.69</v>
      </c>
      <c r="K116" s="59">
        <v>8.89</v>
      </c>
      <c r="L116" s="46">
        <v>1.58</v>
      </c>
      <c r="M116" s="46">
        <v>2.33</v>
      </c>
      <c r="N116" s="46">
        <v>2.04</v>
      </c>
      <c r="O116" s="46">
        <v>3.1</v>
      </c>
      <c r="P116" s="59">
        <v>9.05</v>
      </c>
      <c r="Q116" s="9">
        <v>0.96</v>
      </c>
      <c r="R116" s="9">
        <v>2.91</v>
      </c>
      <c r="S116" s="9">
        <v>2.37</v>
      </c>
      <c r="T116" s="9">
        <v>1.52</v>
      </c>
      <c r="U116" s="10">
        <f>SUM(Q116:T116)</f>
        <v>7.76</v>
      </c>
      <c r="V116" s="9">
        <v>0.77</v>
      </c>
      <c r="W116" s="9">
        <v>0.95</v>
      </c>
    </row>
    <row r="117" spans="1:23" s="11" customFormat="1" ht="12.75" customHeight="1">
      <c r="A117" s="15" t="s">
        <v>55</v>
      </c>
      <c r="B117" s="47">
        <v>-2.5</v>
      </c>
      <c r="C117" s="47">
        <v>-2.48</v>
      </c>
      <c r="D117" s="47">
        <v>-3.83</v>
      </c>
      <c r="E117" s="47">
        <v>-2.96</v>
      </c>
      <c r="F117" s="60">
        <v>-11.770000000000001</v>
      </c>
      <c r="G117" s="47">
        <v>-0.9</v>
      </c>
      <c r="H117" s="47">
        <v>-0.35</v>
      </c>
      <c r="I117" s="47">
        <v>-1.6500000000000001</v>
      </c>
      <c r="J117" s="47">
        <v>-0.96</v>
      </c>
      <c r="K117" s="60">
        <v>-3.8600000000000003</v>
      </c>
      <c r="L117" s="47">
        <v>-1.12</v>
      </c>
      <c r="M117" s="47">
        <v>-0.5900000000000001</v>
      </c>
      <c r="N117" s="47">
        <v>-0.42000000000000004</v>
      </c>
      <c r="O117" s="47">
        <v>-0.6199999999999999</v>
      </c>
      <c r="P117" s="60">
        <v>-2.75</v>
      </c>
      <c r="Q117" s="9">
        <f aca="true" t="shared" si="57" ref="Q117:W117">Q118-Q119</f>
        <v>-0.71</v>
      </c>
      <c r="R117" s="9">
        <f t="shared" si="57"/>
        <v>-0.44000000000000006</v>
      </c>
      <c r="S117" s="9">
        <f t="shared" si="57"/>
        <v>-0.4700000000000001</v>
      </c>
      <c r="T117" s="9">
        <f t="shared" si="57"/>
        <v>-0.35000000000000003</v>
      </c>
      <c r="U117" s="12">
        <f t="shared" si="57"/>
        <v>-1.97</v>
      </c>
      <c r="V117" s="9">
        <f t="shared" si="57"/>
        <v>-0.2</v>
      </c>
      <c r="W117" s="9">
        <f t="shared" si="57"/>
        <v>-0.29</v>
      </c>
    </row>
    <row r="118" spans="1:23" ht="12.75" customHeight="1">
      <c r="A118" s="8" t="s">
        <v>6</v>
      </c>
      <c r="B118" s="46">
        <v>0.29</v>
      </c>
      <c r="C118" s="46">
        <v>0.31</v>
      </c>
      <c r="D118" s="46">
        <v>0.8200000000000001</v>
      </c>
      <c r="E118" s="46">
        <v>0.09</v>
      </c>
      <c r="F118" s="59">
        <v>1.51</v>
      </c>
      <c r="G118" s="46">
        <v>0.11</v>
      </c>
      <c r="H118" s="46">
        <v>0.28</v>
      </c>
      <c r="I118" s="46">
        <v>0.27</v>
      </c>
      <c r="J118" s="46">
        <v>0.22</v>
      </c>
      <c r="K118" s="59">
        <v>0.88</v>
      </c>
      <c r="L118" s="46">
        <v>0.13</v>
      </c>
      <c r="M118" s="46">
        <v>0.18</v>
      </c>
      <c r="N118" s="46">
        <v>0.14</v>
      </c>
      <c r="O118" s="46">
        <v>0.35000000000000003</v>
      </c>
      <c r="P118" s="59">
        <v>0.8</v>
      </c>
      <c r="Q118" s="9">
        <f>Q121+Q127</f>
        <v>0.25</v>
      </c>
      <c r="R118" s="9">
        <f aca="true" t="shared" si="58" ref="R118:W118">R121+R127</f>
        <v>0.15</v>
      </c>
      <c r="S118" s="9">
        <f t="shared" si="58"/>
        <v>0.09999999999999999</v>
      </c>
      <c r="T118" s="9">
        <f t="shared" si="58"/>
        <v>0.06999999999999999</v>
      </c>
      <c r="U118" s="12">
        <f t="shared" si="58"/>
        <v>0.5700000000000001</v>
      </c>
      <c r="V118" s="9">
        <f t="shared" si="58"/>
        <v>0.05</v>
      </c>
      <c r="W118" s="9">
        <f t="shared" si="58"/>
        <v>0.02</v>
      </c>
    </row>
    <row r="119" spans="1:23" ht="12.75" customHeight="1">
      <c r="A119" s="8" t="s">
        <v>7</v>
      </c>
      <c r="B119" s="46">
        <v>2.79</v>
      </c>
      <c r="C119" s="46">
        <v>2.79</v>
      </c>
      <c r="D119" s="46">
        <v>4.65</v>
      </c>
      <c r="E119" s="46">
        <v>3.05</v>
      </c>
      <c r="F119" s="59">
        <v>13.280000000000001</v>
      </c>
      <c r="G119" s="46">
        <v>1.01</v>
      </c>
      <c r="H119" s="46">
        <v>0.63</v>
      </c>
      <c r="I119" s="46">
        <v>1.9200000000000002</v>
      </c>
      <c r="J119" s="46">
        <v>1.18</v>
      </c>
      <c r="K119" s="59">
        <v>4.74</v>
      </c>
      <c r="L119" s="46">
        <v>1.25</v>
      </c>
      <c r="M119" s="46">
        <v>0.77</v>
      </c>
      <c r="N119" s="46">
        <v>0.56</v>
      </c>
      <c r="O119" s="46">
        <v>0.97</v>
      </c>
      <c r="P119" s="59">
        <v>3.55</v>
      </c>
      <c r="Q119" s="9">
        <f>Q122+Q124+Q128</f>
        <v>0.96</v>
      </c>
      <c r="R119" s="9">
        <f>R122+R124+R128</f>
        <v>0.5900000000000001</v>
      </c>
      <c r="S119" s="9">
        <f>S122+S124+S128</f>
        <v>0.5700000000000001</v>
      </c>
      <c r="T119" s="9">
        <f>T122+T124+T128</f>
        <v>0.42000000000000004</v>
      </c>
      <c r="U119" s="10">
        <f>SUM(Q119:T119)</f>
        <v>2.54</v>
      </c>
      <c r="V119" s="9">
        <f>V122+V124+V128</f>
        <v>0.25</v>
      </c>
      <c r="W119" s="9">
        <f>W122+W124+W128</f>
        <v>0.31</v>
      </c>
    </row>
    <row r="120" spans="1:23" ht="12.75" customHeight="1">
      <c r="A120" s="15" t="s">
        <v>56</v>
      </c>
      <c r="B120" s="47">
        <v>-1.07</v>
      </c>
      <c r="C120" s="47">
        <v>-0.3</v>
      </c>
      <c r="D120" s="47">
        <v>0.28</v>
      </c>
      <c r="E120" s="47">
        <v>-0.88</v>
      </c>
      <c r="F120" s="60">
        <v>-1.97</v>
      </c>
      <c r="G120" s="47">
        <v>-0.8300000000000001</v>
      </c>
      <c r="H120" s="47">
        <v>-0.27</v>
      </c>
      <c r="I120" s="47">
        <v>-0.53</v>
      </c>
      <c r="J120" s="47">
        <v>-0.54</v>
      </c>
      <c r="K120" s="60">
        <v>-2.17</v>
      </c>
      <c r="L120" s="47">
        <v>-0.61</v>
      </c>
      <c r="M120" s="47">
        <v>-0.5</v>
      </c>
      <c r="N120" s="47">
        <v>-0.38</v>
      </c>
      <c r="O120" s="47">
        <v>-0.47</v>
      </c>
      <c r="P120" s="60">
        <v>-1.9600000000000002</v>
      </c>
      <c r="Q120" s="9">
        <f aca="true" t="shared" si="59" ref="Q120:W120">Q121-Q122</f>
        <v>-0.48</v>
      </c>
      <c r="R120" s="9">
        <f t="shared" si="59"/>
        <v>-0.18000000000000002</v>
      </c>
      <c r="S120" s="9">
        <f t="shared" si="59"/>
        <v>-0.27</v>
      </c>
      <c r="T120" s="9">
        <f t="shared" si="59"/>
        <v>-0.21000000000000002</v>
      </c>
      <c r="U120" s="12">
        <f t="shared" si="59"/>
        <v>-1.1400000000000001</v>
      </c>
      <c r="V120" s="9">
        <f t="shared" si="59"/>
        <v>-0.10999999999999999</v>
      </c>
      <c r="W120" s="9">
        <f t="shared" si="59"/>
        <v>-0.17</v>
      </c>
    </row>
    <row r="121" spans="1:23" ht="12.75" customHeight="1">
      <c r="A121" s="8" t="s">
        <v>8</v>
      </c>
      <c r="B121" s="46">
        <v>0.25</v>
      </c>
      <c r="C121" s="46">
        <v>0.3</v>
      </c>
      <c r="D121" s="46">
        <v>0.8</v>
      </c>
      <c r="E121" s="46">
        <v>0.09</v>
      </c>
      <c r="F121" s="59">
        <v>1.4400000000000002</v>
      </c>
      <c r="G121" s="46">
        <v>0.1</v>
      </c>
      <c r="H121" s="46">
        <v>0.28</v>
      </c>
      <c r="I121" s="46">
        <v>0.27</v>
      </c>
      <c r="J121" s="46">
        <v>0.22</v>
      </c>
      <c r="K121" s="59">
        <v>0.87</v>
      </c>
      <c r="L121" s="46">
        <v>0.13</v>
      </c>
      <c r="M121" s="46">
        <v>0.05</v>
      </c>
      <c r="N121" s="46">
        <v>0.11</v>
      </c>
      <c r="O121" s="46">
        <v>0.28</v>
      </c>
      <c r="P121" s="59">
        <v>0.5700000000000001</v>
      </c>
      <c r="Q121" s="9">
        <v>0.24</v>
      </c>
      <c r="R121" s="9">
        <v>0.15</v>
      </c>
      <c r="S121" s="9">
        <v>0.09</v>
      </c>
      <c r="T121" s="9">
        <v>0.06</v>
      </c>
      <c r="U121" s="10">
        <f aca="true" t="shared" si="60" ref="U121:U128">SUM(Q121:T121)</f>
        <v>0.54</v>
      </c>
      <c r="V121" s="9">
        <v>0.04</v>
      </c>
      <c r="W121" s="9">
        <v>0.02</v>
      </c>
    </row>
    <row r="122" spans="1:23" ht="12.75" customHeight="1">
      <c r="A122" s="8" t="s">
        <v>9</v>
      </c>
      <c r="B122" s="46">
        <v>1.32</v>
      </c>
      <c r="C122" s="46">
        <v>0.6</v>
      </c>
      <c r="D122" s="46">
        <v>0.52</v>
      </c>
      <c r="E122" s="46">
        <v>0.97</v>
      </c>
      <c r="F122" s="59">
        <v>3.41</v>
      </c>
      <c r="G122" s="46">
        <v>0.93</v>
      </c>
      <c r="H122" s="46">
        <v>0.55</v>
      </c>
      <c r="I122" s="46">
        <v>0.8</v>
      </c>
      <c r="J122" s="46">
        <v>0.76</v>
      </c>
      <c r="K122" s="59">
        <v>3.04</v>
      </c>
      <c r="L122" s="46">
        <v>0.74</v>
      </c>
      <c r="M122" s="46">
        <v>0.55</v>
      </c>
      <c r="N122" s="46">
        <v>0.49</v>
      </c>
      <c r="O122" s="46">
        <v>0.75</v>
      </c>
      <c r="P122" s="59">
        <v>2.5300000000000002</v>
      </c>
      <c r="Q122" s="9">
        <v>0.72</v>
      </c>
      <c r="R122" s="9">
        <v>0.33</v>
      </c>
      <c r="S122" s="9">
        <v>0.36</v>
      </c>
      <c r="T122" s="9">
        <v>0.27</v>
      </c>
      <c r="U122" s="10">
        <f t="shared" si="60"/>
        <v>1.6800000000000002</v>
      </c>
      <c r="V122" s="9">
        <v>0.15</v>
      </c>
      <c r="W122" s="9">
        <v>0.19</v>
      </c>
    </row>
    <row r="123" spans="1:23" ht="12.75" customHeight="1">
      <c r="A123" s="15" t="s">
        <v>57</v>
      </c>
      <c r="B123" s="47">
        <v>-1.28</v>
      </c>
      <c r="C123" s="47">
        <v>-1.6</v>
      </c>
      <c r="D123" s="47">
        <v>-2.23</v>
      </c>
      <c r="E123" s="47">
        <v>-2.08</v>
      </c>
      <c r="F123" s="60">
        <v>-7.1899999999999995</v>
      </c>
      <c r="G123" s="47">
        <v>-0.07</v>
      </c>
      <c r="H123" s="47">
        <v>-0.08</v>
      </c>
      <c r="I123" s="47">
        <v>-1.12</v>
      </c>
      <c r="J123" s="47">
        <v>-0.42</v>
      </c>
      <c r="K123" s="60">
        <v>-1.69</v>
      </c>
      <c r="L123" s="47">
        <v>-0.51</v>
      </c>
      <c r="M123" s="47">
        <v>-0.22</v>
      </c>
      <c r="N123" s="47">
        <v>-0.039999999999999994</v>
      </c>
      <c r="O123" s="47">
        <v>-0.16999999999999998</v>
      </c>
      <c r="P123" s="60">
        <v>-0.07999999999999999</v>
      </c>
      <c r="Q123" s="9">
        <f>-Q124</f>
        <v>-0.22</v>
      </c>
      <c r="R123" s="9">
        <f aca="true" t="shared" si="61" ref="R123:W123">-R124</f>
        <v>-0.25</v>
      </c>
      <c r="S123" s="9">
        <f t="shared" si="61"/>
        <v>-0.2</v>
      </c>
      <c r="T123" s="9">
        <f t="shared" si="61"/>
        <v>-0.15</v>
      </c>
      <c r="U123" s="12">
        <f t="shared" si="61"/>
        <v>-0.82</v>
      </c>
      <c r="V123" s="9">
        <f t="shared" si="61"/>
        <v>-0.09</v>
      </c>
      <c r="W123" s="9">
        <f t="shared" si="61"/>
        <v>-0.12</v>
      </c>
    </row>
    <row r="124" spans="1:23" ht="12.75" customHeight="1">
      <c r="A124" s="8" t="s">
        <v>8</v>
      </c>
      <c r="B124" s="46">
        <v>0.04</v>
      </c>
      <c r="C124" s="46">
        <v>0.01</v>
      </c>
      <c r="D124" s="46">
        <v>0.02</v>
      </c>
      <c r="E124" s="46">
        <v>0</v>
      </c>
      <c r="F124" s="59">
        <v>0.07</v>
      </c>
      <c r="G124" s="46">
        <v>0.01</v>
      </c>
      <c r="H124" s="46">
        <v>0</v>
      </c>
      <c r="I124" s="46">
        <v>0</v>
      </c>
      <c r="J124" s="46">
        <v>0</v>
      </c>
      <c r="K124" s="59">
        <v>0.01</v>
      </c>
      <c r="L124" s="46">
        <v>0</v>
      </c>
      <c r="M124" s="46">
        <v>0</v>
      </c>
      <c r="N124" s="46">
        <v>0.02</v>
      </c>
      <c r="O124" s="46">
        <v>0.05</v>
      </c>
      <c r="P124" s="59">
        <v>0.07</v>
      </c>
      <c r="Q124" s="9">
        <v>0.22</v>
      </c>
      <c r="R124" s="9">
        <v>0.25</v>
      </c>
      <c r="S124" s="9">
        <v>0.2</v>
      </c>
      <c r="T124" s="9">
        <v>0.15</v>
      </c>
      <c r="U124" s="10">
        <f t="shared" si="60"/>
        <v>0.82</v>
      </c>
      <c r="V124" s="9">
        <v>0.09</v>
      </c>
      <c r="W124" s="9">
        <v>0.12</v>
      </c>
    </row>
    <row r="125" spans="1:23" ht="12.75" customHeight="1">
      <c r="A125" s="8"/>
      <c r="B125" s="47">
        <v>1.32</v>
      </c>
      <c r="C125" s="47">
        <v>1.61</v>
      </c>
      <c r="D125" s="47">
        <v>2.25</v>
      </c>
      <c r="E125" s="47">
        <v>2.08</v>
      </c>
      <c r="F125" s="60">
        <v>7.26</v>
      </c>
      <c r="G125" s="47">
        <v>0.08</v>
      </c>
      <c r="H125" s="47">
        <v>0.08</v>
      </c>
      <c r="I125" s="47">
        <v>1.12</v>
      </c>
      <c r="J125" s="47">
        <v>0.42</v>
      </c>
      <c r="K125" s="60">
        <v>1.7</v>
      </c>
      <c r="L125" s="47">
        <v>0.51</v>
      </c>
      <c r="M125" s="47">
        <v>0.22</v>
      </c>
      <c r="N125" s="47">
        <v>0.06</v>
      </c>
      <c r="O125" s="47">
        <v>0.22</v>
      </c>
      <c r="P125" s="60">
        <v>1.01</v>
      </c>
      <c r="Q125" s="9"/>
      <c r="R125" s="9"/>
      <c r="S125" s="9"/>
      <c r="T125" s="9"/>
      <c r="U125" s="10"/>
      <c r="V125" s="9"/>
      <c r="W125" s="9"/>
    </row>
    <row r="126" spans="1:23" ht="12.75" customHeight="1">
      <c r="A126" s="15" t="s">
        <v>58</v>
      </c>
      <c r="B126" s="46">
        <v>-0.15</v>
      </c>
      <c r="C126" s="46">
        <v>-0.58</v>
      </c>
      <c r="D126" s="46">
        <v>-1.88</v>
      </c>
      <c r="E126" s="46">
        <v>0</v>
      </c>
      <c r="F126" s="59">
        <v>-2.61</v>
      </c>
      <c r="G126" s="46">
        <v>0</v>
      </c>
      <c r="H126" s="46">
        <v>0</v>
      </c>
      <c r="I126" s="46">
        <v>0</v>
      </c>
      <c r="J126" s="46">
        <v>0</v>
      </c>
      <c r="K126" s="59">
        <v>0</v>
      </c>
      <c r="L126" s="46">
        <v>0</v>
      </c>
      <c r="M126" s="46">
        <v>0.13</v>
      </c>
      <c r="N126" s="46">
        <v>0</v>
      </c>
      <c r="O126" s="46">
        <v>0.02</v>
      </c>
      <c r="P126" s="59">
        <v>0.15</v>
      </c>
      <c r="Q126" s="9">
        <f aca="true" t="shared" si="62" ref="Q126:W126">Q127-Q128</f>
        <v>-0.01</v>
      </c>
      <c r="R126" s="9">
        <f t="shared" si="62"/>
        <v>-0.01</v>
      </c>
      <c r="S126" s="9">
        <f t="shared" si="62"/>
        <v>0</v>
      </c>
      <c r="T126" s="9">
        <f t="shared" si="62"/>
        <v>0.01</v>
      </c>
      <c r="U126" s="12">
        <f t="shared" si="62"/>
        <v>-0.010000000000000002</v>
      </c>
      <c r="V126" s="9">
        <f t="shared" si="62"/>
        <v>0</v>
      </c>
      <c r="W126" s="9">
        <f t="shared" si="62"/>
        <v>0</v>
      </c>
    </row>
    <row r="127" spans="1:23" ht="12.75" customHeight="1">
      <c r="A127" s="8" t="s">
        <v>8</v>
      </c>
      <c r="B127" s="46">
        <v>0</v>
      </c>
      <c r="C127" s="46">
        <v>0</v>
      </c>
      <c r="D127" s="46">
        <v>0</v>
      </c>
      <c r="E127" s="46">
        <v>0</v>
      </c>
      <c r="F127" s="59">
        <v>0</v>
      </c>
      <c r="G127" s="46">
        <v>0</v>
      </c>
      <c r="H127" s="46">
        <v>0</v>
      </c>
      <c r="I127" s="46">
        <v>0</v>
      </c>
      <c r="J127" s="46">
        <v>0</v>
      </c>
      <c r="K127" s="59">
        <v>0</v>
      </c>
      <c r="L127" s="46">
        <v>0</v>
      </c>
      <c r="M127" s="46">
        <v>0.13</v>
      </c>
      <c r="N127" s="46">
        <v>0.01</v>
      </c>
      <c r="O127" s="46">
        <v>0.02</v>
      </c>
      <c r="P127" s="59">
        <v>0.16</v>
      </c>
      <c r="Q127" s="9">
        <v>0.01</v>
      </c>
      <c r="R127" s="9">
        <v>0</v>
      </c>
      <c r="S127" s="9">
        <v>0.01</v>
      </c>
      <c r="T127" s="9">
        <v>0.01</v>
      </c>
      <c r="U127" s="10">
        <f t="shared" si="60"/>
        <v>0.03</v>
      </c>
      <c r="V127" s="9">
        <v>0.01</v>
      </c>
      <c r="W127" s="9">
        <v>0</v>
      </c>
    </row>
    <row r="128" spans="1:23" ht="12.75" customHeight="1">
      <c r="A128" s="8" t="s">
        <v>9</v>
      </c>
      <c r="B128" s="47">
        <v>0.15</v>
      </c>
      <c r="C128" s="47">
        <v>0.58</v>
      </c>
      <c r="D128" s="47">
        <v>1.88</v>
      </c>
      <c r="E128" s="47">
        <v>0</v>
      </c>
      <c r="F128" s="60">
        <v>2.61</v>
      </c>
      <c r="G128" s="47">
        <v>0</v>
      </c>
      <c r="H128" s="47">
        <v>0</v>
      </c>
      <c r="I128" s="47">
        <v>0</v>
      </c>
      <c r="J128" s="47">
        <v>0</v>
      </c>
      <c r="K128" s="60">
        <v>0</v>
      </c>
      <c r="L128" s="47">
        <v>0</v>
      </c>
      <c r="M128" s="47">
        <v>0</v>
      </c>
      <c r="N128" s="47">
        <v>0.01</v>
      </c>
      <c r="O128" s="47">
        <v>0</v>
      </c>
      <c r="P128" s="60">
        <v>0.01</v>
      </c>
      <c r="Q128" s="9">
        <v>0.02</v>
      </c>
      <c r="R128" s="9">
        <v>0.01</v>
      </c>
      <c r="S128" s="9">
        <v>0.01</v>
      </c>
      <c r="T128" s="9">
        <v>0</v>
      </c>
      <c r="U128" s="10">
        <f t="shared" si="60"/>
        <v>0.04</v>
      </c>
      <c r="V128" s="9">
        <v>0.01</v>
      </c>
      <c r="W128" s="9">
        <v>0</v>
      </c>
    </row>
    <row r="129" spans="1:23" s="11" customFormat="1" ht="12.75" customHeight="1">
      <c r="A129" s="15" t="s">
        <v>59</v>
      </c>
      <c r="B129" s="46">
        <v>-0.7799999999999999</v>
      </c>
      <c r="C129" s="46">
        <v>-0.6000000000000003</v>
      </c>
      <c r="D129" s="46">
        <v>-0.9400000000000004</v>
      </c>
      <c r="E129" s="46">
        <v>-1.13</v>
      </c>
      <c r="F129" s="59">
        <v>-3.4499999999999993</v>
      </c>
      <c r="G129" s="46">
        <v>-0.7599999999999998</v>
      </c>
      <c r="H129" s="46">
        <v>-0.3600000000000001</v>
      </c>
      <c r="I129" s="46">
        <v>-0.7300000000000004</v>
      </c>
      <c r="J129" s="46">
        <v>-1.52</v>
      </c>
      <c r="K129" s="59">
        <v>-3.37</v>
      </c>
      <c r="L129" s="46">
        <v>-0.4700000000000002</v>
      </c>
      <c r="M129" s="46">
        <v>0.050000000000000044</v>
      </c>
      <c r="N129" s="46">
        <v>-0.6000000000000001</v>
      </c>
      <c r="O129" s="46">
        <v>-0.27</v>
      </c>
      <c r="P129" s="59">
        <v>-1.29</v>
      </c>
      <c r="Q129" s="9">
        <f aca="true" t="shared" si="63" ref="Q129:W129">Q130-Q131</f>
        <v>-0.3700000000000001</v>
      </c>
      <c r="R129" s="9">
        <f t="shared" si="63"/>
        <v>-0.3599999999999999</v>
      </c>
      <c r="S129" s="9">
        <f t="shared" si="63"/>
        <v>-1.15</v>
      </c>
      <c r="T129" s="9">
        <f t="shared" si="63"/>
        <v>-0.54</v>
      </c>
      <c r="U129" s="12">
        <f t="shared" si="63"/>
        <v>-2.4200000000000017</v>
      </c>
      <c r="V129" s="9">
        <f t="shared" si="63"/>
        <v>-1.05</v>
      </c>
      <c r="W129" s="9">
        <f t="shared" si="63"/>
        <v>-0.6500000000000001</v>
      </c>
    </row>
    <row r="130" spans="1:23" ht="12.75" customHeight="1">
      <c r="A130" s="8" t="s">
        <v>6</v>
      </c>
      <c r="B130" s="46">
        <v>0.84</v>
      </c>
      <c r="C130" s="46">
        <v>1.97</v>
      </c>
      <c r="D130" s="46">
        <v>1.3599999999999999</v>
      </c>
      <c r="E130" s="46">
        <v>1.33</v>
      </c>
      <c r="F130" s="59">
        <v>5.5</v>
      </c>
      <c r="G130" s="46">
        <v>1.35</v>
      </c>
      <c r="H130" s="46">
        <v>1.32</v>
      </c>
      <c r="I130" s="46">
        <v>1.38</v>
      </c>
      <c r="J130" s="46">
        <v>1.15</v>
      </c>
      <c r="K130" s="59">
        <v>5.2</v>
      </c>
      <c r="L130" s="46">
        <v>1.4</v>
      </c>
      <c r="M130" s="46">
        <v>1.77</v>
      </c>
      <c r="N130" s="46">
        <v>1.5</v>
      </c>
      <c r="O130" s="46">
        <v>2.04</v>
      </c>
      <c r="P130" s="59">
        <v>6.71</v>
      </c>
      <c r="Q130" s="9">
        <f>Q133+Q136</f>
        <v>1.7999999999999998</v>
      </c>
      <c r="R130" s="9">
        <f aca="true" t="shared" si="64" ref="R130:W131">R133+R136</f>
        <v>1.62</v>
      </c>
      <c r="S130" s="9">
        <f t="shared" si="64"/>
        <v>1.5</v>
      </c>
      <c r="T130" s="9">
        <f t="shared" si="64"/>
        <v>2.02</v>
      </c>
      <c r="U130" s="10">
        <f>SUM(Q130:T130)</f>
        <v>6.9399999999999995</v>
      </c>
      <c r="V130" s="9">
        <f t="shared" si="64"/>
        <v>1.01</v>
      </c>
      <c r="W130" s="9">
        <f t="shared" si="64"/>
        <v>1.18</v>
      </c>
    </row>
    <row r="131" spans="1:23" ht="12.75" customHeight="1">
      <c r="A131" s="8" t="s">
        <v>7</v>
      </c>
      <c r="B131" s="47">
        <v>1.6199999999999999</v>
      </c>
      <c r="C131" s="47">
        <v>2.5700000000000003</v>
      </c>
      <c r="D131" s="47">
        <v>2.3000000000000003</v>
      </c>
      <c r="E131" s="47">
        <v>2.46</v>
      </c>
      <c r="F131" s="60">
        <v>8.95</v>
      </c>
      <c r="G131" s="47">
        <v>2.11</v>
      </c>
      <c r="H131" s="47">
        <v>1.6800000000000002</v>
      </c>
      <c r="I131" s="47">
        <v>2.1100000000000003</v>
      </c>
      <c r="J131" s="47">
        <v>2.67</v>
      </c>
      <c r="K131" s="60">
        <v>8.57</v>
      </c>
      <c r="L131" s="47">
        <v>1.87</v>
      </c>
      <c r="M131" s="47">
        <v>1.72</v>
      </c>
      <c r="N131" s="47">
        <v>2.1</v>
      </c>
      <c r="O131" s="47">
        <v>2.31</v>
      </c>
      <c r="P131" s="60">
        <v>8</v>
      </c>
      <c r="Q131" s="9">
        <f>Q134+Q137</f>
        <v>2.17</v>
      </c>
      <c r="R131" s="9">
        <f t="shared" si="64"/>
        <v>1.98</v>
      </c>
      <c r="S131" s="9">
        <f t="shared" si="64"/>
        <v>2.65</v>
      </c>
      <c r="T131" s="9">
        <f t="shared" si="64"/>
        <v>2.56</v>
      </c>
      <c r="U131" s="10">
        <f>SUM(Q131:T131)</f>
        <v>9.360000000000001</v>
      </c>
      <c r="V131" s="9">
        <f t="shared" si="64"/>
        <v>2.06</v>
      </c>
      <c r="W131" s="9">
        <f t="shared" si="64"/>
        <v>1.83</v>
      </c>
    </row>
    <row r="132" spans="1:23" ht="12.75" customHeight="1">
      <c r="A132" s="15" t="s">
        <v>60</v>
      </c>
      <c r="B132" s="46">
        <v>-0.57</v>
      </c>
      <c r="C132" s="46">
        <v>-0.20999999999999996</v>
      </c>
      <c r="D132" s="46">
        <v>-0.4700000000000002</v>
      </c>
      <c r="E132" s="46">
        <v>-0.6299999999999999</v>
      </c>
      <c r="F132" s="59">
        <v>-1.88</v>
      </c>
      <c r="G132" s="46">
        <v>-0.75</v>
      </c>
      <c r="H132" s="46">
        <v>-0.43000000000000005</v>
      </c>
      <c r="I132" s="46">
        <v>-0.8200000000000001</v>
      </c>
      <c r="J132" s="46">
        <v>-1.4800000000000002</v>
      </c>
      <c r="K132" s="59">
        <v>-3.4800000000000004</v>
      </c>
      <c r="L132" s="46">
        <v>-0.47</v>
      </c>
      <c r="M132" s="46">
        <v>-0.08999999999999986</v>
      </c>
      <c r="N132" s="46">
        <v>-0.32000000000000006</v>
      </c>
      <c r="O132" s="46">
        <v>-0.13000000000000012</v>
      </c>
      <c r="P132" s="59">
        <v>-1.0099999999999998</v>
      </c>
      <c r="Q132" s="9">
        <f aca="true" t="shared" si="65" ref="Q132:W132">Q133-Q134</f>
        <v>-0.30000000000000004</v>
      </c>
      <c r="R132" s="9">
        <f t="shared" si="65"/>
        <v>-0.3899999999999999</v>
      </c>
      <c r="S132" s="9">
        <f t="shared" si="65"/>
        <v>-0.8199999999999998</v>
      </c>
      <c r="T132" s="9">
        <f t="shared" si="65"/>
        <v>-0.3899999999999999</v>
      </c>
      <c r="U132" s="12">
        <f t="shared" si="65"/>
        <v>-1.8999999999999995</v>
      </c>
      <c r="V132" s="9">
        <f t="shared" si="65"/>
        <v>-0.9899999999999999</v>
      </c>
      <c r="W132" s="9">
        <f t="shared" si="65"/>
        <v>-0.6799999999999999</v>
      </c>
    </row>
    <row r="133" spans="1:23" ht="12.75" customHeight="1">
      <c r="A133" s="8" t="s">
        <v>8</v>
      </c>
      <c r="B133" s="46">
        <v>0.61</v>
      </c>
      <c r="C133" s="46">
        <v>1.79</v>
      </c>
      <c r="D133" s="46">
        <v>1.14</v>
      </c>
      <c r="E133" s="46">
        <v>1.09</v>
      </c>
      <c r="F133" s="59">
        <v>4.63</v>
      </c>
      <c r="G133" s="46">
        <v>1.03</v>
      </c>
      <c r="H133" s="46">
        <v>0.91</v>
      </c>
      <c r="I133" s="46">
        <v>1.01</v>
      </c>
      <c r="J133" s="46">
        <v>0.72</v>
      </c>
      <c r="K133" s="59">
        <v>3.67</v>
      </c>
      <c r="L133" s="46">
        <v>1.03</v>
      </c>
      <c r="M133" s="46">
        <v>1.37</v>
      </c>
      <c r="N133" s="46">
        <v>1.23</v>
      </c>
      <c r="O133" s="46">
        <v>1.66</v>
      </c>
      <c r="P133" s="59">
        <v>5.29</v>
      </c>
      <c r="Q133" s="9">
        <v>1.46</v>
      </c>
      <c r="R133" s="9">
        <v>1.27</v>
      </c>
      <c r="S133" s="9">
        <v>1.25</v>
      </c>
      <c r="T133" s="9">
        <v>1.72</v>
      </c>
      <c r="U133" s="10">
        <f aca="true" t="shared" si="66" ref="U133:U167">SUM(Q133:T133)</f>
        <v>5.7</v>
      </c>
      <c r="V133" s="9">
        <v>0.9</v>
      </c>
      <c r="W133" s="9">
        <v>1.04</v>
      </c>
    </row>
    <row r="134" spans="1:23" ht="12.75" customHeight="1">
      <c r="A134" s="8" t="s">
        <v>9</v>
      </c>
      <c r="B134" s="47">
        <v>1.18</v>
      </c>
      <c r="C134" s="47">
        <v>2</v>
      </c>
      <c r="D134" s="47">
        <v>1.61</v>
      </c>
      <c r="E134" s="47">
        <v>1.72</v>
      </c>
      <c r="F134" s="60">
        <v>6.51</v>
      </c>
      <c r="G134" s="47">
        <v>1.78</v>
      </c>
      <c r="H134" s="47">
        <v>1.34</v>
      </c>
      <c r="I134" s="47">
        <v>1.83</v>
      </c>
      <c r="J134" s="47">
        <v>2.2</v>
      </c>
      <c r="K134" s="60">
        <v>7.15</v>
      </c>
      <c r="L134" s="47">
        <v>1.5</v>
      </c>
      <c r="M134" s="47">
        <v>1.46</v>
      </c>
      <c r="N134" s="47">
        <v>1.55</v>
      </c>
      <c r="O134" s="47">
        <v>1.79</v>
      </c>
      <c r="P134" s="60">
        <v>6.3</v>
      </c>
      <c r="Q134" s="9">
        <v>1.76</v>
      </c>
      <c r="R134" s="9">
        <v>1.66</v>
      </c>
      <c r="S134" s="9">
        <v>2.07</v>
      </c>
      <c r="T134" s="9">
        <v>2.11</v>
      </c>
      <c r="U134" s="10">
        <f t="shared" si="66"/>
        <v>7.6</v>
      </c>
      <c r="V134" s="9">
        <v>1.89</v>
      </c>
      <c r="W134" s="9">
        <v>1.72</v>
      </c>
    </row>
    <row r="135" spans="1:23" ht="12.75" customHeight="1">
      <c r="A135" s="15" t="s">
        <v>61</v>
      </c>
      <c r="B135" s="46">
        <v>-0.21</v>
      </c>
      <c r="C135" s="46">
        <v>-0.39000000000000007</v>
      </c>
      <c r="D135" s="46">
        <v>-0.4700000000000001</v>
      </c>
      <c r="E135" s="46">
        <v>-0.5</v>
      </c>
      <c r="F135" s="59">
        <v>-1.5700000000000003</v>
      </c>
      <c r="G135" s="46">
        <v>-0.010000000000000009</v>
      </c>
      <c r="H135" s="46">
        <v>0.06999999999999995</v>
      </c>
      <c r="I135" s="46">
        <v>0.08999999999999997</v>
      </c>
      <c r="J135" s="46">
        <v>-0.03999999999999998</v>
      </c>
      <c r="K135" s="59">
        <v>0.1100000000000001</v>
      </c>
      <c r="L135" s="46">
        <v>0</v>
      </c>
      <c r="M135" s="46">
        <v>0.14</v>
      </c>
      <c r="N135" s="46">
        <v>-0.28</v>
      </c>
      <c r="O135" s="46">
        <v>-0.14</v>
      </c>
      <c r="P135" s="59">
        <v>-0.28000000000000025</v>
      </c>
      <c r="Q135" s="9">
        <f aca="true" t="shared" si="67" ref="Q135:W135">Q136-Q137</f>
        <v>-0.07000000000000006</v>
      </c>
      <c r="R135" s="9">
        <f t="shared" si="67"/>
        <v>0.02999999999999997</v>
      </c>
      <c r="S135" s="9">
        <f t="shared" si="67"/>
        <v>-0.33000000000000007</v>
      </c>
      <c r="T135" s="9">
        <f t="shared" si="67"/>
        <v>-0.14999999999999997</v>
      </c>
      <c r="U135" s="12">
        <f t="shared" si="67"/>
        <v>-0.52</v>
      </c>
      <c r="V135" s="9">
        <f t="shared" si="67"/>
        <v>-0.06000000000000001</v>
      </c>
      <c r="W135" s="9">
        <f t="shared" si="67"/>
        <v>0.029999999999999985</v>
      </c>
    </row>
    <row r="136" spans="1:23" ht="12.75" customHeight="1">
      <c r="A136" s="8" t="s">
        <v>8</v>
      </c>
      <c r="B136" s="46">
        <v>0.23</v>
      </c>
      <c r="C136" s="46">
        <v>0.18</v>
      </c>
      <c r="D136" s="46">
        <v>0.22</v>
      </c>
      <c r="E136" s="46">
        <v>0.24</v>
      </c>
      <c r="F136" s="59">
        <v>0.87</v>
      </c>
      <c r="G136" s="46">
        <v>0.32</v>
      </c>
      <c r="H136" s="46">
        <v>0.41</v>
      </c>
      <c r="I136" s="46">
        <v>0.37</v>
      </c>
      <c r="J136" s="46">
        <v>0.43</v>
      </c>
      <c r="K136" s="59">
        <v>1.53</v>
      </c>
      <c r="L136" s="46">
        <v>0.37</v>
      </c>
      <c r="M136" s="46">
        <v>0.4</v>
      </c>
      <c r="N136" s="46">
        <v>0.27</v>
      </c>
      <c r="O136" s="46">
        <v>0.38</v>
      </c>
      <c r="P136" s="59">
        <v>1.42</v>
      </c>
      <c r="Q136" s="9">
        <v>0.33999999999999997</v>
      </c>
      <c r="R136" s="9">
        <v>0.35</v>
      </c>
      <c r="S136" s="9">
        <v>0.25</v>
      </c>
      <c r="T136" s="9">
        <v>0.30000000000000004</v>
      </c>
      <c r="U136" s="10">
        <f t="shared" si="66"/>
        <v>1.24</v>
      </c>
      <c r="V136" s="9">
        <v>0.11</v>
      </c>
      <c r="W136" s="9">
        <v>0.13999999999999999</v>
      </c>
    </row>
    <row r="137" spans="1:23" ht="12.75" customHeight="1">
      <c r="A137" s="8" t="s">
        <v>9</v>
      </c>
      <c r="B137" s="47">
        <v>0.44</v>
      </c>
      <c r="C137" s="47">
        <v>0.5700000000000001</v>
      </c>
      <c r="D137" s="47">
        <v>0.6900000000000001</v>
      </c>
      <c r="E137" s="47">
        <v>0.74</v>
      </c>
      <c r="F137" s="60">
        <v>2.4400000000000004</v>
      </c>
      <c r="G137" s="47">
        <v>0.33</v>
      </c>
      <c r="H137" s="47">
        <v>0.34</v>
      </c>
      <c r="I137" s="47">
        <v>0.28</v>
      </c>
      <c r="J137" s="47">
        <v>0.47</v>
      </c>
      <c r="K137" s="60">
        <v>1.42</v>
      </c>
      <c r="L137" s="47">
        <v>0.37</v>
      </c>
      <c r="M137" s="47">
        <v>0.26</v>
      </c>
      <c r="N137" s="47">
        <v>0.55</v>
      </c>
      <c r="O137" s="47">
        <v>0.52</v>
      </c>
      <c r="P137" s="60">
        <v>1.7000000000000002</v>
      </c>
      <c r="Q137" s="9">
        <v>0.41000000000000003</v>
      </c>
      <c r="R137" s="9">
        <v>0.32</v>
      </c>
      <c r="S137" s="9">
        <v>0.5800000000000001</v>
      </c>
      <c r="T137" s="9">
        <v>0.45</v>
      </c>
      <c r="U137" s="10">
        <f t="shared" si="66"/>
        <v>1.76</v>
      </c>
      <c r="V137" s="9">
        <v>0.17</v>
      </c>
      <c r="W137" s="9">
        <v>0.11</v>
      </c>
    </row>
    <row r="138" spans="1:23" s="11" customFormat="1" ht="12.75" customHeight="1">
      <c r="A138" s="15" t="s">
        <v>62</v>
      </c>
      <c r="B138" s="46">
        <v>-3.3600000000000003</v>
      </c>
      <c r="C138" s="46">
        <v>-1.2700000000000002</v>
      </c>
      <c r="D138" s="46">
        <v>-3.49</v>
      </c>
      <c r="E138" s="46">
        <v>-3.17</v>
      </c>
      <c r="F138" s="59">
        <v>-11.290000000000003</v>
      </c>
      <c r="G138" s="46">
        <v>-2.4699999999999998</v>
      </c>
      <c r="H138" s="46">
        <v>-4.78</v>
      </c>
      <c r="I138" s="46">
        <v>-3.0000000000000004</v>
      </c>
      <c r="J138" s="46">
        <v>-3.89</v>
      </c>
      <c r="K138" s="59">
        <v>-14.14</v>
      </c>
      <c r="L138" s="46">
        <v>-4.59</v>
      </c>
      <c r="M138" s="46">
        <v>-3.4899999999999998</v>
      </c>
      <c r="N138" s="46">
        <v>-5.13</v>
      </c>
      <c r="O138" s="46">
        <v>-3.4600000000000004</v>
      </c>
      <c r="P138" s="59">
        <v>-16.669999999999998</v>
      </c>
      <c r="Q138" s="9">
        <f aca="true" t="shared" si="68" ref="Q138:W138">Q139-Q140</f>
        <v>-4.41</v>
      </c>
      <c r="R138" s="9">
        <f t="shared" si="68"/>
        <v>-4.040000000000001</v>
      </c>
      <c r="S138" s="9">
        <f t="shared" si="68"/>
        <v>-3.2800000000000002</v>
      </c>
      <c r="T138" s="9">
        <f t="shared" si="68"/>
        <v>-4.819999999999999</v>
      </c>
      <c r="U138" s="12">
        <f t="shared" si="68"/>
        <v>-16.549999999999997</v>
      </c>
      <c r="V138" s="9">
        <f t="shared" si="68"/>
        <v>-4</v>
      </c>
      <c r="W138" s="9">
        <f t="shared" si="68"/>
        <v>-3.7800000000000002</v>
      </c>
    </row>
    <row r="139" spans="1:23" ht="12.75" customHeight="1">
      <c r="A139" s="8" t="s">
        <v>6</v>
      </c>
      <c r="B139" s="46">
        <v>0.96</v>
      </c>
      <c r="C139" s="46">
        <v>1.93</v>
      </c>
      <c r="D139" s="46">
        <v>1.33</v>
      </c>
      <c r="E139" s="46">
        <v>1.09</v>
      </c>
      <c r="F139" s="59">
        <v>5.31</v>
      </c>
      <c r="G139" s="46">
        <v>1.04</v>
      </c>
      <c r="H139" s="46">
        <v>1.18</v>
      </c>
      <c r="I139" s="46">
        <v>1.19</v>
      </c>
      <c r="J139" s="46">
        <v>1.15</v>
      </c>
      <c r="K139" s="59">
        <v>4.56</v>
      </c>
      <c r="L139" s="46">
        <v>1.03</v>
      </c>
      <c r="M139" s="46">
        <v>1.56</v>
      </c>
      <c r="N139" s="46">
        <v>1.64</v>
      </c>
      <c r="O139" s="46">
        <v>1.9</v>
      </c>
      <c r="P139" s="59">
        <v>6.129999999999999</v>
      </c>
      <c r="Q139" s="9">
        <v>1.46</v>
      </c>
      <c r="R139" s="9">
        <v>2.07</v>
      </c>
      <c r="S139" s="9">
        <v>1.92</v>
      </c>
      <c r="T139" s="9">
        <v>1.49</v>
      </c>
      <c r="U139" s="10">
        <f t="shared" si="66"/>
        <v>6.9399999999999995</v>
      </c>
      <c r="V139" s="9">
        <v>1.34</v>
      </c>
      <c r="W139" s="9">
        <v>1.51</v>
      </c>
    </row>
    <row r="140" spans="1:23" ht="12.75" customHeight="1">
      <c r="A140" s="8" t="s">
        <v>7</v>
      </c>
      <c r="B140" s="47">
        <v>4.32</v>
      </c>
      <c r="C140" s="47">
        <v>3.2</v>
      </c>
      <c r="D140" s="47">
        <v>4.82</v>
      </c>
      <c r="E140" s="47">
        <v>4.26</v>
      </c>
      <c r="F140" s="60">
        <v>16.6</v>
      </c>
      <c r="G140" s="47">
        <v>3.51</v>
      </c>
      <c r="H140" s="47">
        <v>5.96</v>
      </c>
      <c r="I140" s="47">
        <v>4.19</v>
      </c>
      <c r="J140" s="47">
        <v>5.04</v>
      </c>
      <c r="K140" s="60">
        <v>18.7</v>
      </c>
      <c r="L140" s="47">
        <v>5.62</v>
      </c>
      <c r="M140" s="47">
        <v>5.05</v>
      </c>
      <c r="N140" s="47">
        <v>6.77</v>
      </c>
      <c r="O140" s="47">
        <v>5.36</v>
      </c>
      <c r="P140" s="60">
        <v>22.799999999999997</v>
      </c>
      <c r="Q140" s="9">
        <v>5.87</v>
      </c>
      <c r="R140" s="9">
        <v>6.11</v>
      </c>
      <c r="S140" s="9">
        <v>5.2</v>
      </c>
      <c r="T140" s="9">
        <v>6.31</v>
      </c>
      <c r="U140" s="10">
        <f t="shared" si="66"/>
        <v>23.49</v>
      </c>
      <c r="V140" s="9">
        <v>5.34</v>
      </c>
      <c r="W140" s="9">
        <v>5.29</v>
      </c>
    </row>
    <row r="141" spans="1:23" s="11" customFormat="1" ht="12.75" customHeight="1">
      <c r="A141" s="15" t="s">
        <v>63</v>
      </c>
      <c r="B141" s="46">
        <v>24.659999999999997</v>
      </c>
      <c r="C141" s="46">
        <v>26.18</v>
      </c>
      <c r="D141" s="46">
        <v>27.270000000000007</v>
      </c>
      <c r="E141" s="46">
        <v>27.149999999999995</v>
      </c>
      <c r="F141" s="59">
        <v>105.26</v>
      </c>
      <c r="G141" s="46">
        <v>23.8</v>
      </c>
      <c r="H141" s="46">
        <v>29.6</v>
      </c>
      <c r="I141" s="46">
        <v>24.67</v>
      </c>
      <c r="J141" s="46">
        <v>29.819999999999997</v>
      </c>
      <c r="K141" s="59">
        <v>107.89000000000001</v>
      </c>
      <c r="L141" s="46">
        <v>23.16</v>
      </c>
      <c r="M141" s="46">
        <v>26.029999999999998</v>
      </c>
      <c r="N141" s="46">
        <v>24.7</v>
      </c>
      <c r="O141" s="46">
        <v>23.770000000000003</v>
      </c>
      <c r="P141" s="59">
        <v>97.66000000000001</v>
      </c>
      <c r="Q141" s="9">
        <f aca="true" t="shared" si="69" ref="Q141:W141">Q142-Q143</f>
        <v>23.069999999999997</v>
      </c>
      <c r="R141" s="9">
        <f t="shared" si="69"/>
        <v>24.919999999999995</v>
      </c>
      <c r="S141" s="9">
        <f t="shared" si="69"/>
        <v>26.699999999999996</v>
      </c>
      <c r="T141" s="9">
        <f t="shared" si="69"/>
        <v>22.950000000000003</v>
      </c>
      <c r="U141" s="12">
        <f t="shared" si="69"/>
        <v>97.64000000000001</v>
      </c>
      <c r="V141" s="9">
        <f t="shared" si="69"/>
        <v>19.779999999999994</v>
      </c>
      <c r="W141" s="9">
        <f t="shared" si="69"/>
        <v>21.270000000000003</v>
      </c>
    </row>
    <row r="142" spans="1:23" ht="12.75" customHeight="1">
      <c r="A142" s="8" t="s">
        <v>6</v>
      </c>
      <c r="B142" s="46">
        <v>37.8</v>
      </c>
      <c r="C142" s="46">
        <v>40.72</v>
      </c>
      <c r="D142" s="46">
        <v>43.36000000000001</v>
      </c>
      <c r="E142" s="46">
        <v>44.019999999999996</v>
      </c>
      <c r="F142" s="59">
        <v>165.9</v>
      </c>
      <c r="G142" s="46">
        <v>40.78</v>
      </c>
      <c r="H142" s="46">
        <v>44.78</v>
      </c>
      <c r="I142" s="46">
        <v>46.06</v>
      </c>
      <c r="J142" s="46">
        <v>47.169999999999995</v>
      </c>
      <c r="K142" s="59">
        <v>178.79000000000002</v>
      </c>
      <c r="L142" s="46">
        <v>42.28</v>
      </c>
      <c r="M142" s="46">
        <v>46.23</v>
      </c>
      <c r="N142" s="46">
        <v>47.79</v>
      </c>
      <c r="O142" s="46">
        <v>47.870000000000005</v>
      </c>
      <c r="P142" s="59">
        <v>184.17000000000002</v>
      </c>
      <c r="Q142" s="9">
        <f>Q145+Q148+Q151</f>
        <v>43.69</v>
      </c>
      <c r="R142" s="9">
        <f aca="true" t="shared" si="70" ref="R142:W143">R145+R148+R151</f>
        <v>47.41</v>
      </c>
      <c r="S142" s="9">
        <f t="shared" si="70"/>
        <v>48.15</v>
      </c>
      <c r="T142" s="9">
        <f t="shared" si="70"/>
        <v>46.330000000000005</v>
      </c>
      <c r="U142" s="10">
        <f t="shared" si="66"/>
        <v>185.58</v>
      </c>
      <c r="V142" s="9">
        <f t="shared" si="70"/>
        <v>40.849999999999994</v>
      </c>
      <c r="W142" s="9">
        <f t="shared" si="70"/>
        <v>43.02</v>
      </c>
    </row>
    <row r="143" spans="1:23" ht="12.75" customHeight="1">
      <c r="A143" s="8" t="s">
        <v>7</v>
      </c>
      <c r="B143" s="47">
        <v>13.14</v>
      </c>
      <c r="C143" s="47">
        <v>14.540000000000001</v>
      </c>
      <c r="D143" s="47">
        <v>16.09</v>
      </c>
      <c r="E143" s="47">
        <v>16.87</v>
      </c>
      <c r="F143" s="60">
        <v>60.64</v>
      </c>
      <c r="G143" s="47">
        <v>16.98</v>
      </c>
      <c r="H143" s="47">
        <v>15.18</v>
      </c>
      <c r="I143" s="47">
        <v>21.39</v>
      </c>
      <c r="J143" s="47">
        <v>17.349999999999998</v>
      </c>
      <c r="K143" s="60">
        <v>70.9</v>
      </c>
      <c r="L143" s="47">
        <v>19.12</v>
      </c>
      <c r="M143" s="47">
        <v>20.2</v>
      </c>
      <c r="N143" s="47">
        <v>23.09</v>
      </c>
      <c r="O143" s="47">
        <v>24.1</v>
      </c>
      <c r="P143" s="60">
        <v>86.51</v>
      </c>
      <c r="Q143" s="9">
        <f>Q146+Q149+Q152</f>
        <v>20.62</v>
      </c>
      <c r="R143" s="9">
        <f t="shared" si="70"/>
        <v>22.490000000000002</v>
      </c>
      <c r="S143" s="9">
        <f t="shared" si="70"/>
        <v>21.450000000000003</v>
      </c>
      <c r="T143" s="9">
        <f t="shared" si="70"/>
        <v>23.380000000000003</v>
      </c>
      <c r="U143" s="10">
        <f t="shared" si="66"/>
        <v>87.94</v>
      </c>
      <c r="V143" s="9">
        <f t="shared" si="70"/>
        <v>21.07</v>
      </c>
      <c r="W143" s="9">
        <f t="shared" si="70"/>
        <v>21.75</v>
      </c>
    </row>
    <row r="144" spans="1:23" ht="12.75" customHeight="1">
      <c r="A144" s="15" t="s">
        <v>64</v>
      </c>
      <c r="B144" s="46">
        <v>20.259999999999998</v>
      </c>
      <c r="C144" s="46">
        <v>19.74</v>
      </c>
      <c r="D144" s="46">
        <v>19.62</v>
      </c>
      <c r="E144" s="46">
        <v>20.79</v>
      </c>
      <c r="F144" s="59">
        <v>80.41</v>
      </c>
      <c r="G144" s="46">
        <v>21.03</v>
      </c>
      <c r="H144" s="46">
        <v>24.34</v>
      </c>
      <c r="I144" s="46">
        <v>21.52</v>
      </c>
      <c r="J144" s="46">
        <v>22.299999999999997</v>
      </c>
      <c r="K144" s="59">
        <v>89.19</v>
      </c>
      <c r="L144" s="46">
        <v>19.830000000000002</v>
      </c>
      <c r="M144" s="46">
        <v>19.089999999999996</v>
      </c>
      <c r="N144" s="46">
        <v>19.669999999999998</v>
      </c>
      <c r="O144" s="46">
        <v>17.54</v>
      </c>
      <c r="P144" s="59">
        <v>76.13</v>
      </c>
      <c r="Q144" s="9">
        <f aca="true" t="shared" si="71" ref="Q144:W144">Q145-Q146</f>
        <v>17.85</v>
      </c>
      <c r="R144" s="9">
        <f t="shared" si="71"/>
        <v>18.25</v>
      </c>
      <c r="S144" s="9">
        <f t="shared" si="71"/>
        <v>18.29</v>
      </c>
      <c r="T144" s="9">
        <f t="shared" si="71"/>
        <v>14.790000000000001</v>
      </c>
      <c r="U144" s="12">
        <f t="shared" si="71"/>
        <v>69.18</v>
      </c>
      <c r="V144" s="9">
        <f t="shared" si="71"/>
        <v>15.69</v>
      </c>
      <c r="W144" s="9">
        <f t="shared" si="71"/>
        <v>13.69</v>
      </c>
    </row>
    <row r="145" spans="1:23" ht="12.75" customHeight="1">
      <c r="A145" s="8" t="s">
        <v>8</v>
      </c>
      <c r="B145" s="46">
        <v>28.33</v>
      </c>
      <c r="C145" s="46">
        <v>28.56</v>
      </c>
      <c r="D145" s="46">
        <v>30.62</v>
      </c>
      <c r="E145" s="46">
        <v>30.55</v>
      </c>
      <c r="F145" s="59">
        <v>118.06</v>
      </c>
      <c r="G145" s="46">
        <v>28.21</v>
      </c>
      <c r="H145" s="46">
        <v>32.68</v>
      </c>
      <c r="I145" s="46">
        <v>31.32</v>
      </c>
      <c r="J145" s="46">
        <v>30.74</v>
      </c>
      <c r="K145" s="59">
        <v>122.95</v>
      </c>
      <c r="L145" s="46">
        <v>28.62</v>
      </c>
      <c r="M145" s="46">
        <v>30.9</v>
      </c>
      <c r="N145" s="46">
        <v>32.47</v>
      </c>
      <c r="O145" s="46">
        <v>29.51</v>
      </c>
      <c r="P145" s="59">
        <v>121.5</v>
      </c>
      <c r="Q145" s="9">
        <v>26.88</v>
      </c>
      <c r="R145" s="9">
        <v>29.96</v>
      </c>
      <c r="S145" s="9">
        <v>30.72</v>
      </c>
      <c r="T145" s="9">
        <v>27.03</v>
      </c>
      <c r="U145" s="10">
        <v>114.59</v>
      </c>
      <c r="V145" s="9">
        <v>24.11</v>
      </c>
      <c r="W145" s="9">
        <v>25.25</v>
      </c>
    </row>
    <row r="146" spans="1:23" ht="12.75" customHeight="1">
      <c r="A146" s="8" t="s">
        <v>9</v>
      </c>
      <c r="B146" s="47">
        <v>8.07</v>
      </c>
      <c r="C146" s="47">
        <v>8.82</v>
      </c>
      <c r="D146" s="47">
        <v>11</v>
      </c>
      <c r="E146" s="47">
        <v>9.76</v>
      </c>
      <c r="F146" s="60">
        <v>37.65</v>
      </c>
      <c r="G146" s="47">
        <v>7.18</v>
      </c>
      <c r="H146" s="47">
        <v>8.34</v>
      </c>
      <c r="I146" s="47">
        <v>9.8</v>
      </c>
      <c r="J146" s="47">
        <v>8.44</v>
      </c>
      <c r="K146" s="60">
        <v>33.76</v>
      </c>
      <c r="L146" s="47">
        <v>8.79</v>
      </c>
      <c r="M146" s="47">
        <v>11.81</v>
      </c>
      <c r="N146" s="47">
        <v>12.8</v>
      </c>
      <c r="O146" s="47">
        <v>11.97</v>
      </c>
      <c r="P146" s="60">
        <v>45.370000000000005</v>
      </c>
      <c r="Q146" s="9">
        <v>9.03</v>
      </c>
      <c r="R146" s="9">
        <v>11.71</v>
      </c>
      <c r="S146" s="9">
        <v>12.43</v>
      </c>
      <c r="T146" s="9">
        <v>12.24</v>
      </c>
      <c r="U146" s="10">
        <v>45.410000000000004</v>
      </c>
      <c r="V146" s="9">
        <v>8.42</v>
      </c>
      <c r="W146" s="9">
        <v>11.56</v>
      </c>
    </row>
    <row r="147" spans="1:23" ht="12.75" customHeight="1">
      <c r="A147" s="15" t="s">
        <v>65</v>
      </c>
      <c r="B147" s="46">
        <v>3.3099999999999996</v>
      </c>
      <c r="C147" s="46">
        <v>3.4800000000000004</v>
      </c>
      <c r="D147" s="46">
        <v>5.92</v>
      </c>
      <c r="E147" s="46">
        <v>3.4699999999999998</v>
      </c>
      <c r="F147" s="59">
        <v>16.180000000000003</v>
      </c>
      <c r="G147" s="46">
        <v>0.45000000000000107</v>
      </c>
      <c r="H147" s="46">
        <v>3.250000000000001</v>
      </c>
      <c r="I147" s="46">
        <v>1.1400000000000006</v>
      </c>
      <c r="J147" s="46">
        <v>5.7</v>
      </c>
      <c r="K147" s="59">
        <v>10.540000000000003</v>
      </c>
      <c r="L147" s="46">
        <v>1.17</v>
      </c>
      <c r="M147" s="46">
        <v>4.67</v>
      </c>
      <c r="N147" s="46">
        <v>3.4299999999999997</v>
      </c>
      <c r="O147" s="46">
        <v>4.01</v>
      </c>
      <c r="P147" s="59">
        <v>13.280000000000001</v>
      </c>
      <c r="Q147" s="9">
        <f aca="true" t="shared" si="72" ref="Q147:W147">Q148-Q149</f>
        <v>3.290000000000001</v>
      </c>
      <c r="R147" s="9">
        <f t="shared" si="72"/>
        <v>5</v>
      </c>
      <c r="S147" s="9">
        <f t="shared" si="72"/>
        <v>6.43</v>
      </c>
      <c r="T147" s="9">
        <f t="shared" si="72"/>
        <v>6.530000000000001</v>
      </c>
      <c r="U147" s="12">
        <f t="shared" si="72"/>
        <v>21.250000000000007</v>
      </c>
      <c r="V147" s="9">
        <f t="shared" si="72"/>
        <v>2.469999999999999</v>
      </c>
      <c r="W147" s="9">
        <f t="shared" si="72"/>
        <v>6.460000000000001</v>
      </c>
    </row>
    <row r="148" spans="1:23" ht="12.75" customHeight="1">
      <c r="A148" s="8" t="s">
        <v>8</v>
      </c>
      <c r="B148" s="46">
        <v>7.42</v>
      </c>
      <c r="C148" s="46">
        <v>8.21</v>
      </c>
      <c r="D148" s="46">
        <v>9.89</v>
      </c>
      <c r="E148" s="46">
        <v>9.6</v>
      </c>
      <c r="F148" s="59">
        <v>35.120000000000005</v>
      </c>
      <c r="G148" s="46">
        <v>9.31</v>
      </c>
      <c r="H148" s="46">
        <v>8.96</v>
      </c>
      <c r="I148" s="46">
        <v>10.88</v>
      </c>
      <c r="J148" s="46">
        <v>13</v>
      </c>
      <c r="K148" s="59">
        <v>42.150000000000006</v>
      </c>
      <c r="L148" s="46">
        <v>10.47</v>
      </c>
      <c r="M148" s="46">
        <v>11.94</v>
      </c>
      <c r="N148" s="46">
        <v>11.85</v>
      </c>
      <c r="O148" s="46">
        <v>14.91</v>
      </c>
      <c r="P148" s="59">
        <v>49.17</v>
      </c>
      <c r="Q148" s="9">
        <v>13.65</v>
      </c>
      <c r="R148" s="9">
        <v>14.45</v>
      </c>
      <c r="S148" s="9">
        <v>14.53</v>
      </c>
      <c r="T148" s="9">
        <v>16.1</v>
      </c>
      <c r="U148" s="10">
        <f t="shared" si="66"/>
        <v>58.730000000000004</v>
      </c>
      <c r="V148" s="9">
        <v>13.44</v>
      </c>
      <c r="W148" s="9">
        <v>15.49</v>
      </c>
    </row>
    <row r="149" spans="1:23" ht="12.75" customHeight="1">
      <c r="A149" s="8" t="s">
        <v>9</v>
      </c>
      <c r="B149" s="47">
        <v>4.11</v>
      </c>
      <c r="C149" s="47">
        <v>4.73</v>
      </c>
      <c r="D149" s="47">
        <v>3.97</v>
      </c>
      <c r="E149" s="47">
        <v>6.13</v>
      </c>
      <c r="F149" s="60">
        <v>18.94</v>
      </c>
      <c r="G149" s="47">
        <v>8.86</v>
      </c>
      <c r="H149" s="47">
        <v>5.71</v>
      </c>
      <c r="I149" s="47">
        <v>9.74</v>
      </c>
      <c r="J149" s="47">
        <v>7.3</v>
      </c>
      <c r="K149" s="60">
        <v>31.610000000000003</v>
      </c>
      <c r="L149" s="47">
        <v>9.3</v>
      </c>
      <c r="M149" s="47">
        <v>7.27</v>
      </c>
      <c r="N149" s="47">
        <v>8.42</v>
      </c>
      <c r="O149" s="47">
        <v>10.9</v>
      </c>
      <c r="P149" s="60">
        <v>35.89</v>
      </c>
      <c r="Q149" s="9">
        <v>10.36</v>
      </c>
      <c r="R149" s="9">
        <v>9.45</v>
      </c>
      <c r="S149" s="9">
        <v>8.1</v>
      </c>
      <c r="T149" s="9">
        <v>9.57</v>
      </c>
      <c r="U149" s="10">
        <f t="shared" si="66"/>
        <v>37.48</v>
      </c>
      <c r="V149" s="9">
        <v>10.97</v>
      </c>
      <c r="W149" s="9">
        <v>9.03</v>
      </c>
    </row>
    <row r="150" spans="1:23" ht="12.75" customHeight="1">
      <c r="A150" s="15" t="s">
        <v>66</v>
      </c>
      <c r="B150" s="46">
        <v>1.0899999999999999</v>
      </c>
      <c r="C150" s="46">
        <v>2.96</v>
      </c>
      <c r="D150" s="46">
        <v>1.73</v>
      </c>
      <c r="E150" s="46">
        <v>2.89</v>
      </c>
      <c r="F150" s="59">
        <v>8.669999999999998</v>
      </c>
      <c r="G150" s="46">
        <v>2.32</v>
      </c>
      <c r="H150" s="46">
        <v>2.0100000000000002</v>
      </c>
      <c r="I150" s="46">
        <v>2.01</v>
      </c>
      <c r="J150" s="46">
        <v>1.82</v>
      </c>
      <c r="K150" s="59">
        <v>8.16</v>
      </c>
      <c r="L150" s="46">
        <v>2.16</v>
      </c>
      <c r="M150" s="46">
        <v>2.27</v>
      </c>
      <c r="N150" s="46">
        <v>1.6</v>
      </c>
      <c r="O150" s="46">
        <v>2.22</v>
      </c>
      <c r="P150" s="59">
        <v>8.25</v>
      </c>
      <c r="Q150" s="9">
        <f aca="true" t="shared" si="73" ref="Q150:W150">Q151-Q152</f>
        <v>1.9300000000000002</v>
      </c>
      <c r="R150" s="9">
        <f t="shared" si="73"/>
        <v>1.67</v>
      </c>
      <c r="S150" s="9">
        <f t="shared" si="73"/>
        <v>1.98</v>
      </c>
      <c r="T150" s="9">
        <f t="shared" si="73"/>
        <v>1.6300000000000001</v>
      </c>
      <c r="U150" s="12">
        <f t="shared" si="73"/>
        <v>7.210000000000002</v>
      </c>
      <c r="V150" s="9">
        <f t="shared" si="73"/>
        <v>1.6199999999999999</v>
      </c>
      <c r="W150" s="9">
        <f t="shared" si="73"/>
        <v>1.1199999999999999</v>
      </c>
    </row>
    <row r="151" spans="1:23" ht="12.75" customHeight="1">
      <c r="A151" s="8" t="s">
        <v>8</v>
      </c>
      <c r="B151" s="46">
        <v>2.05</v>
      </c>
      <c r="C151" s="46">
        <v>3.95</v>
      </c>
      <c r="D151" s="46">
        <v>2.85</v>
      </c>
      <c r="E151" s="46">
        <v>3.87</v>
      </c>
      <c r="F151" s="59">
        <v>12.719999999999999</v>
      </c>
      <c r="G151" s="46">
        <v>3.26</v>
      </c>
      <c r="H151" s="46">
        <v>3.14</v>
      </c>
      <c r="I151" s="46">
        <v>3.86</v>
      </c>
      <c r="J151" s="46">
        <v>3.43</v>
      </c>
      <c r="K151" s="59">
        <v>13.69</v>
      </c>
      <c r="L151" s="46">
        <v>3.19</v>
      </c>
      <c r="M151" s="46">
        <v>3.39</v>
      </c>
      <c r="N151" s="46">
        <v>3.47</v>
      </c>
      <c r="O151" s="46">
        <v>3.45</v>
      </c>
      <c r="P151" s="59">
        <v>13.5</v>
      </c>
      <c r="Q151" s="9">
        <v>3.16</v>
      </c>
      <c r="R151" s="9">
        <v>3</v>
      </c>
      <c r="S151" s="9">
        <v>2.9</v>
      </c>
      <c r="T151" s="9">
        <v>3.2</v>
      </c>
      <c r="U151" s="10">
        <f t="shared" si="66"/>
        <v>12.260000000000002</v>
      </c>
      <c r="V151" s="9">
        <v>3.3</v>
      </c>
      <c r="W151" s="9">
        <v>2.28</v>
      </c>
    </row>
    <row r="152" spans="1:23" ht="12.75" customHeight="1">
      <c r="A152" s="8" t="s">
        <v>9</v>
      </c>
      <c r="B152" s="47">
        <v>0.96</v>
      </c>
      <c r="C152" s="47">
        <v>0.99</v>
      </c>
      <c r="D152" s="47">
        <v>1.12</v>
      </c>
      <c r="E152" s="47">
        <v>0.98</v>
      </c>
      <c r="F152" s="60">
        <v>4.050000000000001</v>
      </c>
      <c r="G152" s="47">
        <v>0.94</v>
      </c>
      <c r="H152" s="47">
        <v>1.13</v>
      </c>
      <c r="I152" s="47">
        <v>1.85</v>
      </c>
      <c r="J152" s="47">
        <v>1.61</v>
      </c>
      <c r="K152" s="60">
        <v>5.53</v>
      </c>
      <c r="L152" s="47">
        <v>1.03</v>
      </c>
      <c r="M152" s="47">
        <v>1.12</v>
      </c>
      <c r="N152" s="47">
        <v>1.87</v>
      </c>
      <c r="O152" s="47">
        <v>1.23</v>
      </c>
      <c r="P152" s="60">
        <v>5.25</v>
      </c>
      <c r="Q152" s="9">
        <v>1.23</v>
      </c>
      <c r="R152" s="9">
        <v>1.33</v>
      </c>
      <c r="S152" s="9">
        <v>0.92</v>
      </c>
      <c r="T152" s="9">
        <v>1.57</v>
      </c>
      <c r="U152" s="10">
        <f t="shared" si="66"/>
        <v>5.05</v>
      </c>
      <c r="V152" s="9">
        <v>1.68</v>
      </c>
      <c r="W152" s="9">
        <v>1.16</v>
      </c>
    </row>
    <row r="153" spans="1:23" s="11" customFormat="1" ht="12.75" customHeight="1">
      <c r="A153" s="15" t="s">
        <v>67</v>
      </c>
      <c r="B153" s="46">
        <v>3.540000000000001</v>
      </c>
      <c r="C153" s="46">
        <v>10.899999999999999</v>
      </c>
      <c r="D153" s="46">
        <v>10.899999999999999</v>
      </c>
      <c r="E153" s="46">
        <v>5.41</v>
      </c>
      <c r="F153" s="59">
        <v>30.749999999999993</v>
      </c>
      <c r="G153" s="46">
        <v>5.149999999999995</v>
      </c>
      <c r="H153" s="46">
        <v>2.5800000000000054</v>
      </c>
      <c r="I153" s="46">
        <v>8.689999999999998</v>
      </c>
      <c r="J153" s="46">
        <v>5.719999999999999</v>
      </c>
      <c r="K153" s="59">
        <v>22.14</v>
      </c>
      <c r="L153" s="46">
        <v>7.7499999999999964</v>
      </c>
      <c r="M153" s="46">
        <v>4.300000000000001</v>
      </c>
      <c r="N153" s="46">
        <v>9.649999999999999</v>
      </c>
      <c r="O153" s="46">
        <v>1.519999999999996</v>
      </c>
      <c r="P153" s="59">
        <v>23.219999999999985</v>
      </c>
      <c r="Q153" s="9">
        <f aca="true" t="shared" si="74" ref="Q153:W153">Q154-Q155</f>
        <v>8.530000000000001</v>
      </c>
      <c r="R153" s="9">
        <f t="shared" si="74"/>
        <v>4.079999999999998</v>
      </c>
      <c r="S153" s="9">
        <f t="shared" si="74"/>
        <v>-1.1199999999999974</v>
      </c>
      <c r="T153" s="9">
        <f t="shared" si="74"/>
        <v>4.57</v>
      </c>
      <c r="U153" s="12">
        <f t="shared" si="74"/>
        <v>16.059999999999988</v>
      </c>
      <c r="V153" s="9">
        <f t="shared" si="74"/>
        <v>5.460000000000001</v>
      </c>
      <c r="W153" s="9">
        <f t="shared" si="74"/>
        <v>-2.4400000000000013</v>
      </c>
    </row>
    <row r="154" spans="1:23" ht="12.75" customHeight="1">
      <c r="A154" s="8" t="s">
        <v>6</v>
      </c>
      <c r="B154" s="46">
        <v>16.03</v>
      </c>
      <c r="C154" s="46">
        <v>25.13</v>
      </c>
      <c r="D154" s="46">
        <v>25.13</v>
      </c>
      <c r="E154" s="46">
        <v>23.34</v>
      </c>
      <c r="F154" s="59">
        <v>89.63</v>
      </c>
      <c r="G154" s="46">
        <v>21.919999999999998</v>
      </c>
      <c r="H154" s="46">
        <v>21.200000000000003</v>
      </c>
      <c r="I154" s="46">
        <v>22.9</v>
      </c>
      <c r="J154" s="46">
        <v>25.61</v>
      </c>
      <c r="K154" s="59">
        <v>91.63</v>
      </c>
      <c r="L154" s="46">
        <v>23.049999999999997</v>
      </c>
      <c r="M154" s="46">
        <v>24.94</v>
      </c>
      <c r="N154" s="46">
        <v>25.7</v>
      </c>
      <c r="O154" s="46">
        <v>25.569999999999997</v>
      </c>
      <c r="P154" s="59">
        <v>99.25999999999999</v>
      </c>
      <c r="Q154" s="9">
        <f>Q157+Q160+Q163</f>
        <v>24.92</v>
      </c>
      <c r="R154" s="9">
        <f aca="true" t="shared" si="75" ref="R154:W155">R157+R160+R163</f>
        <v>25.72</v>
      </c>
      <c r="S154" s="9">
        <f t="shared" si="75"/>
        <v>21.740000000000002</v>
      </c>
      <c r="T154" s="9">
        <f t="shared" si="75"/>
        <v>27.330000000000002</v>
      </c>
      <c r="U154" s="10">
        <f t="shared" si="66"/>
        <v>99.71</v>
      </c>
      <c r="V154" s="9">
        <f t="shared" si="75"/>
        <v>19.12</v>
      </c>
      <c r="W154" s="9">
        <f t="shared" si="75"/>
        <v>19.73</v>
      </c>
    </row>
    <row r="155" spans="1:23" ht="12.75" customHeight="1">
      <c r="A155" s="8" t="s">
        <v>7</v>
      </c>
      <c r="B155" s="47">
        <v>12.49</v>
      </c>
      <c r="C155" s="47">
        <v>14.23</v>
      </c>
      <c r="D155" s="47">
        <v>14.23</v>
      </c>
      <c r="E155" s="47">
        <v>17.93</v>
      </c>
      <c r="F155" s="60">
        <v>58.88</v>
      </c>
      <c r="G155" s="47">
        <v>16.770000000000003</v>
      </c>
      <c r="H155" s="47">
        <v>18.619999999999997</v>
      </c>
      <c r="I155" s="47">
        <v>14.21</v>
      </c>
      <c r="J155" s="47">
        <v>19.89</v>
      </c>
      <c r="K155" s="60">
        <v>69.49</v>
      </c>
      <c r="L155" s="47">
        <v>15.3</v>
      </c>
      <c r="M155" s="47">
        <v>20.64</v>
      </c>
      <c r="N155" s="47">
        <v>16.05</v>
      </c>
      <c r="O155" s="47">
        <v>24.05</v>
      </c>
      <c r="P155" s="60">
        <v>76.04</v>
      </c>
      <c r="Q155" s="9">
        <f>Q158+Q161+Q164</f>
        <v>16.39</v>
      </c>
      <c r="R155" s="9">
        <f t="shared" si="75"/>
        <v>21.64</v>
      </c>
      <c r="S155" s="9">
        <f t="shared" si="75"/>
        <v>22.86</v>
      </c>
      <c r="T155" s="9">
        <f t="shared" si="75"/>
        <v>22.76</v>
      </c>
      <c r="U155" s="10">
        <f t="shared" si="66"/>
        <v>83.65</v>
      </c>
      <c r="V155" s="9">
        <f t="shared" si="75"/>
        <v>13.66</v>
      </c>
      <c r="W155" s="9">
        <f t="shared" si="75"/>
        <v>22.17</v>
      </c>
    </row>
    <row r="156" spans="1:23" ht="12.75" customHeight="1">
      <c r="A156" s="15" t="s">
        <v>68</v>
      </c>
      <c r="B156" s="46">
        <v>0</v>
      </c>
      <c r="C156" s="46">
        <v>0.5900000000000001</v>
      </c>
      <c r="D156" s="46">
        <v>0.5900000000000001</v>
      </c>
      <c r="E156" s="46">
        <v>0.29</v>
      </c>
      <c r="F156" s="59">
        <v>1.4700000000000002</v>
      </c>
      <c r="G156" s="46">
        <v>0.21999999999999997</v>
      </c>
      <c r="H156" s="46">
        <v>0.16000000000000003</v>
      </c>
      <c r="I156" s="46">
        <v>0.52</v>
      </c>
      <c r="J156" s="46">
        <v>0.44999999999999996</v>
      </c>
      <c r="K156" s="59">
        <v>1.3499999999999999</v>
      </c>
      <c r="L156" s="46">
        <v>0.64</v>
      </c>
      <c r="M156" s="46">
        <v>0.11999999999999997</v>
      </c>
      <c r="N156" s="46">
        <v>0.23999999999999996</v>
      </c>
      <c r="O156" s="46">
        <v>-0.010000000000000009</v>
      </c>
      <c r="P156" s="59">
        <v>0.99</v>
      </c>
      <c r="Q156" s="9">
        <f aca="true" t="shared" si="76" ref="Q156:W156">Q157-Q158</f>
        <v>0.4700000000000001</v>
      </c>
      <c r="R156" s="9">
        <f t="shared" si="76"/>
        <v>-0.02999999999999997</v>
      </c>
      <c r="S156" s="9">
        <f t="shared" si="76"/>
        <v>0.07</v>
      </c>
      <c r="T156" s="9">
        <f t="shared" si="76"/>
        <v>0.12</v>
      </c>
      <c r="U156" s="12">
        <f t="shared" si="76"/>
        <v>0.63</v>
      </c>
      <c r="V156" s="9">
        <f t="shared" si="76"/>
        <v>0.039999999999999994</v>
      </c>
      <c r="W156" s="9">
        <f t="shared" si="76"/>
        <v>0.46</v>
      </c>
    </row>
    <row r="157" spans="1:23" ht="12.75" customHeight="1">
      <c r="A157" s="8" t="s">
        <v>8</v>
      </c>
      <c r="B157" s="46">
        <v>0</v>
      </c>
      <c r="C157" s="46">
        <v>0.66</v>
      </c>
      <c r="D157" s="46">
        <v>0.66</v>
      </c>
      <c r="E157" s="46">
        <v>0.3</v>
      </c>
      <c r="F157" s="59">
        <v>1.62</v>
      </c>
      <c r="G157" s="46">
        <v>0.36</v>
      </c>
      <c r="H157" s="46">
        <v>0.28</v>
      </c>
      <c r="I157" s="46">
        <v>0.58</v>
      </c>
      <c r="J157" s="46">
        <v>0.73</v>
      </c>
      <c r="K157" s="59">
        <v>1.95</v>
      </c>
      <c r="L157" s="46">
        <v>0.78</v>
      </c>
      <c r="M157" s="46">
        <v>0.35</v>
      </c>
      <c r="N157" s="46">
        <v>0.47</v>
      </c>
      <c r="O157" s="46">
        <v>0.59</v>
      </c>
      <c r="P157" s="59">
        <v>2.19</v>
      </c>
      <c r="Q157" s="9">
        <v>0.56</v>
      </c>
      <c r="R157" s="9">
        <v>0.27</v>
      </c>
      <c r="S157" s="9">
        <v>0.23</v>
      </c>
      <c r="T157" s="9">
        <v>0.21</v>
      </c>
      <c r="U157" s="10">
        <f t="shared" si="66"/>
        <v>1.27</v>
      </c>
      <c r="V157" s="9">
        <v>0.15</v>
      </c>
      <c r="W157" s="9">
        <v>0.52</v>
      </c>
    </row>
    <row r="158" spans="1:23" ht="12.75" customHeight="1">
      <c r="A158" s="8" t="s">
        <v>9</v>
      </c>
      <c r="B158" s="47">
        <v>0</v>
      </c>
      <c r="C158" s="47">
        <v>0.07</v>
      </c>
      <c r="D158" s="47">
        <v>0.07</v>
      </c>
      <c r="E158" s="47">
        <v>0.01</v>
      </c>
      <c r="F158" s="60">
        <v>0.15000000000000002</v>
      </c>
      <c r="G158" s="47">
        <v>0.14</v>
      </c>
      <c r="H158" s="47">
        <v>0.12</v>
      </c>
      <c r="I158" s="47">
        <v>0.06</v>
      </c>
      <c r="J158" s="47">
        <v>0.28</v>
      </c>
      <c r="K158" s="60">
        <v>0.6000000000000001</v>
      </c>
      <c r="L158" s="47">
        <v>0.14</v>
      </c>
      <c r="M158" s="47">
        <v>0.23</v>
      </c>
      <c r="N158" s="47">
        <v>0.23</v>
      </c>
      <c r="O158" s="47">
        <v>0.6</v>
      </c>
      <c r="P158" s="60">
        <v>1.2</v>
      </c>
      <c r="Q158" s="9">
        <v>0.09</v>
      </c>
      <c r="R158" s="9">
        <v>0.3</v>
      </c>
      <c r="S158" s="9">
        <v>0.16</v>
      </c>
      <c r="T158" s="9">
        <v>0.09</v>
      </c>
      <c r="U158" s="10">
        <f t="shared" si="66"/>
        <v>0.64</v>
      </c>
      <c r="V158" s="9">
        <v>0.11</v>
      </c>
      <c r="W158" s="9">
        <v>0.06</v>
      </c>
    </row>
    <row r="159" spans="1:23" ht="12.75" customHeight="1">
      <c r="A159" s="15" t="s">
        <v>69</v>
      </c>
      <c r="B159" s="46">
        <v>3.4400000000000004</v>
      </c>
      <c r="C159" s="46">
        <v>6.83</v>
      </c>
      <c r="D159" s="46">
        <v>6.83</v>
      </c>
      <c r="E159" s="46">
        <v>0.46999999999999886</v>
      </c>
      <c r="F159" s="59">
        <v>17.57</v>
      </c>
      <c r="G159" s="46">
        <v>2.349999999999998</v>
      </c>
      <c r="H159" s="46">
        <v>1.370000000000001</v>
      </c>
      <c r="I159" s="46">
        <v>4.179999999999998</v>
      </c>
      <c r="J159" s="46">
        <v>2.1099999999999977</v>
      </c>
      <c r="K159" s="59">
        <v>10.009999999999991</v>
      </c>
      <c r="L159" s="46">
        <v>2.6499999999999986</v>
      </c>
      <c r="M159" s="46">
        <v>3.8500000000000014</v>
      </c>
      <c r="N159" s="46">
        <v>5.76</v>
      </c>
      <c r="O159" s="46">
        <v>2.769999999999998</v>
      </c>
      <c r="P159" s="59">
        <v>15.029999999999994</v>
      </c>
      <c r="Q159" s="9">
        <f aca="true" t="shared" si="77" ref="Q159:W159">Q160-Q161</f>
        <v>4.23</v>
      </c>
      <c r="R159" s="9">
        <f t="shared" si="77"/>
        <v>4.119999999999999</v>
      </c>
      <c r="S159" s="9">
        <f t="shared" si="77"/>
        <v>2.42</v>
      </c>
      <c r="T159" s="9">
        <f t="shared" si="77"/>
        <v>5.210000000000001</v>
      </c>
      <c r="U159" s="12">
        <f t="shared" si="77"/>
        <v>15.979999999999997</v>
      </c>
      <c r="V159" s="9">
        <f t="shared" si="77"/>
        <v>6.710000000000001</v>
      </c>
      <c r="W159" s="9">
        <f t="shared" si="77"/>
        <v>2.4200000000000017</v>
      </c>
    </row>
    <row r="160" spans="1:23" ht="12.75" customHeight="1">
      <c r="A160" s="8" t="s">
        <v>8</v>
      </c>
      <c r="B160" s="46">
        <v>10.14</v>
      </c>
      <c r="C160" s="46">
        <v>14.59</v>
      </c>
      <c r="D160" s="46">
        <v>14.59</v>
      </c>
      <c r="E160" s="46">
        <v>10.93</v>
      </c>
      <c r="F160" s="59">
        <v>50.25</v>
      </c>
      <c r="G160" s="46">
        <v>12.559999999999999</v>
      </c>
      <c r="H160" s="46">
        <v>12.57</v>
      </c>
      <c r="I160" s="46">
        <v>13.889999999999999</v>
      </c>
      <c r="J160" s="46">
        <v>13.489999999999998</v>
      </c>
      <c r="K160" s="59">
        <v>52.50999999999999</v>
      </c>
      <c r="L160" s="46">
        <v>12.87</v>
      </c>
      <c r="M160" s="46">
        <v>15.260000000000002</v>
      </c>
      <c r="N160" s="46">
        <v>15.18</v>
      </c>
      <c r="O160" s="46">
        <v>14.489999999999998</v>
      </c>
      <c r="P160" s="59">
        <v>57.8</v>
      </c>
      <c r="Q160" s="9">
        <v>14.08</v>
      </c>
      <c r="R160" s="9">
        <v>15.07</v>
      </c>
      <c r="S160" s="9">
        <v>12.99</v>
      </c>
      <c r="T160" s="9">
        <v>18.96</v>
      </c>
      <c r="U160" s="10">
        <f t="shared" si="66"/>
        <v>61.1</v>
      </c>
      <c r="V160" s="9">
        <v>13.73</v>
      </c>
      <c r="W160" s="9">
        <v>14.48</v>
      </c>
    </row>
    <row r="161" spans="1:23" ht="12.75" customHeight="1">
      <c r="A161" s="8" t="s">
        <v>9</v>
      </c>
      <c r="B161" s="47">
        <v>6.7</v>
      </c>
      <c r="C161" s="47">
        <v>7.76</v>
      </c>
      <c r="D161" s="47">
        <v>7.76</v>
      </c>
      <c r="E161" s="47">
        <v>10.46</v>
      </c>
      <c r="F161" s="60">
        <v>32.68</v>
      </c>
      <c r="G161" s="47">
        <v>10.21</v>
      </c>
      <c r="H161" s="47">
        <v>11.2</v>
      </c>
      <c r="I161" s="47">
        <v>9.71</v>
      </c>
      <c r="J161" s="47">
        <v>11.38</v>
      </c>
      <c r="K161" s="60">
        <v>42.5</v>
      </c>
      <c r="L161" s="47">
        <v>10.22</v>
      </c>
      <c r="M161" s="47">
        <v>11.41</v>
      </c>
      <c r="N161" s="47">
        <v>9.42</v>
      </c>
      <c r="O161" s="47">
        <v>11.72</v>
      </c>
      <c r="P161" s="60">
        <v>42.77</v>
      </c>
      <c r="Q161" s="9">
        <v>9.85</v>
      </c>
      <c r="R161" s="9">
        <v>10.950000000000001</v>
      </c>
      <c r="S161" s="9">
        <v>10.57</v>
      </c>
      <c r="T161" s="9">
        <v>13.75</v>
      </c>
      <c r="U161" s="10">
        <f t="shared" si="66"/>
        <v>45.120000000000005</v>
      </c>
      <c r="V161" s="9">
        <v>7.02</v>
      </c>
      <c r="W161" s="9">
        <v>12.059999999999999</v>
      </c>
    </row>
    <row r="162" spans="1:23" ht="12.75" customHeight="1">
      <c r="A162" s="15" t="s">
        <v>70</v>
      </c>
      <c r="B162" s="46">
        <v>0.09999999999999964</v>
      </c>
      <c r="C162" s="46">
        <v>3.4799999999999986</v>
      </c>
      <c r="D162" s="46">
        <v>3.4799999999999986</v>
      </c>
      <c r="E162" s="46">
        <v>4.649999999999999</v>
      </c>
      <c r="F162" s="59">
        <v>11.709999999999994</v>
      </c>
      <c r="G162" s="46">
        <v>2.58</v>
      </c>
      <c r="H162" s="46">
        <v>1.0500000000000016</v>
      </c>
      <c r="I162" s="46">
        <v>3.99</v>
      </c>
      <c r="J162" s="46">
        <v>3.16</v>
      </c>
      <c r="K162" s="59">
        <v>10.780000000000005</v>
      </c>
      <c r="L162" s="46">
        <v>4.460000000000001</v>
      </c>
      <c r="M162" s="46">
        <v>0.33000000000000007</v>
      </c>
      <c r="N162" s="46">
        <v>3.6499999999999995</v>
      </c>
      <c r="O162" s="46">
        <v>-1.240000000000002</v>
      </c>
      <c r="P162" s="59">
        <v>7.199999999999996</v>
      </c>
      <c r="Q162" s="9">
        <f aca="true" t="shared" si="78" ref="Q162:W162">Q163-Q164</f>
        <v>3.829999999999999</v>
      </c>
      <c r="R162" s="9">
        <f t="shared" si="78"/>
        <v>-0.010000000000001563</v>
      </c>
      <c r="S162" s="9">
        <f t="shared" si="78"/>
        <v>-3.6099999999999994</v>
      </c>
      <c r="T162" s="9">
        <f t="shared" si="78"/>
        <v>-0.7600000000000016</v>
      </c>
      <c r="U162" s="12">
        <f t="shared" si="78"/>
        <v>-0.5500000000000043</v>
      </c>
      <c r="V162" s="9">
        <f t="shared" si="78"/>
        <v>-1.2899999999999991</v>
      </c>
      <c r="W162" s="9">
        <f t="shared" si="78"/>
        <v>-5.32</v>
      </c>
    </row>
    <row r="163" spans="1:23" ht="12.75" customHeight="1">
      <c r="A163" s="8" t="s">
        <v>8</v>
      </c>
      <c r="B163" s="46">
        <v>5.89</v>
      </c>
      <c r="C163" s="46">
        <v>9.879999999999999</v>
      </c>
      <c r="D163" s="46">
        <v>9.879999999999999</v>
      </c>
      <c r="E163" s="46">
        <v>12.11</v>
      </c>
      <c r="F163" s="59">
        <v>37.76</v>
      </c>
      <c r="G163" s="46">
        <v>9</v>
      </c>
      <c r="H163" s="46">
        <v>8.350000000000001</v>
      </c>
      <c r="I163" s="46">
        <v>8.43</v>
      </c>
      <c r="J163" s="46">
        <v>11.39</v>
      </c>
      <c r="K163" s="59">
        <v>37.17</v>
      </c>
      <c r="L163" s="46">
        <v>9.4</v>
      </c>
      <c r="M163" s="46">
        <v>9.33</v>
      </c>
      <c r="N163" s="46">
        <v>10.049999999999999</v>
      </c>
      <c r="O163" s="46">
        <v>10.489999999999998</v>
      </c>
      <c r="P163" s="59">
        <v>39.269999999999996</v>
      </c>
      <c r="Q163" s="9">
        <v>10.28</v>
      </c>
      <c r="R163" s="9">
        <v>10.379999999999999</v>
      </c>
      <c r="S163" s="9">
        <v>8.52</v>
      </c>
      <c r="T163" s="9">
        <v>8.16</v>
      </c>
      <c r="U163" s="10">
        <f t="shared" si="66"/>
        <v>37.339999999999996</v>
      </c>
      <c r="V163" s="9">
        <v>5.24</v>
      </c>
      <c r="W163" s="9">
        <v>4.73</v>
      </c>
    </row>
    <row r="164" spans="1:23" ht="12.75" customHeight="1">
      <c r="A164" s="8" t="s">
        <v>9</v>
      </c>
      <c r="B164" s="47">
        <v>5.79</v>
      </c>
      <c r="C164" s="47">
        <v>6.4</v>
      </c>
      <c r="D164" s="47">
        <v>6.4</v>
      </c>
      <c r="E164" s="47">
        <v>7.460000000000001</v>
      </c>
      <c r="F164" s="60">
        <v>26.050000000000004</v>
      </c>
      <c r="G164" s="47">
        <v>6.42</v>
      </c>
      <c r="H164" s="47">
        <v>7.3</v>
      </c>
      <c r="I164" s="47">
        <v>4.4399999999999995</v>
      </c>
      <c r="J164" s="47">
        <v>8.23</v>
      </c>
      <c r="K164" s="60">
        <v>26.389999999999997</v>
      </c>
      <c r="L164" s="47">
        <v>4.9399999999999995</v>
      </c>
      <c r="M164" s="47">
        <v>9</v>
      </c>
      <c r="N164" s="47">
        <v>6.3999999999999995</v>
      </c>
      <c r="O164" s="47">
        <v>11.73</v>
      </c>
      <c r="P164" s="60">
        <v>32.07</v>
      </c>
      <c r="Q164" s="9">
        <v>6.45</v>
      </c>
      <c r="R164" s="9">
        <v>10.39</v>
      </c>
      <c r="S164" s="9">
        <v>12.129999999999999</v>
      </c>
      <c r="T164" s="9">
        <v>8.920000000000002</v>
      </c>
      <c r="U164" s="10">
        <f t="shared" si="66"/>
        <v>37.89</v>
      </c>
      <c r="V164" s="9">
        <v>6.529999999999999</v>
      </c>
      <c r="W164" s="9">
        <v>10.05</v>
      </c>
    </row>
    <row r="165" spans="1:23" s="11" customFormat="1" ht="12.75" customHeight="1">
      <c r="A165" s="15" t="s">
        <v>71</v>
      </c>
      <c r="B165" s="46">
        <v>-0.10999999999999999</v>
      </c>
      <c r="C165" s="46">
        <v>-0.27</v>
      </c>
      <c r="D165" s="46">
        <v>-0.27</v>
      </c>
      <c r="E165" s="46">
        <v>-0.3</v>
      </c>
      <c r="F165" s="59">
        <v>-0.95</v>
      </c>
      <c r="G165" s="46">
        <v>0.09999999999999998</v>
      </c>
      <c r="H165" s="46">
        <v>-0.32999999999999996</v>
      </c>
      <c r="I165" s="46">
        <v>-0.25999999999999995</v>
      </c>
      <c r="J165" s="46">
        <v>0.28</v>
      </c>
      <c r="K165" s="59">
        <v>-0.20999999999999974</v>
      </c>
      <c r="L165" s="46">
        <v>-0.10999999999999999</v>
      </c>
      <c r="M165" s="46">
        <v>-0.6099999999999999</v>
      </c>
      <c r="N165" s="46">
        <v>-0.23000000000000004</v>
      </c>
      <c r="O165" s="46">
        <v>-0.2699999999999999</v>
      </c>
      <c r="P165" s="59">
        <v>-1.2199999999999998</v>
      </c>
      <c r="Q165" s="9">
        <f aca="true" t="shared" si="79" ref="Q165:W165">Q166-Q167</f>
        <v>0.32</v>
      </c>
      <c r="R165" s="9">
        <f t="shared" si="79"/>
        <v>-0.14</v>
      </c>
      <c r="S165" s="9">
        <f t="shared" si="79"/>
        <v>-0.27</v>
      </c>
      <c r="T165" s="9">
        <f t="shared" si="79"/>
        <v>-0.6100000000000001</v>
      </c>
      <c r="U165" s="12">
        <f t="shared" si="79"/>
        <v>-0.7000000000000002</v>
      </c>
      <c r="V165" s="9">
        <f t="shared" si="79"/>
        <v>-0.6000000000000001</v>
      </c>
      <c r="W165" s="9">
        <f t="shared" si="79"/>
        <v>-0.37</v>
      </c>
    </row>
    <row r="166" spans="1:23" ht="12.75" customHeight="1">
      <c r="A166" s="8" t="s">
        <v>6</v>
      </c>
      <c r="B166" s="46">
        <v>0.07</v>
      </c>
      <c r="C166" s="46">
        <v>0.09</v>
      </c>
      <c r="D166" s="46">
        <v>0.07</v>
      </c>
      <c r="E166" s="46">
        <v>0.11</v>
      </c>
      <c r="F166" s="59">
        <v>0.34</v>
      </c>
      <c r="G166" s="46">
        <v>0.29</v>
      </c>
      <c r="H166" s="46">
        <v>0.27</v>
      </c>
      <c r="I166" s="46">
        <v>0.33</v>
      </c>
      <c r="J166" s="46">
        <v>0.44</v>
      </c>
      <c r="K166" s="59">
        <v>1.33</v>
      </c>
      <c r="L166" s="46">
        <v>0.34</v>
      </c>
      <c r="M166" s="46">
        <v>0.33</v>
      </c>
      <c r="N166" s="46">
        <v>0.42</v>
      </c>
      <c r="O166" s="46">
        <v>0.55</v>
      </c>
      <c r="P166" s="59">
        <v>1.6400000000000001</v>
      </c>
      <c r="Q166" s="9">
        <f>Q169</f>
        <v>0.74</v>
      </c>
      <c r="R166" s="9">
        <f aca="true" t="shared" si="80" ref="R166:W167">R169</f>
        <v>0.51</v>
      </c>
      <c r="S166" s="9">
        <f t="shared" si="80"/>
        <v>0.4</v>
      </c>
      <c r="T166" s="9">
        <f t="shared" si="80"/>
        <v>0.29</v>
      </c>
      <c r="U166" s="10">
        <f t="shared" si="66"/>
        <v>1.94</v>
      </c>
      <c r="V166" s="9">
        <f t="shared" si="80"/>
        <v>0.32</v>
      </c>
      <c r="W166" s="9">
        <f t="shared" si="80"/>
        <v>0.4</v>
      </c>
    </row>
    <row r="167" spans="1:23" ht="12.75" customHeight="1">
      <c r="A167" s="8" t="s">
        <v>7</v>
      </c>
      <c r="B167" s="47">
        <v>0.18</v>
      </c>
      <c r="C167" s="47">
        <v>0.36</v>
      </c>
      <c r="D167" s="47">
        <v>0.34</v>
      </c>
      <c r="E167" s="47">
        <v>0.41</v>
      </c>
      <c r="F167" s="60">
        <v>1.29</v>
      </c>
      <c r="G167" s="47">
        <v>0.19</v>
      </c>
      <c r="H167" s="47">
        <v>0.6</v>
      </c>
      <c r="I167" s="47">
        <v>0.59</v>
      </c>
      <c r="J167" s="47">
        <v>0.16</v>
      </c>
      <c r="K167" s="60">
        <v>1.5399999999999998</v>
      </c>
      <c r="L167" s="47">
        <v>0.45</v>
      </c>
      <c r="M167" s="47">
        <v>0.94</v>
      </c>
      <c r="N167" s="47">
        <v>0.65</v>
      </c>
      <c r="O167" s="47">
        <v>0.82</v>
      </c>
      <c r="P167" s="60">
        <v>2.86</v>
      </c>
      <c r="Q167" s="9">
        <f>Q170</f>
        <v>0.42</v>
      </c>
      <c r="R167" s="9">
        <f t="shared" si="80"/>
        <v>0.65</v>
      </c>
      <c r="S167" s="9">
        <f t="shared" si="80"/>
        <v>0.67</v>
      </c>
      <c r="T167" s="9">
        <f t="shared" si="80"/>
        <v>0.9</v>
      </c>
      <c r="U167" s="10">
        <f t="shared" si="66"/>
        <v>2.64</v>
      </c>
      <c r="V167" s="9">
        <f t="shared" si="80"/>
        <v>0.92</v>
      </c>
      <c r="W167" s="9">
        <f t="shared" si="80"/>
        <v>0.77</v>
      </c>
    </row>
    <row r="168" spans="1:23" ht="12.75" customHeight="1">
      <c r="A168" s="15" t="s">
        <v>72</v>
      </c>
      <c r="B168" s="46">
        <v>-0.10999999999999999</v>
      </c>
      <c r="C168" s="46">
        <v>-0.27</v>
      </c>
      <c r="D168" s="46">
        <v>-0.27</v>
      </c>
      <c r="E168" s="46">
        <v>-0.3</v>
      </c>
      <c r="F168" s="59">
        <v>-0.95</v>
      </c>
      <c r="G168" s="46">
        <v>0.09999999999999998</v>
      </c>
      <c r="H168" s="46">
        <v>-0.32999999999999996</v>
      </c>
      <c r="I168" s="46">
        <v>-0.25999999999999995</v>
      </c>
      <c r="J168" s="46">
        <v>0.28</v>
      </c>
      <c r="K168" s="59">
        <v>-0.20999999999999974</v>
      </c>
      <c r="L168" s="46">
        <v>-0.10999999999999999</v>
      </c>
      <c r="M168" s="46">
        <v>-0.6099999999999999</v>
      </c>
      <c r="N168" s="46">
        <v>-0.23000000000000004</v>
      </c>
      <c r="O168" s="46">
        <v>-0.2699999999999999</v>
      </c>
      <c r="P168" s="59">
        <v>-1.2199999999999998</v>
      </c>
      <c r="Q168" s="9">
        <f aca="true" t="shared" si="81" ref="Q168:W168">Q169-Q170</f>
        <v>0.32</v>
      </c>
      <c r="R168" s="9">
        <f t="shared" si="81"/>
        <v>-0.14</v>
      </c>
      <c r="S168" s="9">
        <f t="shared" si="81"/>
        <v>-0.27</v>
      </c>
      <c r="T168" s="9">
        <f t="shared" si="81"/>
        <v>-0.6100000000000001</v>
      </c>
      <c r="U168" s="12">
        <f t="shared" si="81"/>
        <v>-0.7000000000000002</v>
      </c>
      <c r="V168" s="9">
        <f t="shared" si="81"/>
        <v>-0.6000000000000001</v>
      </c>
      <c r="W168" s="9">
        <f t="shared" si="81"/>
        <v>-0.37</v>
      </c>
    </row>
    <row r="169" spans="1:23" ht="12.75" customHeight="1">
      <c r="A169" s="8" t="s">
        <v>8</v>
      </c>
      <c r="B169" s="46">
        <v>0.07</v>
      </c>
      <c r="C169" s="46">
        <v>0.09</v>
      </c>
      <c r="D169" s="46">
        <v>0.07</v>
      </c>
      <c r="E169" s="46">
        <v>0.11</v>
      </c>
      <c r="F169" s="59">
        <v>0.34</v>
      </c>
      <c r="G169" s="46">
        <v>0.29</v>
      </c>
      <c r="H169" s="46">
        <v>0.27</v>
      </c>
      <c r="I169" s="46">
        <v>0.33</v>
      </c>
      <c r="J169" s="46">
        <v>0.44</v>
      </c>
      <c r="K169" s="59">
        <v>1.33</v>
      </c>
      <c r="L169" s="46">
        <v>0.34</v>
      </c>
      <c r="M169" s="46">
        <v>0.33</v>
      </c>
      <c r="N169" s="46">
        <v>0.42</v>
      </c>
      <c r="O169" s="46">
        <v>0.55</v>
      </c>
      <c r="P169" s="59">
        <v>1.6400000000000001</v>
      </c>
      <c r="Q169" s="9">
        <v>0.74</v>
      </c>
      <c r="R169" s="9">
        <v>0.51</v>
      </c>
      <c r="S169" s="9">
        <v>0.4</v>
      </c>
      <c r="T169" s="9">
        <v>0.29</v>
      </c>
      <c r="U169" s="10">
        <f>SUM(Q169:T169)</f>
        <v>1.94</v>
      </c>
      <c r="V169" s="9">
        <v>0.32</v>
      </c>
      <c r="W169" s="9">
        <v>0.4</v>
      </c>
    </row>
    <row r="170" spans="1:23" ht="12.75" customHeight="1">
      <c r="A170" s="8" t="s">
        <v>9</v>
      </c>
      <c r="B170" s="47">
        <v>0.18</v>
      </c>
      <c r="C170" s="47">
        <v>0.36</v>
      </c>
      <c r="D170" s="47">
        <v>0.34</v>
      </c>
      <c r="E170" s="47">
        <v>0.41</v>
      </c>
      <c r="F170" s="60">
        <v>1.29</v>
      </c>
      <c r="G170" s="47">
        <v>0.19</v>
      </c>
      <c r="H170" s="47">
        <v>0.6</v>
      </c>
      <c r="I170" s="47">
        <v>0.59</v>
      </c>
      <c r="J170" s="47">
        <v>0.16</v>
      </c>
      <c r="K170" s="60">
        <v>1.5399999999999998</v>
      </c>
      <c r="L170" s="47">
        <v>0.45</v>
      </c>
      <c r="M170" s="47">
        <v>0.94</v>
      </c>
      <c r="N170" s="47">
        <v>0.65</v>
      </c>
      <c r="O170" s="47">
        <v>0.82</v>
      </c>
      <c r="P170" s="60">
        <v>2.86</v>
      </c>
      <c r="Q170" s="9">
        <v>0.42</v>
      </c>
      <c r="R170" s="9">
        <v>0.65</v>
      </c>
      <c r="S170" s="9">
        <v>0.67</v>
      </c>
      <c r="T170" s="9">
        <v>0.9</v>
      </c>
      <c r="U170" s="10">
        <f>SUM(Q170:T170)</f>
        <v>2.64</v>
      </c>
      <c r="V170" s="9">
        <v>0.92</v>
      </c>
      <c r="W170" s="9">
        <v>0.77</v>
      </c>
    </row>
    <row r="171" spans="1:23" s="11" customFormat="1" ht="12.75" customHeight="1">
      <c r="A171" s="15" t="s">
        <v>73</v>
      </c>
      <c r="B171" s="46">
        <v>-0.5600000000000005</v>
      </c>
      <c r="C171" s="46">
        <v>2.1899999999999995</v>
      </c>
      <c r="D171" s="46">
        <v>1.5899999999999999</v>
      </c>
      <c r="E171" s="46">
        <v>2.139999999999999</v>
      </c>
      <c r="F171" s="59">
        <v>5.359999999999999</v>
      </c>
      <c r="G171" s="46">
        <v>-1.4900000000000002</v>
      </c>
      <c r="H171" s="46">
        <v>1.9399999999999995</v>
      </c>
      <c r="I171" s="46">
        <v>0.5700000000000003</v>
      </c>
      <c r="J171" s="46">
        <v>3.1800000000000015</v>
      </c>
      <c r="K171" s="59">
        <v>4.20000000000001</v>
      </c>
      <c r="L171" s="46">
        <v>-2.789999999999999</v>
      </c>
      <c r="M171" s="46">
        <v>-1.5</v>
      </c>
      <c r="N171" s="46">
        <v>-1.6700000000000017</v>
      </c>
      <c r="O171" s="46">
        <v>0.9100000000000001</v>
      </c>
      <c r="P171" s="59">
        <v>-5.049999999999997</v>
      </c>
      <c r="Q171" s="9">
        <f aca="true" t="shared" si="82" ref="Q171:W171">Q172-Q173</f>
        <v>-4.28</v>
      </c>
      <c r="R171" s="9">
        <f t="shared" si="82"/>
        <v>-1.3600000000000012</v>
      </c>
      <c r="S171" s="9">
        <f t="shared" si="82"/>
        <v>-0.47999999999999865</v>
      </c>
      <c r="T171" s="9">
        <f t="shared" si="82"/>
        <v>1.8500000000000014</v>
      </c>
      <c r="U171" s="12">
        <f t="shared" si="82"/>
        <v>-4.270000000000003</v>
      </c>
      <c r="V171" s="9">
        <f t="shared" si="82"/>
        <v>-2.34</v>
      </c>
      <c r="W171" s="9">
        <f t="shared" si="82"/>
        <v>-0.39000000000000057</v>
      </c>
    </row>
    <row r="172" spans="1:23" ht="12.75" customHeight="1">
      <c r="A172" s="8" t="s">
        <v>6</v>
      </c>
      <c r="B172" s="46">
        <v>6.27</v>
      </c>
      <c r="C172" s="46">
        <v>10.24</v>
      </c>
      <c r="D172" s="46">
        <v>10.82</v>
      </c>
      <c r="E172" s="46">
        <v>14.669999999999998</v>
      </c>
      <c r="F172" s="59">
        <v>42</v>
      </c>
      <c r="G172" s="46">
        <v>8.26</v>
      </c>
      <c r="H172" s="46">
        <v>9.66</v>
      </c>
      <c r="I172" s="46">
        <v>8.86</v>
      </c>
      <c r="J172" s="46">
        <v>12.38</v>
      </c>
      <c r="K172" s="59">
        <v>39.160000000000004</v>
      </c>
      <c r="L172" s="46">
        <v>8.030000000000001</v>
      </c>
      <c r="M172" s="46">
        <v>9.85</v>
      </c>
      <c r="N172" s="46">
        <v>9.69</v>
      </c>
      <c r="O172" s="46">
        <v>12.66</v>
      </c>
      <c r="P172" s="59">
        <v>40.230000000000004</v>
      </c>
      <c r="Q172" s="9">
        <v>7.38</v>
      </c>
      <c r="R172" s="9">
        <v>8.36</v>
      </c>
      <c r="S172" s="9">
        <v>8.3</v>
      </c>
      <c r="T172" s="9">
        <v>10.97</v>
      </c>
      <c r="U172" s="10">
        <f>SUM(Q172:T172)</f>
        <v>35.01</v>
      </c>
      <c r="V172" s="9">
        <v>6.449999999999999</v>
      </c>
      <c r="W172" s="9">
        <v>8.719999999999999</v>
      </c>
    </row>
    <row r="173" spans="1:23" ht="12.75" customHeight="1">
      <c r="A173" s="8" t="s">
        <v>7</v>
      </c>
      <c r="B173" s="47">
        <v>6.83</v>
      </c>
      <c r="C173" s="47">
        <v>8.05</v>
      </c>
      <c r="D173" s="47">
        <v>9.23</v>
      </c>
      <c r="E173" s="47">
        <v>12.53</v>
      </c>
      <c r="F173" s="60">
        <v>36.64</v>
      </c>
      <c r="G173" s="47">
        <v>9.75</v>
      </c>
      <c r="H173" s="47">
        <v>7.720000000000001</v>
      </c>
      <c r="I173" s="47">
        <v>8.29</v>
      </c>
      <c r="J173" s="47">
        <v>9.2</v>
      </c>
      <c r="K173" s="60">
        <v>34.959999999999994</v>
      </c>
      <c r="L173" s="47">
        <v>10.82</v>
      </c>
      <c r="M173" s="47">
        <v>11.35</v>
      </c>
      <c r="N173" s="47">
        <v>11.360000000000001</v>
      </c>
      <c r="O173" s="47">
        <v>11.75</v>
      </c>
      <c r="P173" s="60">
        <v>45.28</v>
      </c>
      <c r="Q173" s="9">
        <v>11.66</v>
      </c>
      <c r="R173" s="9">
        <v>9.72</v>
      </c>
      <c r="S173" s="9">
        <v>8.78</v>
      </c>
      <c r="T173" s="9">
        <v>9.12</v>
      </c>
      <c r="U173" s="10">
        <f>SUM(Q173:T173)</f>
        <v>39.28</v>
      </c>
      <c r="V173" s="9">
        <v>8.79</v>
      </c>
      <c r="W173" s="9">
        <v>9.11</v>
      </c>
    </row>
    <row r="174" spans="1:23" s="11" customFormat="1" ht="12.75" customHeight="1">
      <c r="A174" s="17" t="s">
        <v>74</v>
      </c>
      <c r="B174" s="45">
        <v>116.57</v>
      </c>
      <c r="C174" s="45">
        <v>138.33999999999997</v>
      </c>
      <c r="D174" s="45">
        <v>165.56</v>
      </c>
      <c r="E174" s="45">
        <v>157.04999999999995</v>
      </c>
      <c r="F174" s="58">
        <v>577.52</v>
      </c>
      <c r="G174" s="45">
        <v>169.27</v>
      </c>
      <c r="H174" s="45">
        <v>184.03000000000003</v>
      </c>
      <c r="I174" s="45">
        <v>240.19999999999993</v>
      </c>
      <c r="J174" s="45">
        <v>222.76999999999995</v>
      </c>
      <c r="K174" s="58">
        <v>816.27</v>
      </c>
      <c r="L174" s="45">
        <v>173.37000000000003</v>
      </c>
      <c r="M174" s="45">
        <v>184.13999999999993</v>
      </c>
      <c r="N174" s="45">
        <v>238.28000000000003</v>
      </c>
      <c r="O174" s="45">
        <v>275.84999999999997</v>
      </c>
      <c r="P174" s="58">
        <v>871.6400000000001</v>
      </c>
      <c r="Q174" s="6">
        <f aca="true" t="shared" si="83" ref="Q174:W174">Q175-Q176</f>
        <v>156.17000000000002</v>
      </c>
      <c r="R174" s="6">
        <f t="shared" si="83"/>
        <v>219.66000000000005</v>
      </c>
      <c r="S174" s="6">
        <f t="shared" si="83"/>
        <v>229.84999999999997</v>
      </c>
      <c r="T174" s="6">
        <f t="shared" si="83"/>
        <v>221.23999999999995</v>
      </c>
      <c r="U174" s="7">
        <f t="shared" si="83"/>
        <v>826.9200000000001</v>
      </c>
      <c r="V174" s="6">
        <f t="shared" si="83"/>
        <v>95.55</v>
      </c>
      <c r="W174" s="6">
        <f t="shared" si="83"/>
        <v>71.59</v>
      </c>
    </row>
    <row r="175" spans="1:23" ht="12.75" customHeight="1">
      <c r="A175" s="8" t="s">
        <v>4</v>
      </c>
      <c r="B175" s="46">
        <v>174.03</v>
      </c>
      <c r="C175" s="46">
        <v>239.65</v>
      </c>
      <c r="D175" s="46">
        <v>265.81</v>
      </c>
      <c r="E175" s="46">
        <v>253.85999999999999</v>
      </c>
      <c r="F175" s="59">
        <v>933.35</v>
      </c>
      <c r="G175" s="46">
        <v>203.36</v>
      </c>
      <c r="H175" s="46">
        <v>265.21000000000004</v>
      </c>
      <c r="I175" s="46">
        <v>291.38999999999993</v>
      </c>
      <c r="J175" s="46">
        <v>287.03999999999996</v>
      </c>
      <c r="K175" s="59">
        <v>1047</v>
      </c>
      <c r="L175" s="46">
        <v>222.10000000000002</v>
      </c>
      <c r="M175" s="46">
        <v>295.72999999999996</v>
      </c>
      <c r="N175" s="46">
        <v>323.78000000000003</v>
      </c>
      <c r="O175" s="46">
        <v>319.46999999999997</v>
      </c>
      <c r="P175" s="59">
        <v>1161.0800000000002</v>
      </c>
      <c r="Q175" s="9">
        <f aca="true" t="shared" si="84" ref="Q175:T176">Q178+Q181+Q230</f>
        <v>225.74</v>
      </c>
      <c r="R175" s="9">
        <f t="shared" si="84"/>
        <v>307.13000000000005</v>
      </c>
      <c r="S175" s="9">
        <f t="shared" si="84"/>
        <v>322.46</v>
      </c>
      <c r="T175" s="9">
        <f t="shared" si="84"/>
        <v>263.15</v>
      </c>
      <c r="U175" s="10">
        <f aca="true" t="shared" si="85" ref="U175:U182">SUM(Q175:T175)</f>
        <v>1118.48</v>
      </c>
      <c r="V175" s="9">
        <f>V178+V181+V230</f>
        <v>184.8</v>
      </c>
      <c r="W175" s="9">
        <f>W178+W181+W230</f>
        <v>219.38</v>
      </c>
    </row>
    <row r="176" spans="1:23" ht="12.75" customHeight="1">
      <c r="A176" s="8" t="s">
        <v>5</v>
      </c>
      <c r="B176" s="47">
        <v>57.46</v>
      </c>
      <c r="C176" s="47">
        <v>101.31000000000002</v>
      </c>
      <c r="D176" s="47">
        <v>100.24999999999999</v>
      </c>
      <c r="E176" s="47">
        <v>96.81000000000002</v>
      </c>
      <c r="F176" s="60">
        <v>355.83000000000004</v>
      </c>
      <c r="G176" s="47">
        <v>34.089999999999996</v>
      </c>
      <c r="H176" s="47">
        <v>81.17999999999999</v>
      </c>
      <c r="I176" s="47">
        <v>51.19</v>
      </c>
      <c r="J176" s="47">
        <v>64.27000000000001</v>
      </c>
      <c r="K176" s="60">
        <v>230.73</v>
      </c>
      <c r="L176" s="47">
        <v>48.73</v>
      </c>
      <c r="M176" s="47">
        <v>111.59000000000002</v>
      </c>
      <c r="N176" s="47">
        <v>85.50000000000001</v>
      </c>
      <c r="O176" s="47">
        <v>43.62</v>
      </c>
      <c r="P176" s="60">
        <v>289.44</v>
      </c>
      <c r="Q176" s="9">
        <f t="shared" si="84"/>
        <v>69.57</v>
      </c>
      <c r="R176" s="9">
        <f t="shared" si="84"/>
        <v>87.47</v>
      </c>
      <c r="S176" s="9">
        <f t="shared" si="84"/>
        <v>92.61</v>
      </c>
      <c r="T176" s="9">
        <f t="shared" si="84"/>
        <v>41.91000000000001</v>
      </c>
      <c r="U176" s="10">
        <f t="shared" si="85"/>
        <v>291.56</v>
      </c>
      <c r="V176" s="9">
        <f>V179+V182+V231</f>
        <v>89.25000000000001</v>
      </c>
      <c r="W176" s="9">
        <f>W179+W182+W231</f>
        <v>147.79</v>
      </c>
    </row>
    <row r="177" spans="1:23" ht="12.75" customHeight="1">
      <c r="A177" s="15" t="s">
        <v>75</v>
      </c>
      <c r="B177" s="46">
        <v>159.54</v>
      </c>
      <c r="C177" s="46">
        <v>223.16</v>
      </c>
      <c r="D177" s="46">
        <v>248.99999999999997</v>
      </c>
      <c r="E177" s="46">
        <v>237.24</v>
      </c>
      <c r="F177" s="59">
        <v>868.94</v>
      </c>
      <c r="G177" s="46">
        <v>183.12</v>
      </c>
      <c r="H177" s="46">
        <v>243.69</v>
      </c>
      <c r="I177" s="46">
        <v>269.29999999999995</v>
      </c>
      <c r="J177" s="46">
        <v>264.46</v>
      </c>
      <c r="K177" s="59">
        <v>960.57</v>
      </c>
      <c r="L177" s="46">
        <v>204.6</v>
      </c>
      <c r="M177" s="46">
        <v>273.82</v>
      </c>
      <c r="N177" s="46">
        <v>300.91</v>
      </c>
      <c r="O177" s="46">
        <v>294.98</v>
      </c>
      <c r="P177" s="59">
        <v>1074.3100000000002</v>
      </c>
      <c r="Q177" s="9">
        <f aca="true" t="shared" si="86" ref="Q177:W177">Q178-Q179</f>
        <v>197.69</v>
      </c>
      <c r="R177" s="9">
        <f t="shared" si="86"/>
        <v>278.18</v>
      </c>
      <c r="S177" s="9">
        <f t="shared" si="86"/>
        <v>290.59999999999997</v>
      </c>
      <c r="T177" s="9">
        <f t="shared" si="86"/>
        <v>228.49</v>
      </c>
      <c r="U177" s="12">
        <f t="shared" si="86"/>
        <v>994.96</v>
      </c>
      <c r="V177" s="9">
        <f t="shared" si="86"/>
        <v>155.49</v>
      </c>
      <c r="W177" s="9">
        <f t="shared" si="86"/>
        <v>189.01</v>
      </c>
    </row>
    <row r="178" spans="1:23" ht="12.75" customHeight="1">
      <c r="A178" s="8" t="s">
        <v>6</v>
      </c>
      <c r="B178" s="46">
        <v>168.6</v>
      </c>
      <c r="C178" s="46">
        <v>232.59</v>
      </c>
      <c r="D178" s="46">
        <v>258.77</v>
      </c>
      <c r="E178" s="46">
        <v>247.74</v>
      </c>
      <c r="F178" s="59">
        <v>907.7</v>
      </c>
      <c r="G178" s="46">
        <v>194.94</v>
      </c>
      <c r="H178" s="46">
        <v>255.9</v>
      </c>
      <c r="I178" s="46">
        <v>281.15</v>
      </c>
      <c r="J178" s="46">
        <v>277.96</v>
      </c>
      <c r="K178" s="59">
        <v>1009.95</v>
      </c>
      <c r="L178" s="46">
        <v>214.53</v>
      </c>
      <c r="M178" s="46">
        <v>284.07</v>
      </c>
      <c r="N178" s="46">
        <v>311.72</v>
      </c>
      <c r="O178" s="46">
        <v>307.81</v>
      </c>
      <c r="P178" s="59">
        <v>1118.13</v>
      </c>
      <c r="Q178" s="9">
        <v>214.68</v>
      </c>
      <c r="R178" s="9">
        <v>295.86</v>
      </c>
      <c r="S178" s="9">
        <v>309.27</v>
      </c>
      <c r="T178" s="9">
        <v>248.41</v>
      </c>
      <c r="U178" s="10">
        <f t="shared" si="85"/>
        <v>1068.22</v>
      </c>
      <c r="V178" s="9">
        <v>175.08</v>
      </c>
      <c r="W178" s="9">
        <v>211.16</v>
      </c>
    </row>
    <row r="179" spans="1:23" ht="12.75" customHeight="1">
      <c r="A179" s="8" t="s">
        <v>7</v>
      </c>
      <c r="B179" s="47">
        <v>9.06</v>
      </c>
      <c r="C179" s="47">
        <v>9.43</v>
      </c>
      <c r="D179" s="47">
        <v>9.77</v>
      </c>
      <c r="E179" s="47">
        <v>10.5</v>
      </c>
      <c r="F179" s="60">
        <v>38.760000000000005</v>
      </c>
      <c r="G179" s="47">
        <v>11.82</v>
      </c>
      <c r="H179" s="47">
        <v>12.21</v>
      </c>
      <c r="I179" s="47">
        <v>11.85</v>
      </c>
      <c r="J179" s="47">
        <v>13.5</v>
      </c>
      <c r="K179" s="60">
        <v>49.38</v>
      </c>
      <c r="L179" s="47">
        <v>9.93</v>
      </c>
      <c r="M179" s="47">
        <v>10.25</v>
      </c>
      <c r="N179" s="47">
        <v>10.81</v>
      </c>
      <c r="O179" s="47">
        <v>12.83</v>
      </c>
      <c r="P179" s="60">
        <v>43.82</v>
      </c>
      <c r="Q179" s="9">
        <v>16.99</v>
      </c>
      <c r="R179" s="9">
        <v>17.68</v>
      </c>
      <c r="S179" s="9">
        <v>18.67</v>
      </c>
      <c r="T179" s="9">
        <v>19.92</v>
      </c>
      <c r="U179" s="10">
        <f t="shared" si="85"/>
        <v>73.26</v>
      </c>
      <c r="V179" s="9">
        <v>19.59</v>
      </c>
      <c r="W179" s="9">
        <v>22.15</v>
      </c>
    </row>
    <row r="180" spans="1:23" ht="12.75" customHeight="1">
      <c r="A180" s="15" t="s">
        <v>76</v>
      </c>
      <c r="B180" s="46">
        <v>-42.54</v>
      </c>
      <c r="C180" s="46">
        <v>-84.57000000000002</v>
      </c>
      <c r="D180" s="46">
        <v>-83.11999999999999</v>
      </c>
      <c r="E180" s="46">
        <v>-79.9</v>
      </c>
      <c r="F180" s="59">
        <v>-290.13</v>
      </c>
      <c r="G180" s="46">
        <v>-13.629999999999997</v>
      </c>
      <c r="H180" s="46">
        <v>-59.36</v>
      </c>
      <c r="I180" s="46">
        <v>-28.869999999999997</v>
      </c>
      <c r="J180" s="46">
        <v>-41.50000000000001</v>
      </c>
      <c r="K180" s="59">
        <v>-143.36</v>
      </c>
      <c r="L180" s="46">
        <v>-30.81</v>
      </c>
      <c r="M180" s="46">
        <v>-89.41000000000001</v>
      </c>
      <c r="N180" s="46">
        <v>-62.31000000000001</v>
      </c>
      <c r="O180" s="46">
        <v>-18.84</v>
      </c>
      <c r="P180" s="59">
        <v>-201.36999999999998</v>
      </c>
      <c r="Q180" s="9">
        <f aca="true" t="shared" si="87" ref="Q180:W180">Q181-Q182</f>
        <v>-40.879999999999995</v>
      </c>
      <c r="R180" s="9">
        <f t="shared" si="87"/>
        <v>-57.96000000000001</v>
      </c>
      <c r="S180" s="9">
        <f t="shared" si="87"/>
        <v>-60.37</v>
      </c>
      <c r="T180" s="9">
        <f t="shared" si="87"/>
        <v>-6.950000000000005</v>
      </c>
      <c r="U180" s="12">
        <f t="shared" si="87"/>
        <v>-166.16</v>
      </c>
      <c r="V180" s="9">
        <f t="shared" si="87"/>
        <v>-59.67</v>
      </c>
      <c r="W180" s="9">
        <f t="shared" si="87"/>
        <v>-116.91</v>
      </c>
    </row>
    <row r="181" spans="1:23" ht="12.75" customHeight="1">
      <c r="A181" s="8" t="s">
        <v>6</v>
      </c>
      <c r="B181" s="46">
        <v>5.869999999999999</v>
      </c>
      <c r="C181" s="46">
        <v>7.51</v>
      </c>
      <c r="D181" s="46">
        <v>7.61</v>
      </c>
      <c r="E181" s="46">
        <v>6.73</v>
      </c>
      <c r="F181" s="59">
        <v>27.72</v>
      </c>
      <c r="G181" s="46">
        <v>9.15</v>
      </c>
      <c r="H181" s="46">
        <v>9.84</v>
      </c>
      <c r="I181" s="46">
        <v>10.71</v>
      </c>
      <c r="J181" s="46">
        <v>9.57</v>
      </c>
      <c r="K181" s="59">
        <v>39.269999999999996</v>
      </c>
      <c r="L181" s="46">
        <v>8.27</v>
      </c>
      <c r="M181" s="46">
        <v>12.139999999999999</v>
      </c>
      <c r="N181" s="46">
        <v>12.600000000000001</v>
      </c>
      <c r="O181" s="46">
        <v>12.2</v>
      </c>
      <c r="P181" s="59">
        <v>45.21</v>
      </c>
      <c r="Q181" s="9">
        <f>Q184+Q207+Q219+Q228</f>
        <v>11.739999999999998</v>
      </c>
      <c r="R181" s="9">
        <f>R184+R207+R219+R228</f>
        <v>12.17</v>
      </c>
      <c r="S181" s="9">
        <f>S184+S207+S219+S228</f>
        <v>13.76</v>
      </c>
      <c r="T181" s="9">
        <f>T184+T207+T219+T228</f>
        <v>15.4</v>
      </c>
      <c r="U181" s="10">
        <f t="shared" si="85"/>
        <v>53.06999999999999</v>
      </c>
      <c r="V181" s="9">
        <f>V184+V207+V219+V228</f>
        <v>10.2</v>
      </c>
      <c r="W181" s="9">
        <f>W184+W207+W219+W228</f>
        <v>8.73</v>
      </c>
    </row>
    <row r="182" spans="1:23" ht="12.75" customHeight="1">
      <c r="A182" s="8" t="s">
        <v>7</v>
      </c>
      <c r="B182" s="47">
        <v>48.41</v>
      </c>
      <c r="C182" s="47">
        <v>92.08000000000003</v>
      </c>
      <c r="D182" s="47">
        <v>90.72999999999999</v>
      </c>
      <c r="E182" s="47">
        <v>86.63000000000001</v>
      </c>
      <c r="F182" s="60">
        <v>317.85</v>
      </c>
      <c r="G182" s="47">
        <v>22.779999999999998</v>
      </c>
      <c r="H182" s="47">
        <v>69.2</v>
      </c>
      <c r="I182" s="47">
        <v>39.58</v>
      </c>
      <c r="J182" s="47">
        <v>51.07000000000001</v>
      </c>
      <c r="K182" s="60">
        <v>182.63</v>
      </c>
      <c r="L182" s="47">
        <v>39.08</v>
      </c>
      <c r="M182" s="47">
        <v>101.55000000000001</v>
      </c>
      <c r="N182" s="47">
        <v>74.91000000000001</v>
      </c>
      <c r="O182" s="47">
        <v>31.04</v>
      </c>
      <c r="P182" s="60">
        <v>246.57999999999998</v>
      </c>
      <c r="Q182" s="9">
        <f>Q185+Q208+Q220</f>
        <v>52.62</v>
      </c>
      <c r="R182" s="9">
        <f>R185+R208+R220</f>
        <v>70.13000000000001</v>
      </c>
      <c r="S182" s="9">
        <f>S185+S208+S220</f>
        <v>74.13</v>
      </c>
      <c r="T182" s="9">
        <f>T185+T208+T220</f>
        <v>22.350000000000005</v>
      </c>
      <c r="U182" s="10">
        <f t="shared" si="85"/>
        <v>219.23</v>
      </c>
      <c r="V182" s="9">
        <f>V185+V208+V220</f>
        <v>69.87</v>
      </c>
      <c r="W182" s="9">
        <f>W185+W208+W220</f>
        <v>125.64</v>
      </c>
    </row>
    <row r="183" spans="1:23" ht="12.75" customHeight="1">
      <c r="A183" s="15" t="s">
        <v>77</v>
      </c>
      <c r="B183" s="46">
        <v>-34.03</v>
      </c>
      <c r="C183" s="46">
        <v>-74.86000000000001</v>
      </c>
      <c r="D183" s="46">
        <v>-72.09999999999998</v>
      </c>
      <c r="E183" s="46">
        <v>-69.36000000000001</v>
      </c>
      <c r="F183" s="59">
        <v>-250.35000000000002</v>
      </c>
      <c r="G183" s="46">
        <v>-7.659999999999999</v>
      </c>
      <c r="H183" s="46">
        <v>-49.86</v>
      </c>
      <c r="I183" s="46">
        <v>-22.65</v>
      </c>
      <c r="J183" s="46">
        <v>-30.690000000000005</v>
      </c>
      <c r="K183" s="59">
        <v>-110.86</v>
      </c>
      <c r="L183" s="46">
        <v>-22.43</v>
      </c>
      <c r="M183" s="46">
        <v>-74.47</v>
      </c>
      <c r="N183" s="46">
        <v>-53.70000000000001</v>
      </c>
      <c r="O183" s="46">
        <v>-7.640000000000001</v>
      </c>
      <c r="P183" s="59">
        <v>-158.24</v>
      </c>
      <c r="Q183" s="9">
        <f aca="true" t="shared" si="88" ref="Q183:W183">Q184-Q185</f>
        <v>-32.7</v>
      </c>
      <c r="R183" s="9">
        <f t="shared" si="88"/>
        <v>-44.910000000000004</v>
      </c>
      <c r="S183" s="9">
        <f t="shared" si="88"/>
        <v>-49.54</v>
      </c>
      <c r="T183" s="9">
        <f t="shared" si="88"/>
        <v>-1.6000000000000028</v>
      </c>
      <c r="U183" s="12">
        <f t="shared" si="88"/>
        <v>-128.75</v>
      </c>
      <c r="V183" s="9">
        <f t="shared" si="88"/>
        <v>-55.09</v>
      </c>
      <c r="W183" s="9">
        <f t="shared" si="88"/>
        <v>-108.97</v>
      </c>
    </row>
    <row r="184" spans="1:23" ht="12.75" customHeight="1">
      <c r="A184" s="8" t="s">
        <v>8</v>
      </c>
      <c r="B184" s="46">
        <v>0.66</v>
      </c>
      <c r="C184" s="46">
        <v>2.06</v>
      </c>
      <c r="D184" s="46">
        <v>2.15</v>
      </c>
      <c r="E184" s="46">
        <v>1.49</v>
      </c>
      <c r="F184" s="59">
        <v>6.36</v>
      </c>
      <c r="G184" s="46">
        <v>0.63</v>
      </c>
      <c r="H184" s="46">
        <v>2.12</v>
      </c>
      <c r="I184" s="46">
        <v>2.1199999999999997</v>
      </c>
      <c r="J184" s="46">
        <v>1.29</v>
      </c>
      <c r="K184" s="59">
        <v>6.159999999999999</v>
      </c>
      <c r="L184" s="46">
        <v>0.7</v>
      </c>
      <c r="M184" s="46">
        <v>2.17</v>
      </c>
      <c r="N184" s="46">
        <v>2.25</v>
      </c>
      <c r="O184" s="46">
        <v>1.48</v>
      </c>
      <c r="P184" s="59">
        <v>6.6</v>
      </c>
      <c r="Q184" s="9">
        <f aca="true" t="shared" si="89" ref="Q184:T185">Q187+Q198</f>
        <v>0.83</v>
      </c>
      <c r="R184" s="9">
        <f t="shared" si="89"/>
        <v>2.36</v>
      </c>
      <c r="S184" s="9">
        <f t="shared" si="89"/>
        <v>2.69</v>
      </c>
      <c r="T184" s="9">
        <f t="shared" si="89"/>
        <v>1.4</v>
      </c>
      <c r="U184" s="10">
        <f>SUM(Q184:T184)</f>
        <v>7.279999999999999</v>
      </c>
      <c r="V184" s="9">
        <f>V187+V198</f>
        <v>2.25</v>
      </c>
      <c r="W184" s="9">
        <f>W187+W198</f>
        <v>2.33</v>
      </c>
    </row>
    <row r="185" spans="1:23" ht="12.75" customHeight="1">
      <c r="A185" s="8" t="s">
        <v>9</v>
      </c>
      <c r="B185" s="47">
        <v>34.69</v>
      </c>
      <c r="C185" s="47">
        <v>76.92000000000002</v>
      </c>
      <c r="D185" s="47">
        <v>74.24999999999999</v>
      </c>
      <c r="E185" s="47">
        <v>70.85000000000001</v>
      </c>
      <c r="F185" s="60">
        <v>256.71000000000004</v>
      </c>
      <c r="G185" s="47">
        <v>8.29</v>
      </c>
      <c r="H185" s="47">
        <v>51.98</v>
      </c>
      <c r="I185" s="47">
        <v>24.77</v>
      </c>
      <c r="J185" s="47">
        <v>31.980000000000004</v>
      </c>
      <c r="K185" s="60">
        <v>117.02</v>
      </c>
      <c r="L185" s="47">
        <v>23.13</v>
      </c>
      <c r="M185" s="47">
        <v>76.64</v>
      </c>
      <c r="N185" s="47">
        <v>55.95000000000001</v>
      </c>
      <c r="O185" s="47">
        <v>9.120000000000001</v>
      </c>
      <c r="P185" s="60">
        <v>164.84</v>
      </c>
      <c r="Q185" s="9">
        <f t="shared" si="89"/>
        <v>33.53</v>
      </c>
      <c r="R185" s="9">
        <f t="shared" si="89"/>
        <v>47.27</v>
      </c>
      <c r="S185" s="9">
        <f t="shared" si="89"/>
        <v>52.23</v>
      </c>
      <c r="T185" s="9">
        <f t="shared" si="89"/>
        <v>3.0000000000000027</v>
      </c>
      <c r="U185" s="10">
        <f>SUM(Q185:T185)</f>
        <v>136.03</v>
      </c>
      <c r="V185" s="9">
        <f>V188+V199</f>
        <v>57.34</v>
      </c>
      <c r="W185" s="9">
        <f>W188+W199</f>
        <v>111.3</v>
      </c>
    </row>
    <row r="186" spans="1:23" ht="12.75" customHeight="1">
      <c r="A186" s="15" t="s">
        <v>78</v>
      </c>
      <c r="B186" s="46">
        <v>-30.91</v>
      </c>
      <c r="C186" s="46">
        <v>-64.95</v>
      </c>
      <c r="D186" s="46">
        <v>-71.07999999999998</v>
      </c>
      <c r="E186" s="46">
        <v>-66.79</v>
      </c>
      <c r="F186" s="59">
        <v>-233.73</v>
      </c>
      <c r="G186" s="46">
        <v>-6.93</v>
      </c>
      <c r="H186" s="46">
        <v>-48.849999999999994</v>
      </c>
      <c r="I186" s="46">
        <v>-21.93</v>
      </c>
      <c r="J186" s="46">
        <v>-28.19</v>
      </c>
      <c r="K186" s="59">
        <v>-105.9</v>
      </c>
      <c r="L186" s="46">
        <v>-20.299999999999997</v>
      </c>
      <c r="M186" s="46">
        <v>-73.25</v>
      </c>
      <c r="N186" s="46">
        <v>-48.46000000000001</v>
      </c>
      <c r="O186" s="46">
        <v>-5.110000000000001</v>
      </c>
      <c r="P186" s="59">
        <v>-147.12</v>
      </c>
      <c r="Q186" s="9">
        <f aca="true" t="shared" si="90" ref="Q186:W186">Q187-Q188</f>
        <v>-27.15</v>
      </c>
      <c r="R186" s="9">
        <f t="shared" si="90"/>
        <v>-38.95</v>
      </c>
      <c r="S186" s="9">
        <f t="shared" si="90"/>
        <v>-46.13</v>
      </c>
      <c r="T186" s="9">
        <f t="shared" si="90"/>
        <v>3.299999999999997</v>
      </c>
      <c r="U186" s="12">
        <f t="shared" si="90"/>
        <v>-108.92999999999999</v>
      </c>
      <c r="V186" s="9">
        <f t="shared" si="90"/>
        <v>-55.440000000000005</v>
      </c>
      <c r="W186" s="9">
        <f t="shared" si="90"/>
        <v>-107.08999999999999</v>
      </c>
    </row>
    <row r="187" spans="1:23" ht="12.75" customHeight="1">
      <c r="A187" s="8" t="s">
        <v>11</v>
      </c>
      <c r="B187" s="46">
        <v>0.64</v>
      </c>
      <c r="C187" s="46">
        <v>2.04</v>
      </c>
      <c r="D187" s="46">
        <v>2.12</v>
      </c>
      <c r="E187" s="46">
        <v>1.47</v>
      </c>
      <c r="F187" s="59">
        <v>6.2700000000000005</v>
      </c>
      <c r="G187" s="46">
        <v>0.61</v>
      </c>
      <c r="H187" s="46">
        <v>2.1</v>
      </c>
      <c r="I187" s="46">
        <v>2.11</v>
      </c>
      <c r="J187" s="46">
        <v>1.28</v>
      </c>
      <c r="K187" s="59">
        <v>6.1000000000000005</v>
      </c>
      <c r="L187" s="46">
        <v>0.6</v>
      </c>
      <c r="M187" s="46">
        <v>2.1</v>
      </c>
      <c r="N187" s="46">
        <v>2.11</v>
      </c>
      <c r="O187" s="46">
        <v>1.35</v>
      </c>
      <c r="P187" s="59">
        <v>6.16</v>
      </c>
      <c r="Q187" s="9">
        <f>Q190</f>
        <v>0.61</v>
      </c>
      <c r="R187" s="9">
        <f aca="true" t="shared" si="91" ref="R187:W187">R190</f>
        <v>2.17</v>
      </c>
      <c r="S187" s="9">
        <f t="shared" si="91"/>
        <v>2.48</v>
      </c>
      <c r="T187" s="9">
        <f t="shared" si="91"/>
        <v>1.16</v>
      </c>
      <c r="U187" s="12">
        <f t="shared" si="91"/>
        <v>6.42</v>
      </c>
      <c r="V187" s="9">
        <f t="shared" si="91"/>
        <v>0.68</v>
      </c>
      <c r="W187" s="9">
        <f t="shared" si="91"/>
        <v>2.12</v>
      </c>
    </row>
    <row r="188" spans="1:23" ht="12.75" customHeight="1">
      <c r="A188" s="8" t="s">
        <v>12</v>
      </c>
      <c r="B188" s="47">
        <v>31.55</v>
      </c>
      <c r="C188" s="47">
        <v>66.99000000000001</v>
      </c>
      <c r="D188" s="47">
        <v>73.19999999999999</v>
      </c>
      <c r="E188" s="47">
        <v>68.26</v>
      </c>
      <c r="F188" s="60">
        <v>240</v>
      </c>
      <c r="G188" s="47">
        <v>7.54</v>
      </c>
      <c r="H188" s="47">
        <v>50.949999999999996</v>
      </c>
      <c r="I188" s="47">
        <v>24.04</v>
      </c>
      <c r="J188" s="47">
        <v>29.470000000000002</v>
      </c>
      <c r="K188" s="60">
        <v>112</v>
      </c>
      <c r="L188" s="47">
        <v>20.9</v>
      </c>
      <c r="M188" s="47">
        <v>75.35</v>
      </c>
      <c r="N188" s="47">
        <v>50.57000000000001</v>
      </c>
      <c r="O188" s="47">
        <v>6.460000000000001</v>
      </c>
      <c r="P188" s="60">
        <v>153.28</v>
      </c>
      <c r="Q188" s="9">
        <f>Q191+Q196</f>
        <v>27.759999999999998</v>
      </c>
      <c r="R188" s="9">
        <f>R191+R196</f>
        <v>41.120000000000005</v>
      </c>
      <c r="S188" s="9">
        <f>S191+S196</f>
        <v>48.61</v>
      </c>
      <c r="T188" s="9">
        <f>T191+T196</f>
        <v>-2.139999999999997</v>
      </c>
      <c r="U188" s="10">
        <f>SUM(Q188:T188)</f>
        <v>115.35</v>
      </c>
      <c r="V188" s="9">
        <f>V191+V196</f>
        <v>56.120000000000005</v>
      </c>
      <c r="W188" s="9">
        <f>W191+W196</f>
        <v>109.21</v>
      </c>
    </row>
    <row r="189" spans="1:23" ht="12.75" customHeight="1">
      <c r="A189" s="15" t="s">
        <v>79</v>
      </c>
      <c r="B189" s="46">
        <v>-22.41</v>
      </c>
      <c r="C189" s="46">
        <v>-26.96</v>
      </c>
      <c r="D189" s="46">
        <v>-49.29</v>
      </c>
      <c r="E189" s="46">
        <v>-48.35</v>
      </c>
      <c r="F189" s="59">
        <v>-147.01</v>
      </c>
      <c r="G189" s="46">
        <v>-3.3600000000000003</v>
      </c>
      <c r="H189" s="46">
        <v>-52.949999999999996</v>
      </c>
      <c r="I189" s="46">
        <v>-20.25</v>
      </c>
      <c r="J189" s="46">
        <v>-40.35</v>
      </c>
      <c r="K189" s="59">
        <v>-116.91</v>
      </c>
      <c r="L189" s="46">
        <v>-5.78</v>
      </c>
      <c r="M189" s="46">
        <v>-52.87</v>
      </c>
      <c r="N189" s="46">
        <v>-39.480000000000004</v>
      </c>
      <c r="O189" s="46">
        <v>-29.79</v>
      </c>
      <c r="P189" s="59">
        <v>-127.91999999999999</v>
      </c>
      <c r="Q189" s="9">
        <f aca="true" t="shared" si="92" ref="Q189:W189">Q190-Q191</f>
        <v>-13.21</v>
      </c>
      <c r="R189" s="9">
        <f t="shared" si="92"/>
        <v>-30.92</v>
      </c>
      <c r="S189" s="9">
        <f t="shared" si="92"/>
        <v>-6.539999999999999</v>
      </c>
      <c r="T189" s="9">
        <f t="shared" si="92"/>
        <v>-25.19</v>
      </c>
      <c r="U189" s="12">
        <f t="shared" si="92"/>
        <v>-75.86</v>
      </c>
      <c r="V189" s="9">
        <f t="shared" si="92"/>
        <v>-13.84</v>
      </c>
      <c r="W189" s="9">
        <f t="shared" si="92"/>
        <v>-27.4</v>
      </c>
    </row>
    <row r="190" spans="1:23" ht="12.75" customHeight="1">
      <c r="A190" s="8" t="s">
        <v>13</v>
      </c>
      <c r="B190" s="46">
        <v>0.64</v>
      </c>
      <c r="C190" s="46">
        <v>2.04</v>
      </c>
      <c r="D190" s="46">
        <v>2.12</v>
      </c>
      <c r="E190" s="46">
        <v>1.47</v>
      </c>
      <c r="F190" s="59">
        <v>6.2700000000000005</v>
      </c>
      <c r="G190" s="46">
        <v>0.61</v>
      </c>
      <c r="H190" s="46">
        <v>2.1</v>
      </c>
      <c r="I190" s="46">
        <v>2.11</v>
      </c>
      <c r="J190" s="46">
        <v>1.28</v>
      </c>
      <c r="K190" s="59">
        <v>6.1000000000000005</v>
      </c>
      <c r="L190" s="46">
        <v>0.6</v>
      </c>
      <c r="M190" s="46">
        <v>2.1</v>
      </c>
      <c r="N190" s="46">
        <v>2.11</v>
      </c>
      <c r="O190" s="46">
        <v>1.35</v>
      </c>
      <c r="P190" s="59">
        <v>6.16</v>
      </c>
      <c r="Q190" s="9">
        <f>Q193</f>
        <v>0.61</v>
      </c>
      <c r="R190" s="9">
        <f aca="true" t="shared" si="93" ref="R190:W191">R193</f>
        <v>2.17</v>
      </c>
      <c r="S190" s="9">
        <f t="shared" si="93"/>
        <v>2.48</v>
      </c>
      <c r="T190" s="9">
        <f t="shared" si="93"/>
        <v>1.16</v>
      </c>
      <c r="U190" s="10">
        <f>SUM(Q190:T190)</f>
        <v>6.42</v>
      </c>
      <c r="V190" s="9">
        <f t="shared" si="93"/>
        <v>0.68</v>
      </c>
      <c r="W190" s="9">
        <f t="shared" si="93"/>
        <v>2.12</v>
      </c>
    </row>
    <row r="191" spans="1:23" ht="12.75" customHeight="1">
      <c r="A191" s="8" t="s">
        <v>14</v>
      </c>
      <c r="B191" s="47">
        <v>23.05</v>
      </c>
      <c r="C191" s="47">
        <v>29</v>
      </c>
      <c r="D191" s="47">
        <v>51.41</v>
      </c>
      <c r="E191" s="47">
        <v>49.82</v>
      </c>
      <c r="F191" s="60">
        <v>153.28</v>
      </c>
      <c r="G191" s="47">
        <v>3.97</v>
      </c>
      <c r="H191" s="47">
        <v>55.05</v>
      </c>
      <c r="I191" s="47">
        <v>22.36</v>
      </c>
      <c r="J191" s="47">
        <v>41.63</v>
      </c>
      <c r="K191" s="60">
        <v>123.00999999999999</v>
      </c>
      <c r="L191" s="47">
        <v>6.38</v>
      </c>
      <c r="M191" s="47">
        <v>54.97</v>
      </c>
      <c r="N191" s="47">
        <v>41.59</v>
      </c>
      <c r="O191" s="47">
        <v>31.14</v>
      </c>
      <c r="P191" s="60">
        <v>134.07999999999998</v>
      </c>
      <c r="Q191" s="9">
        <f>Q194</f>
        <v>13.82</v>
      </c>
      <c r="R191" s="9">
        <f t="shared" si="93"/>
        <v>33.09</v>
      </c>
      <c r="S191" s="9">
        <f t="shared" si="93"/>
        <v>9.02</v>
      </c>
      <c r="T191" s="9">
        <f t="shared" si="93"/>
        <v>26.35</v>
      </c>
      <c r="U191" s="10">
        <f>SUM(Q191:T191)</f>
        <v>82.28</v>
      </c>
      <c r="V191" s="9">
        <f t="shared" si="93"/>
        <v>14.52</v>
      </c>
      <c r="W191" s="9">
        <f t="shared" si="93"/>
        <v>29.52</v>
      </c>
    </row>
    <row r="192" spans="1:23" ht="12.75" customHeight="1">
      <c r="A192" s="15" t="s">
        <v>80</v>
      </c>
      <c r="B192" s="46">
        <v>-22.41</v>
      </c>
      <c r="C192" s="46">
        <v>-26.96</v>
      </c>
      <c r="D192" s="46">
        <v>-49.29</v>
      </c>
      <c r="E192" s="46">
        <v>-48.35</v>
      </c>
      <c r="F192" s="59">
        <v>-147.01</v>
      </c>
      <c r="G192" s="46">
        <v>-3.3600000000000003</v>
      </c>
      <c r="H192" s="46">
        <v>-52.949999999999996</v>
      </c>
      <c r="I192" s="46">
        <v>-20.25</v>
      </c>
      <c r="J192" s="46">
        <v>-40.35</v>
      </c>
      <c r="K192" s="59">
        <v>-116.91</v>
      </c>
      <c r="L192" s="46">
        <v>-5.78</v>
      </c>
      <c r="M192" s="46">
        <v>-52.87</v>
      </c>
      <c r="N192" s="46">
        <v>-39.480000000000004</v>
      </c>
      <c r="O192" s="46">
        <v>-29.79</v>
      </c>
      <c r="P192" s="59">
        <v>-24.98</v>
      </c>
      <c r="Q192" s="9">
        <f aca="true" t="shared" si="94" ref="Q192:W192">Q193-Q194</f>
        <v>-13.21</v>
      </c>
      <c r="R192" s="9">
        <f t="shared" si="94"/>
        <v>-30.92</v>
      </c>
      <c r="S192" s="9">
        <f t="shared" si="94"/>
        <v>-6.539999999999999</v>
      </c>
      <c r="T192" s="9">
        <f t="shared" si="94"/>
        <v>-25.19</v>
      </c>
      <c r="U192" s="12">
        <f t="shared" si="94"/>
        <v>-75.86</v>
      </c>
      <c r="V192" s="9">
        <f t="shared" si="94"/>
        <v>-13.84</v>
      </c>
      <c r="W192" s="9">
        <f t="shared" si="94"/>
        <v>-27.4</v>
      </c>
    </row>
    <row r="193" spans="1:23" ht="12.75" customHeight="1">
      <c r="A193" s="8" t="s">
        <v>15</v>
      </c>
      <c r="B193" s="46">
        <v>0.64</v>
      </c>
      <c r="C193" s="46">
        <v>2.04</v>
      </c>
      <c r="D193" s="46">
        <v>2.12</v>
      </c>
      <c r="E193" s="46">
        <v>1.47</v>
      </c>
      <c r="F193" s="59">
        <v>6.2700000000000005</v>
      </c>
      <c r="G193" s="46">
        <v>0.61</v>
      </c>
      <c r="H193" s="46">
        <v>2.1</v>
      </c>
      <c r="I193" s="46">
        <v>2.11</v>
      </c>
      <c r="J193" s="46">
        <v>1.28</v>
      </c>
      <c r="K193" s="59">
        <v>6.1000000000000005</v>
      </c>
      <c r="L193" s="46">
        <v>0.6</v>
      </c>
      <c r="M193" s="46">
        <v>2.1</v>
      </c>
      <c r="N193" s="46">
        <v>2.11</v>
      </c>
      <c r="O193" s="46">
        <v>1.35</v>
      </c>
      <c r="P193" s="59">
        <v>6.16</v>
      </c>
      <c r="Q193" s="9">
        <v>0.61</v>
      </c>
      <c r="R193" s="9">
        <v>2.17</v>
      </c>
      <c r="S193" s="9">
        <v>2.48</v>
      </c>
      <c r="T193" s="9">
        <v>1.16</v>
      </c>
      <c r="U193" s="10">
        <f>SUM(Q193:T193)</f>
        <v>6.42</v>
      </c>
      <c r="V193" s="9">
        <v>0.68</v>
      </c>
      <c r="W193" s="9">
        <v>2.12</v>
      </c>
    </row>
    <row r="194" spans="1:23" ht="12.75" customHeight="1">
      <c r="A194" s="8" t="s">
        <v>16</v>
      </c>
      <c r="B194" s="47">
        <v>23.05</v>
      </c>
      <c r="C194" s="47">
        <v>29</v>
      </c>
      <c r="D194" s="47">
        <v>51.41</v>
      </c>
      <c r="E194" s="47">
        <v>49.82</v>
      </c>
      <c r="F194" s="60">
        <v>153.28</v>
      </c>
      <c r="G194" s="47">
        <v>3.97</v>
      </c>
      <c r="H194" s="47">
        <v>55.05</v>
      </c>
      <c r="I194" s="47">
        <v>22.36</v>
      </c>
      <c r="J194" s="47">
        <v>41.63</v>
      </c>
      <c r="K194" s="60">
        <v>123.00999999999999</v>
      </c>
      <c r="L194" s="47">
        <v>6.38</v>
      </c>
      <c r="M194" s="47">
        <v>54.97</v>
      </c>
      <c r="N194" s="47">
        <v>41.59</v>
      </c>
      <c r="O194" s="47">
        <v>31.14</v>
      </c>
      <c r="P194" s="60">
        <v>31.14</v>
      </c>
      <c r="Q194" s="9">
        <v>13.82</v>
      </c>
      <c r="R194" s="9">
        <v>33.09</v>
      </c>
      <c r="S194" s="9">
        <v>9.02</v>
      </c>
      <c r="T194" s="9">
        <v>26.35</v>
      </c>
      <c r="U194" s="10">
        <f>SUM(Q194:T194)</f>
        <v>82.28</v>
      </c>
      <c r="V194" s="9">
        <v>14.52</v>
      </c>
      <c r="W194" s="9">
        <v>29.52</v>
      </c>
    </row>
    <row r="195" spans="1:23" ht="12.75" customHeight="1">
      <c r="A195" s="15" t="s">
        <v>81</v>
      </c>
      <c r="B195" s="46">
        <v>-8.5</v>
      </c>
      <c r="C195" s="46">
        <v>-37.99</v>
      </c>
      <c r="D195" s="46">
        <v>-21.79</v>
      </c>
      <c r="E195" s="46">
        <v>-18.44</v>
      </c>
      <c r="F195" s="59">
        <v>-86.72</v>
      </c>
      <c r="G195" s="46">
        <v>-3.57</v>
      </c>
      <c r="H195" s="46">
        <v>4.1</v>
      </c>
      <c r="I195" s="46">
        <v>-1.68</v>
      </c>
      <c r="J195" s="46">
        <v>12.16</v>
      </c>
      <c r="K195" s="59">
        <v>11.01</v>
      </c>
      <c r="L195" s="46">
        <v>-14.52</v>
      </c>
      <c r="M195" s="46">
        <v>-20.38</v>
      </c>
      <c r="N195" s="46">
        <v>-8.98</v>
      </c>
      <c r="O195" s="46">
        <v>24.68</v>
      </c>
      <c r="P195" s="59">
        <v>-19.199999999999996</v>
      </c>
      <c r="Q195" s="9">
        <f>-Q196</f>
        <v>-13.94</v>
      </c>
      <c r="R195" s="9">
        <f aca="true" t="shared" si="95" ref="R195:W195">-R196</f>
        <v>-8.03</v>
      </c>
      <c r="S195" s="9">
        <f t="shared" si="95"/>
        <v>-39.59</v>
      </c>
      <c r="T195" s="9">
        <f t="shared" si="95"/>
        <v>28.49</v>
      </c>
      <c r="U195" s="12">
        <f t="shared" si="95"/>
        <v>-33.07000000000001</v>
      </c>
      <c r="V195" s="9">
        <f t="shared" si="95"/>
        <v>-41.6</v>
      </c>
      <c r="W195" s="9">
        <f t="shared" si="95"/>
        <v>-79.69</v>
      </c>
    </row>
    <row r="196" spans="1:23" ht="12.75" customHeight="1">
      <c r="A196" s="8" t="s">
        <v>12</v>
      </c>
      <c r="B196" s="47">
        <v>8.5</v>
      </c>
      <c r="C196" s="47">
        <v>37.99</v>
      </c>
      <c r="D196" s="47">
        <v>21.79</v>
      </c>
      <c r="E196" s="47">
        <v>18.44</v>
      </c>
      <c r="F196" s="60">
        <v>86.72</v>
      </c>
      <c r="G196" s="47">
        <v>3.57</v>
      </c>
      <c r="H196" s="47">
        <v>-4.1</v>
      </c>
      <c r="I196" s="47">
        <v>1.68</v>
      </c>
      <c r="J196" s="47">
        <v>-12.16</v>
      </c>
      <c r="K196" s="60">
        <v>-11.01</v>
      </c>
      <c r="L196" s="47">
        <v>14.52</v>
      </c>
      <c r="M196" s="47">
        <v>20.38</v>
      </c>
      <c r="N196" s="47">
        <v>8.98</v>
      </c>
      <c r="O196" s="47">
        <v>-24.68</v>
      </c>
      <c r="P196" s="60">
        <v>19.199999999999996</v>
      </c>
      <c r="Q196" s="9">
        <v>13.94</v>
      </c>
      <c r="R196" s="9">
        <v>8.03</v>
      </c>
      <c r="S196" s="9">
        <v>39.59</v>
      </c>
      <c r="T196" s="9">
        <v>-28.49</v>
      </c>
      <c r="U196" s="10">
        <f>SUM(Q196:T196)</f>
        <v>33.07000000000001</v>
      </c>
      <c r="V196" s="9">
        <v>41.6</v>
      </c>
      <c r="W196" s="9">
        <v>79.69</v>
      </c>
    </row>
    <row r="197" spans="1:23" ht="12.75" customHeight="1">
      <c r="A197" s="15" t="s">
        <v>82</v>
      </c>
      <c r="B197" s="46">
        <v>-3.12</v>
      </c>
      <c r="C197" s="46">
        <v>-9.91</v>
      </c>
      <c r="D197" s="46">
        <v>-1.02</v>
      </c>
      <c r="E197" s="46">
        <v>-2.57</v>
      </c>
      <c r="F197" s="59">
        <v>-16.62</v>
      </c>
      <c r="G197" s="46">
        <v>-0.73</v>
      </c>
      <c r="H197" s="46">
        <v>-1.01</v>
      </c>
      <c r="I197" s="46">
        <v>-0.72</v>
      </c>
      <c r="J197" s="46">
        <v>-2.5</v>
      </c>
      <c r="K197" s="59">
        <v>-4.96</v>
      </c>
      <c r="L197" s="46">
        <v>-2.13</v>
      </c>
      <c r="M197" s="46">
        <v>-1.22</v>
      </c>
      <c r="N197" s="46">
        <v>-5.24</v>
      </c>
      <c r="O197" s="46">
        <v>-2.5300000000000002</v>
      </c>
      <c r="P197" s="59">
        <v>-11.120000000000001</v>
      </c>
      <c r="Q197" s="9">
        <f aca="true" t="shared" si="96" ref="Q197:W197">Q198-Q199</f>
        <v>-5.55</v>
      </c>
      <c r="R197" s="9">
        <f t="shared" si="96"/>
        <v>-5.96</v>
      </c>
      <c r="S197" s="9">
        <f t="shared" si="96"/>
        <v>-3.41</v>
      </c>
      <c r="T197" s="9">
        <f t="shared" si="96"/>
        <v>-4.8999999999999995</v>
      </c>
      <c r="U197" s="12">
        <f t="shared" si="96"/>
        <v>-19.82</v>
      </c>
      <c r="V197" s="9">
        <f t="shared" si="96"/>
        <v>0.3500000000000001</v>
      </c>
      <c r="W197" s="9">
        <f t="shared" si="96"/>
        <v>-1.88</v>
      </c>
    </row>
    <row r="198" spans="1:23" ht="12.75" customHeight="1">
      <c r="A198" s="8" t="s">
        <v>11</v>
      </c>
      <c r="B198" s="46">
        <v>0.02</v>
      </c>
      <c r="C198" s="46">
        <v>0.02</v>
      </c>
      <c r="D198" s="46">
        <v>0.03</v>
      </c>
      <c r="E198" s="46">
        <v>0.02</v>
      </c>
      <c r="F198" s="59">
        <v>0.09000000000000001</v>
      </c>
      <c r="G198" s="46">
        <v>0.02</v>
      </c>
      <c r="H198" s="46">
        <v>0.02</v>
      </c>
      <c r="I198" s="46">
        <v>0.01</v>
      </c>
      <c r="J198" s="46">
        <v>0.01</v>
      </c>
      <c r="K198" s="59">
        <v>0.060000000000000005</v>
      </c>
      <c r="L198" s="46">
        <v>0.1</v>
      </c>
      <c r="M198" s="46">
        <v>0.07</v>
      </c>
      <c r="N198" s="46">
        <v>0.14</v>
      </c>
      <c r="O198" s="46">
        <v>0.13</v>
      </c>
      <c r="P198" s="59">
        <v>0.44000000000000006</v>
      </c>
      <c r="Q198" s="9">
        <f>Q201</f>
        <v>0.22</v>
      </c>
      <c r="R198" s="9">
        <f aca="true" t="shared" si="97" ref="R198:W199">R201</f>
        <v>0.19</v>
      </c>
      <c r="S198" s="9">
        <f t="shared" si="97"/>
        <v>0.21</v>
      </c>
      <c r="T198" s="9">
        <f t="shared" si="97"/>
        <v>0.24</v>
      </c>
      <c r="U198" s="10">
        <f>SUM(Q198:T198)</f>
        <v>0.86</v>
      </c>
      <c r="V198" s="9">
        <f t="shared" si="97"/>
        <v>1.57</v>
      </c>
      <c r="W198" s="9">
        <f t="shared" si="97"/>
        <v>0.21</v>
      </c>
    </row>
    <row r="199" spans="1:23" ht="12.75" customHeight="1">
      <c r="A199" s="8" t="s">
        <v>12</v>
      </c>
      <c r="B199" s="47">
        <v>3.14</v>
      </c>
      <c r="C199" s="47">
        <v>9.93</v>
      </c>
      <c r="D199" s="47">
        <v>1.05</v>
      </c>
      <c r="E199" s="47">
        <v>2.59</v>
      </c>
      <c r="F199" s="60">
        <v>16.71</v>
      </c>
      <c r="G199" s="47">
        <v>0.75</v>
      </c>
      <c r="H199" s="47">
        <v>1.03</v>
      </c>
      <c r="I199" s="47">
        <v>0.73</v>
      </c>
      <c r="J199" s="47">
        <v>2.51</v>
      </c>
      <c r="K199" s="60">
        <v>5.02</v>
      </c>
      <c r="L199" s="47">
        <v>2.23</v>
      </c>
      <c r="M199" s="47">
        <v>1.29</v>
      </c>
      <c r="N199" s="47">
        <v>5.38</v>
      </c>
      <c r="O199" s="47">
        <v>2.66</v>
      </c>
      <c r="P199" s="60">
        <v>11.56</v>
      </c>
      <c r="Q199" s="9">
        <f>Q202</f>
        <v>5.77</v>
      </c>
      <c r="R199" s="9">
        <f t="shared" si="97"/>
        <v>6.15</v>
      </c>
      <c r="S199" s="9">
        <f t="shared" si="97"/>
        <v>3.62</v>
      </c>
      <c r="T199" s="9">
        <f t="shared" si="97"/>
        <v>5.14</v>
      </c>
      <c r="U199" s="10">
        <f>SUM(Q199:T199)</f>
        <v>20.68</v>
      </c>
      <c r="V199" s="9">
        <f t="shared" si="97"/>
        <v>1.22</v>
      </c>
      <c r="W199" s="9">
        <f t="shared" si="97"/>
        <v>2.09</v>
      </c>
    </row>
    <row r="200" spans="1:23" ht="12.75" customHeight="1">
      <c r="A200" s="15" t="s">
        <v>83</v>
      </c>
      <c r="B200" s="46">
        <v>-3.12</v>
      </c>
      <c r="C200" s="46">
        <v>-9.91</v>
      </c>
      <c r="D200" s="46">
        <v>-1.02</v>
      </c>
      <c r="E200" s="46">
        <v>-2.57</v>
      </c>
      <c r="F200" s="59">
        <v>-16.62</v>
      </c>
      <c r="G200" s="46">
        <v>-0.73</v>
      </c>
      <c r="H200" s="46">
        <v>-1.01</v>
      </c>
      <c r="I200" s="46">
        <v>-0.72</v>
      </c>
      <c r="J200" s="46">
        <v>-2.5</v>
      </c>
      <c r="K200" s="59">
        <v>-4.96</v>
      </c>
      <c r="L200" s="46">
        <v>-2.13</v>
      </c>
      <c r="M200" s="46">
        <v>-1.22</v>
      </c>
      <c r="N200" s="46">
        <v>-5.24</v>
      </c>
      <c r="O200" s="46">
        <v>-2.5300000000000002</v>
      </c>
      <c r="P200" s="59">
        <v>-11.120000000000001</v>
      </c>
      <c r="Q200" s="9">
        <f aca="true" t="shared" si="98" ref="Q200:W200">Q201-Q202</f>
        <v>-5.55</v>
      </c>
      <c r="R200" s="9">
        <f t="shared" si="98"/>
        <v>-5.96</v>
      </c>
      <c r="S200" s="9">
        <f t="shared" si="98"/>
        <v>-3.41</v>
      </c>
      <c r="T200" s="9">
        <f t="shared" si="98"/>
        <v>-4.8999999999999995</v>
      </c>
      <c r="U200" s="12">
        <f t="shared" si="98"/>
        <v>-19.82</v>
      </c>
      <c r="V200" s="9">
        <f t="shared" si="98"/>
        <v>0.3500000000000001</v>
      </c>
      <c r="W200" s="9">
        <f t="shared" si="98"/>
        <v>-1.88</v>
      </c>
    </row>
    <row r="201" spans="1:23" ht="12.75" customHeight="1">
      <c r="A201" s="8" t="s">
        <v>13</v>
      </c>
      <c r="B201" s="46">
        <v>0.02</v>
      </c>
      <c r="C201" s="46">
        <v>0.02</v>
      </c>
      <c r="D201" s="46">
        <v>0.03</v>
      </c>
      <c r="E201" s="46">
        <v>0.02</v>
      </c>
      <c r="F201" s="59">
        <v>0.09000000000000001</v>
      </c>
      <c r="G201" s="46">
        <v>0.02</v>
      </c>
      <c r="H201" s="46">
        <v>0.02</v>
      </c>
      <c r="I201" s="46">
        <v>0.01</v>
      </c>
      <c r="J201" s="46">
        <v>0.01</v>
      </c>
      <c r="K201" s="59">
        <v>0.060000000000000005</v>
      </c>
      <c r="L201" s="46">
        <v>0.1</v>
      </c>
      <c r="M201" s="46">
        <v>0.07</v>
      </c>
      <c r="N201" s="46">
        <v>0.14</v>
      </c>
      <c r="O201" s="46">
        <v>0.13</v>
      </c>
      <c r="P201" s="59">
        <v>0.44000000000000006</v>
      </c>
      <c r="Q201" s="9">
        <v>0.22</v>
      </c>
      <c r="R201" s="9">
        <v>0.19</v>
      </c>
      <c r="S201" s="9">
        <v>0.21</v>
      </c>
      <c r="T201" s="9">
        <v>0.24</v>
      </c>
      <c r="U201" s="10">
        <f>SUM(Q201:T201)</f>
        <v>0.86</v>
      </c>
      <c r="V201" s="9">
        <v>1.57</v>
      </c>
      <c r="W201" s="9">
        <v>0.21</v>
      </c>
    </row>
    <row r="202" spans="1:23" ht="12.75" customHeight="1">
      <c r="A202" s="8" t="s">
        <v>14</v>
      </c>
      <c r="B202" s="47">
        <v>3.14</v>
      </c>
      <c r="C202" s="47">
        <v>9.93</v>
      </c>
      <c r="D202" s="47">
        <v>1.05</v>
      </c>
      <c r="E202" s="47">
        <v>2.59</v>
      </c>
      <c r="F202" s="60">
        <v>16.71</v>
      </c>
      <c r="G202" s="47">
        <v>0.75</v>
      </c>
      <c r="H202" s="47">
        <v>1.03</v>
      </c>
      <c r="I202" s="47">
        <v>0.73</v>
      </c>
      <c r="J202" s="47">
        <v>2.51</v>
      </c>
      <c r="K202" s="60">
        <v>5.02</v>
      </c>
      <c r="L202" s="47">
        <v>2.23</v>
      </c>
      <c r="M202" s="47">
        <v>1.29</v>
      </c>
      <c r="N202" s="47">
        <v>5.38</v>
      </c>
      <c r="O202" s="47">
        <v>2.66</v>
      </c>
      <c r="P202" s="60">
        <v>11.56</v>
      </c>
      <c r="Q202" s="9">
        <v>5.77</v>
      </c>
      <c r="R202" s="9">
        <v>6.15</v>
      </c>
      <c r="S202" s="9">
        <v>3.62</v>
      </c>
      <c r="T202" s="9">
        <v>5.14</v>
      </c>
      <c r="U202" s="10">
        <f>SUM(Q202:T202)</f>
        <v>20.68</v>
      </c>
      <c r="V202" s="9">
        <v>1.22</v>
      </c>
      <c r="W202" s="9">
        <v>2.09</v>
      </c>
    </row>
    <row r="203" spans="1:23" ht="12.75" customHeight="1">
      <c r="A203" s="15" t="s">
        <v>84</v>
      </c>
      <c r="B203" s="46">
        <v>-3.12</v>
      </c>
      <c r="C203" s="46">
        <v>-9.91</v>
      </c>
      <c r="D203" s="46">
        <v>-1.02</v>
      </c>
      <c r="E203" s="46">
        <v>-2.57</v>
      </c>
      <c r="F203" s="59">
        <v>-16.62</v>
      </c>
      <c r="G203" s="46">
        <v>-0.73</v>
      </c>
      <c r="H203" s="46">
        <v>-1.01</v>
      </c>
      <c r="I203" s="46">
        <v>-0.72</v>
      </c>
      <c r="J203" s="46">
        <v>-2.5</v>
      </c>
      <c r="K203" s="59">
        <v>-4.96</v>
      </c>
      <c r="L203" s="46">
        <v>-2.13</v>
      </c>
      <c r="M203" s="46">
        <v>-1.22</v>
      </c>
      <c r="N203" s="46">
        <v>-5.24</v>
      </c>
      <c r="O203" s="46">
        <v>-2.5300000000000002</v>
      </c>
      <c r="P203" s="59">
        <v>-11.120000000000001</v>
      </c>
      <c r="Q203" s="9">
        <f>Q204-Q205</f>
        <v>-5.55</v>
      </c>
      <c r="R203" s="9">
        <f aca="true" t="shared" si="99" ref="R203:W203">R204-R205</f>
        <v>-5.96</v>
      </c>
      <c r="S203" s="9">
        <f t="shared" si="99"/>
        <v>-3.41</v>
      </c>
      <c r="T203" s="9">
        <f t="shared" si="99"/>
        <v>-4.8999999999999995</v>
      </c>
      <c r="U203" s="12">
        <f t="shared" si="99"/>
        <v>-19.82</v>
      </c>
      <c r="V203" s="9">
        <f t="shared" si="99"/>
        <v>0.3500000000000001</v>
      </c>
      <c r="W203" s="9">
        <f t="shared" si="99"/>
        <v>-1.88</v>
      </c>
    </row>
    <row r="204" spans="1:23" ht="12.75" customHeight="1">
      <c r="A204" s="8" t="s">
        <v>13</v>
      </c>
      <c r="B204" s="46">
        <v>0.02</v>
      </c>
      <c r="C204" s="46">
        <v>0.02</v>
      </c>
      <c r="D204" s="46">
        <v>0.03</v>
      </c>
      <c r="E204" s="46">
        <v>0.02</v>
      </c>
      <c r="F204" s="59">
        <v>0.09000000000000001</v>
      </c>
      <c r="G204" s="46">
        <v>0.02</v>
      </c>
      <c r="H204" s="46">
        <v>0.02</v>
      </c>
      <c r="I204" s="46">
        <v>0.01</v>
      </c>
      <c r="J204" s="46">
        <v>0.01</v>
      </c>
      <c r="K204" s="59">
        <v>0.060000000000000005</v>
      </c>
      <c r="L204" s="46">
        <v>0.1</v>
      </c>
      <c r="M204" s="46">
        <v>0.07</v>
      </c>
      <c r="N204" s="46">
        <v>0.14</v>
      </c>
      <c r="O204" s="46">
        <v>0.13</v>
      </c>
      <c r="P204" s="59">
        <v>0.44000000000000006</v>
      </c>
      <c r="Q204" s="9">
        <v>0.22</v>
      </c>
      <c r="R204" s="9">
        <v>0.19</v>
      </c>
      <c r="S204" s="9">
        <v>0.21</v>
      </c>
      <c r="T204" s="9">
        <v>0.24</v>
      </c>
      <c r="U204" s="10">
        <v>0.86</v>
      </c>
      <c r="V204" s="9">
        <v>1.57</v>
      </c>
      <c r="W204" s="9">
        <v>0.21</v>
      </c>
    </row>
    <row r="205" spans="1:23" ht="12.75" customHeight="1">
      <c r="A205" s="8" t="s">
        <v>14</v>
      </c>
      <c r="B205" s="47">
        <v>3.14</v>
      </c>
      <c r="C205" s="47">
        <v>9.93</v>
      </c>
      <c r="D205" s="47">
        <v>1.05</v>
      </c>
      <c r="E205" s="47">
        <v>2.59</v>
      </c>
      <c r="F205" s="60">
        <v>16.71</v>
      </c>
      <c r="G205" s="47">
        <v>0.75</v>
      </c>
      <c r="H205" s="47">
        <v>1.03</v>
      </c>
      <c r="I205" s="47">
        <v>0.73</v>
      </c>
      <c r="J205" s="47">
        <v>2.51</v>
      </c>
      <c r="K205" s="60">
        <v>5.02</v>
      </c>
      <c r="L205" s="47">
        <v>2.23</v>
      </c>
      <c r="M205" s="47">
        <v>1.29</v>
      </c>
      <c r="N205" s="47">
        <v>5.38</v>
      </c>
      <c r="O205" s="47">
        <v>2.66</v>
      </c>
      <c r="P205" s="60">
        <v>11.56</v>
      </c>
      <c r="Q205" s="9">
        <v>5.77</v>
      </c>
      <c r="R205" s="9">
        <v>6.15</v>
      </c>
      <c r="S205" s="9">
        <v>3.62</v>
      </c>
      <c r="T205" s="9">
        <v>5.14</v>
      </c>
      <c r="U205" s="10">
        <v>20.68</v>
      </c>
      <c r="V205" s="9">
        <v>1.22</v>
      </c>
      <c r="W205" s="9">
        <v>2.09</v>
      </c>
    </row>
    <row r="206" spans="1:23" s="11" customFormat="1" ht="12.75" customHeight="1">
      <c r="A206" s="15" t="s">
        <v>85</v>
      </c>
      <c r="B206" s="46">
        <v>0.1</v>
      </c>
      <c r="C206" s="46">
        <v>-2.97</v>
      </c>
      <c r="D206" s="46">
        <v>-0.09999999999999999</v>
      </c>
      <c r="E206" s="46">
        <v>-0.01</v>
      </c>
      <c r="F206" s="59">
        <v>-2.9800000000000004</v>
      </c>
      <c r="G206" s="46">
        <v>-0.1</v>
      </c>
      <c r="H206" s="46">
        <v>-2.73</v>
      </c>
      <c r="I206" s="46">
        <v>-0.13</v>
      </c>
      <c r="J206" s="46">
        <v>-0.07</v>
      </c>
      <c r="K206" s="59">
        <v>-3.0300000000000002</v>
      </c>
      <c r="L206" s="46">
        <v>-0.16999999999999998</v>
      </c>
      <c r="M206" s="46">
        <v>-4.32</v>
      </c>
      <c r="N206" s="46">
        <v>-0.7500000000000001</v>
      </c>
      <c r="O206" s="46">
        <v>-1.05</v>
      </c>
      <c r="P206" s="59">
        <v>-6.29</v>
      </c>
      <c r="Q206" s="9">
        <f aca="true" t="shared" si="100" ref="Q206:W206">Q207-Q208</f>
        <v>-0.6900000000000001</v>
      </c>
      <c r="R206" s="9">
        <f t="shared" si="100"/>
        <v>-4.66</v>
      </c>
      <c r="S206" s="9">
        <f t="shared" si="100"/>
        <v>-0.7799999999999999</v>
      </c>
      <c r="T206" s="9">
        <f t="shared" si="100"/>
        <v>-1.3499999999999999</v>
      </c>
      <c r="U206" s="12">
        <f t="shared" si="100"/>
        <v>-7.4799999999999995</v>
      </c>
      <c r="V206" s="9">
        <f t="shared" si="100"/>
        <v>-0.22</v>
      </c>
      <c r="W206" s="9">
        <f t="shared" si="100"/>
        <v>-3.3600000000000003</v>
      </c>
    </row>
    <row r="207" spans="1:23" ht="12.75" customHeight="1">
      <c r="A207" s="8" t="s">
        <v>8</v>
      </c>
      <c r="B207" s="46">
        <v>0.1</v>
      </c>
      <c r="C207" s="46">
        <v>0.15</v>
      </c>
      <c r="D207" s="46">
        <v>0.02</v>
      </c>
      <c r="E207" s="46">
        <v>0.01</v>
      </c>
      <c r="F207" s="59">
        <v>0.28</v>
      </c>
      <c r="G207" s="46">
        <v>0</v>
      </c>
      <c r="H207" s="46">
        <v>0.18</v>
      </c>
      <c r="I207" s="46">
        <v>0.02</v>
      </c>
      <c r="J207" s="46">
        <v>0.01</v>
      </c>
      <c r="K207" s="59">
        <v>0.21</v>
      </c>
      <c r="L207" s="46">
        <v>0.01</v>
      </c>
      <c r="M207" s="46">
        <v>0.05</v>
      </c>
      <c r="N207" s="46">
        <v>0.37</v>
      </c>
      <c r="O207" s="46">
        <v>0.01</v>
      </c>
      <c r="P207" s="59">
        <v>0.44</v>
      </c>
      <c r="Q207" s="9">
        <f>Q210</f>
        <v>0.11</v>
      </c>
      <c r="R207" s="9">
        <f aca="true" t="shared" si="101" ref="R207:W208">R210</f>
        <v>0.26</v>
      </c>
      <c r="S207" s="9">
        <f t="shared" si="101"/>
        <v>0.05</v>
      </c>
      <c r="T207" s="9">
        <f t="shared" si="101"/>
        <v>0.05</v>
      </c>
      <c r="U207" s="10">
        <f>SUM(Q207:T207)</f>
        <v>0.47</v>
      </c>
      <c r="V207" s="9">
        <f t="shared" si="101"/>
        <v>0.01</v>
      </c>
      <c r="W207" s="9">
        <f t="shared" si="101"/>
        <v>0.01</v>
      </c>
    </row>
    <row r="208" spans="1:23" ht="12.75" customHeight="1">
      <c r="A208" s="8" t="s">
        <v>9</v>
      </c>
      <c r="B208" s="47">
        <v>0</v>
      </c>
      <c r="C208" s="47">
        <v>3.12</v>
      </c>
      <c r="D208" s="47">
        <v>0.12</v>
      </c>
      <c r="E208" s="47">
        <v>0.02</v>
      </c>
      <c r="F208" s="60">
        <v>3.2600000000000002</v>
      </c>
      <c r="G208" s="47">
        <v>0.1</v>
      </c>
      <c r="H208" s="47">
        <v>2.91</v>
      </c>
      <c r="I208" s="47">
        <v>0.15</v>
      </c>
      <c r="J208" s="47">
        <v>0.08</v>
      </c>
      <c r="K208" s="60">
        <v>3.24</v>
      </c>
      <c r="L208" s="47">
        <v>0.18</v>
      </c>
      <c r="M208" s="47">
        <v>4.37</v>
      </c>
      <c r="N208" s="47">
        <v>1.12</v>
      </c>
      <c r="O208" s="47">
        <v>1.06</v>
      </c>
      <c r="P208" s="60">
        <v>6.73</v>
      </c>
      <c r="Q208" s="9">
        <f>Q211</f>
        <v>0.8</v>
      </c>
      <c r="R208" s="9">
        <f t="shared" si="101"/>
        <v>4.92</v>
      </c>
      <c r="S208" s="9">
        <f t="shared" si="101"/>
        <v>0.83</v>
      </c>
      <c r="T208" s="9">
        <f t="shared" si="101"/>
        <v>1.4</v>
      </c>
      <c r="U208" s="10">
        <f>SUM(Q208:T208)</f>
        <v>7.949999999999999</v>
      </c>
      <c r="V208" s="9">
        <f t="shared" si="101"/>
        <v>0.23</v>
      </c>
      <c r="W208" s="9">
        <f t="shared" si="101"/>
        <v>3.37</v>
      </c>
    </row>
    <row r="209" spans="1:23" ht="12.75" customHeight="1">
      <c r="A209" s="15" t="s">
        <v>86</v>
      </c>
      <c r="B209" s="46">
        <v>0.04</v>
      </c>
      <c r="C209" s="46">
        <v>-3.1</v>
      </c>
      <c r="D209" s="46">
        <v>-0.09999999999999999</v>
      </c>
      <c r="E209" s="46">
        <v>0</v>
      </c>
      <c r="F209" s="59">
        <v>-3.16</v>
      </c>
      <c r="G209" s="46">
        <v>-0.1</v>
      </c>
      <c r="H209" s="46">
        <v>-2.73</v>
      </c>
      <c r="I209" s="46">
        <v>-0.13</v>
      </c>
      <c r="J209" s="46">
        <v>-0.07</v>
      </c>
      <c r="K209" s="59">
        <v>-3.0300000000000002</v>
      </c>
      <c r="L209" s="46">
        <v>-0.16999999999999998</v>
      </c>
      <c r="M209" s="46">
        <v>-4.32</v>
      </c>
      <c r="N209" s="46">
        <v>-0.7500000000000001</v>
      </c>
      <c r="O209" s="46">
        <v>-1.05</v>
      </c>
      <c r="P209" s="59">
        <v>-6.29</v>
      </c>
      <c r="Q209" s="9">
        <f aca="true" t="shared" si="102" ref="Q209:W209">Q210-Q211</f>
        <v>-0.6900000000000001</v>
      </c>
      <c r="R209" s="9">
        <f t="shared" si="102"/>
        <v>-4.66</v>
      </c>
      <c r="S209" s="9">
        <f t="shared" si="102"/>
        <v>-0.7799999999999999</v>
      </c>
      <c r="T209" s="9">
        <f t="shared" si="102"/>
        <v>-1.3499999999999999</v>
      </c>
      <c r="U209" s="12">
        <f t="shared" si="102"/>
        <v>-7.4799999999999995</v>
      </c>
      <c r="V209" s="9">
        <f t="shared" si="102"/>
        <v>-0.22</v>
      </c>
      <c r="W209" s="9">
        <f t="shared" si="102"/>
        <v>-3.3600000000000003</v>
      </c>
    </row>
    <row r="210" spans="1:23" ht="12.75" customHeight="1">
      <c r="A210" s="8" t="s">
        <v>11</v>
      </c>
      <c r="B210" s="46">
        <v>0.04</v>
      </c>
      <c r="C210" s="46">
        <v>0.02</v>
      </c>
      <c r="D210" s="46">
        <v>0.02</v>
      </c>
      <c r="E210" s="46">
        <v>0.01</v>
      </c>
      <c r="F210" s="59">
        <v>0.09</v>
      </c>
      <c r="G210" s="46">
        <v>0</v>
      </c>
      <c r="H210" s="46">
        <v>0.18</v>
      </c>
      <c r="I210" s="46">
        <v>0.02</v>
      </c>
      <c r="J210" s="46">
        <v>0.01</v>
      </c>
      <c r="K210" s="59">
        <v>0.21</v>
      </c>
      <c r="L210" s="46">
        <v>0.01</v>
      </c>
      <c r="M210" s="46">
        <v>0.05</v>
      </c>
      <c r="N210" s="46">
        <v>0.37</v>
      </c>
      <c r="O210" s="46">
        <v>0.01</v>
      </c>
      <c r="P210" s="59">
        <v>0.44</v>
      </c>
      <c r="Q210" s="9">
        <f>Q213</f>
        <v>0.11</v>
      </c>
      <c r="R210" s="9">
        <f aca="true" t="shared" si="103" ref="R210:W211">R213</f>
        <v>0.26</v>
      </c>
      <c r="S210" s="9">
        <f t="shared" si="103"/>
        <v>0.05</v>
      </c>
      <c r="T210" s="9">
        <f t="shared" si="103"/>
        <v>0.05</v>
      </c>
      <c r="U210" s="10">
        <f>SUM(Q210:T210)</f>
        <v>0.47</v>
      </c>
      <c r="V210" s="9">
        <f t="shared" si="103"/>
        <v>0.01</v>
      </c>
      <c r="W210" s="9">
        <f t="shared" si="103"/>
        <v>0.01</v>
      </c>
    </row>
    <row r="211" spans="1:23" ht="12.75" customHeight="1">
      <c r="A211" s="8" t="s">
        <v>12</v>
      </c>
      <c r="B211" s="47">
        <v>0</v>
      </c>
      <c r="C211" s="47">
        <v>3.12</v>
      </c>
      <c r="D211" s="47">
        <v>0.12</v>
      </c>
      <c r="E211" s="47">
        <v>0.01</v>
      </c>
      <c r="F211" s="60">
        <v>3.25</v>
      </c>
      <c r="G211" s="47">
        <v>0.1</v>
      </c>
      <c r="H211" s="47">
        <v>2.91</v>
      </c>
      <c r="I211" s="47">
        <v>0.15</v>
      </c>
      <c r="J211" s="47">
        <v>0.08</v>
      </c>
      <c r="K211" s="60">
        <v>3.24</v>
      </c>
      <c r="L211" s="47">
        <v>0.18</v>
      </c>
      <c r="M211" s="47">
        <v>4.37</v>
      </c>
      <c r="N211" s="47">
        <v>1.12</v>
      </c>
      <c r="O211" s="47">
        <v>1.06</v>
      </c>
      <c r="P211" s="60">
        <v>6.73</v>
      </c>
      <c r="Q211" s="9">
        <f>Q214</f>
        <v>0.8</v>
      </c>
      <c r="R211" s="9">
        <f t="shared" si="103"/>
        <v>4.92</v>
      </c>
      <c r="S211" s="9">
        <f t="shared" si="103"/>
        <v>0.83</v>
      </c>
      <c r="T211" s="9">
        <f t="shared" si="103"/>
        <v>1.4</v>
      </c>
      <c r="U211" s="10">
        <f>SUM(Q211:T211)</f>
        <v>7.949999999999999</v>
      </c>
      <c r="V211" s="9">
        <f t="shared" si="103"/>
        <v>0.23</v>
      </c>
      <c r="W211" s="9">
        <f t="shared" si="103"/>
        <v>3.37</v>
      </c>
    </row>
    <row r="212" spans="1:23" ht="12.75" customHeight="1">
      <c r="A212" s="15" t="s">
        <v>87</v>
      </c>
      <c r="B212" s="46">
        <v>0.04</v>
      </c>
      <c r="C212" s="46">
        <v>-3.1</v>
      </c>
      <c r="D212" s="46">
        <v>-0.09999999999999999</v>
      </c>
      <c r="E212" s="46">
        <v>0</v>
      </c>
      <c r="F212" s="59">
        <v>-3.16</v>
      </c>
      <c r="G212" s="46">
        <v>-0.1</v>
      </c>
      <c r="H212" s="46">
        <v>-2.73</v>
      </c>
      <c r="I212" s="46">
        <v>-0.13</v>
      </c>
      <c r="J212" s="46">
        <v>-0.07</v>
      </c>
      <c r="K212" s="59">
        <v>-3.0300000000000002</v>
      </c>
      <c r="L212" s="46">
        <v>-0.16999999999999998</v>
      </c>
      <c r="M212" s="46">
        <v>-4.32</v>
      </c>
      <c r="N212" s="46">
        <v>-0.7500000000000001</v>
      </c>
      <c r="O212" s="46">
        <v>-1.05</v>
      </c>
      <c r="P212" s="59">
        <v>-6.29</v>
      </c>
      <c r="Q212" s="9">
        <f aca="true" t="shared" si="104" ref="Q212:W212">Q213-Q214</f>
        <v>-0.6900000000000001</v>
      </c>
      <c r="R212" s="9">
        <f t="shared" si="104"/>
        <v>-4.66</v>
      </c>
      <c r="S212" s="9">
        <f t="shared" si="104"/>
        <v>-0.7799999999999999</v>
      </c>
      <c r="T212" s="9">
        <f t="shared" si="104"/>
        <v>-1.3499999999999999</v>
      </c>
      <c r="U212" s="12">
        <f t="shared" si="104"/>
        <v>-7.4799999999999995</v>
      </c>
      <c r="V212" s="9">
        <f t="shared" si="104"/>
        <v>-0.22</v>
      </c>
      <c r="W212" s="9">
        <f t="shared" si="104"/>
        <v>-3.3600000000000003</v>
      </c>
    </row>
    <row r="213" spans="1:23" ht="12.75" customHeight="1">
      <c r="A213" s="8" t="s">
        <v>13</v>
      </c>
      <c r="B213" s="46">
        <v>0.04</v>
      </c>
      <c r="C213" s="46">
        <v>0.02</v>
      </c>
      <c r="D213" s="46">
        <v>0.02</v>
      </c>
      <c r="E213" s="46">
        <v>0.01</v>
      </c>
      <c r="F213" s="59">
        <v>0.09</v>
      </c>
      <c r="G213" s="46">
        <v>0</v>
      </c>
      <c r="H213" s="46">
        <v>0.18</v>
      </c>
      <c r="I213" s="46">
        <v>0.02</v>
      </c>
      <c r="J213" s="46">
        <v>0.01</v>
      </c>
      <c r="K213" s="59">
        <v>0.21</v>
      </c>
      <c r="L213" s="46">
        <v>0.01</v>
      </c>
      <c r="M213" s="46">
        <v>0.05</v>
      </c>
      <c r="N213" s="46">
        <v>0.37</v>
      </c>
      <c r="O213" s="46">
        <v>0.01</v>
      </c>
      <c r="P213" s="59">
        <v>0.44</v>
      </c>
      <c r="Q213" s="9">
        <v>0.11</v>
      </c>
      <c r="R213" s="9">
        <v>0.26</v>
      </c>
      <c r="S213" s="9">
        <v>0.05</v>
      </c>
      <c r="T213" s="9">
        <v>0.05</v>
      </c>
      <c r="U213" s="10">
        <f>SUM(Q213:T213)</f>
        <v>0.47</v>
      </c>
      <c r="V213" s="9">
        <v>0.01</v>
      </c>
      <c r="W213" s="9">
        <v>0.01</v>
      </c>
    </row>
    <row r="214" spans="1:23" ht="12.75" customHeight="1">
      <c r="A214" s="8" t="s">
        <v>14</v>
      </c>
      <c r="B214" s="47">
        <v>0</v>
      </c>
      <c r="C214" s="47">
        <v>3.12</v>
      </c>
      <c r="D214" s="47">
        <v>0.12</v>
      </c>
      <c r="E214" s="47">
        <v>0.01</v>
      </c>
      <c r="F214" s="60">
        <v>3.25</v>
      </c>
      <c r="G214" s="47">
        <v>0.1</v>
      </c>
      <c r="H214" s="47">
        <v>2.91</v>
      </c>
      <c r="I214" s="47">
        <v>0.15</v>
      </c>
      <c r="J214" s="47">
        <v>0.08</v>
      </c>
      <c r="K214" s="60">
        <v>3.24</v>
      </c>
      <c r="L214" s="47">
        <v>0.18</v>
      </c>
      <c r="M214" s="47">
        <v>4.37</v>
      </c>
      <c r="N214" s="47">
        <v>1.12</v>
      </c>
      <c r="O214" s="47">
        <v>1.06</v>
      </c>
      <c r="P214" s="60">
        <v>6.73</v>
      </c>
      <c r="Q214" s="9">
        <v>0.8</v>
      </c>
      <c r="R214" s="9">
        <v>4.92</v>
      </c>
      <c r="S214" s="9">
        <v>0.83</v>
      </c>
      <c r="T214" s="9">
        <v>1.4</v>
      </c>
      <c r="U214" s="10">
        <f>SUM(Q214:T214)</f>
        <v>7.949999999999999</v>
      </c>
      <c r="V214" s="9">
        <v>0.23</v>
      </c>
      <c r="W214" s="9">
        <v>3.37</v>
      </c>
    </row>
    <row r="215" spans="1:23" ht="12.75" customHeight="1">
      <c r="A215" s="8" t="s">
        <v>173</v>
      </c>
      <c r="B215" s="46">
        <v>0.06</v>
      </c>
      <c r="C215" s="46">
        <v>0.13</v>
      </c>
      <c r="D215" s="46">
        <v>0</v>
      </c>
      <c r="E215" s="46">
        <v>-0.01</v>
      </c>
      <c r="F215" s="59">
        <v>0.18</v>
      </c>
      <c r="G215" s="46">
        <v>0</v>
      </c>
      <c r="H215" s="46">
        <v>0</v>
      </c>
      <c r="I215" s="46">
        <v>0</v>
      </c>
      <c r="J215" s="46">
        <v>0</v>
      </c>
      <c r="K215" s="59">
        <v>0</v>
      </c>
      <c r="L215" s="46">
        <v>0</v>
      </c>
      <c r="M215" s="46">
        <v>0</v>
      </c>
      <c r="N215" s="46">
        <v>0</v>
      </c>
      <c r="O215" s="46">
        <v>0</v>
      </c>
      <c r="P215" s="59">
        <v>0</v>
      </c>
      <c r="Q215" s="9"/>
      <c r="R215" s="9"/>
      <c r="S215" s="9"/>
      <c r="T215" s="9"/>
      <c r="U215" s="10"/>
      <c r="V215" s="9"/>
      <c r="W215" s="9"/>
    </row>
    <row r="216" spans="1:23" ht="12.75" customHeight="1">
      <c r="A216" s="8" t="s">
        <v>11</v>
      </c>
      <c r="B216" s="46">
        <v>0.06</v>
      </c>
      <c r="C216" s="46">
        <v>0.13</v>
      </c>
      <c r="D216" s="46">
        <v>0</v>
      </c>
      <c r="E216" s="46">
        <v>0</v>
      </c>
      <c r="F216" s="59">
        <v>0.19</v>
      </c>
      <c r="G216" s="46">
        <v>0</v>
      </c>
      <c r="H216" s="46">
        <v>0</v>
      </c>
      <c r="I216" s="46">
        <v>0</v>
      </c>
      <c r="J216" s="46">
        <v>0</v>
      </c>
      <c r="K216" s="59">
        <v>0</v>
      </c>
      <c r="L216" s="46">
        <v>0</v>
      </c>
      <c r="M216" s="46">
        <v>0</v>
      </c>
      <c r="N216" s="46">
        <v>0</v>
      </c>
      <c r="O216" s="46">
        <v>0</v>
      </c>
      <c r="P216" s="59">
        <v>0</v>
      </c>
      <c r="Q216" s="9"/>
      <c r="R216" s="9"/>
      <c r="S216" s="9"/>
      <c r="T216" s="9"/>
      <c r="U216" s="10"/>
      <c r="V216" s="9"/>
      <c r="W216" s="9"/>
    </row>
    <row r="217" spans="1:23" ht="12.75" customHeight="1">
      <c r="A217" s="15" t="s">
        <v>12</v>
      </c>
      <c r="B217" s="47">
        <v>0</v>
      </c>
      <c r="C217" s="47">
        <v>0</v>
      </c>
      <c r="D217" s="47">
        <v>0</v>
      </c>
      <c r="E217" s="47">
        <v>0.01</v>
      </c>
      <c r="F217" s="60">
        <v>0.01</v>
      </c>
      <c r="G217" s="47">
        <v>0</v>
      </c>
      <c r="H217" s="47">
        <v>0</v>
      </c>
      <c r="I217" s="47">
        <v>0</v>
      </c>
      <c r="J217" s="47">
        <v>0</v>
      </c>
      <c r="K217" s="60">
        <v>0</v>
      </c>
      <c r="L217" s="47">
        <v>0</v>
      </c>
      <c r="M217" s="47">
        <v>0</v>
      </c>
      <c r="N217" s="47">
        <v>0</v>
      </c>
      <c r="O217" s="47">
        <v>0</v>
      </c>
      <c r="P217" s="60">
        <v>0</v>
      </c>
      <c r="Q217" s="9"/>
      <c r="R217" s="9"/>
      <c r="S217" s="9"/>
      <c r="T217" s="9"/>
      <c r="U217" s="10"/>
      <c r="V217" s="9"/>
      <c r="W217" s="9"/>
    </row>
    <row r="218" spans="1:29" s="11" customFormat="1" ht="12.75" customHeight="1">
      <c r="A218" s="15" t="s">
        <v>88</v>
      </c>
      <c r="B218" s="46">
        <v>-13.329999999999998</v>
      </c>
      <c r="C218" s="46">
        <v>-11.63</v>
      </c>
      <c r="D218" s="46">
        <v>-15.91</v>
      </c>
      <c r="E218" s="46">
        <v>-15.360000000000001</v>
      </c>
      <c r="F218" s="59">
        <v>-56.23</v>
      </c>
      <c r="G218" s="46">
        <v>-14.179999999999998</v>
      </c>
      <c r="H218" s="46">
        <v>-13.920000000000002</v>
      </c>
      <c r="I218" s="46">
        <v>-13.81</v>
      </c>
      <c r="J218" s="46">
        <v>-17.69</v>
      </c>
      <c r="K218" s="59">
        <v>-59.6</v>
      </c>
      <c r="L218" s="46">
        <v>-14.42</v>
      </c>
      <c r="M218" s="46">
        <v>-16.97</v>
      </c>
      <c r="N218" s="46">
        <v>-14.83</v>
      </c>
      <c r="O218" s="46">
        <v>-17.27</v>
      </c>
      <c r="P218" s="59">
        <v>-63.49000000000001</v>
      </c>
      <c r="Q218" s="9">
        <f aca="true" t="shared" si="105" ref="Q218:W218">Q219-Q220</f>
        <v>-14.469999999999999</v>
      </c>
      <c r="R218" s="9">
        <f t="shared" si="105"/>
        <v>-15.100000000000001</v>
      </c>
      <c r="S218" s="9">
        <f t="shared" si="105"/>
        <v>-17.21</v>
      </c>
      <c r="T218" s="9">
        <f t="shared" si="105"/>
        <v>-13.150000000000002</v>
      </c>
      <c r="U218" s="12">
        <f t="shared" si="105"/>
        <v>-59.93</v>
      </c>
      <c r="V218" s="9">
        <f t="shared" si="105"/>
        <v>-11.17</v>
      </c>
      <c r="W218" s="9">
        <f t="shared" si="105"/>
        <v>-9.54</v>
      </c>
      <c r="X218" s="1"/>
      <c r="Y218" s="1"/>
      <c r="Z218" s="1"/>
      <c r="AA218" s="1"/>
      <c r="AB218" s="1"/>
      <c r="AC218" s="1"/>
    </row>
    <row r="219" spans="1:23" ht="12.75" customHeight="1">
      <c r="A219" s="8" t="s">
        <v>8</v>
      </c>
      <c r="B219" s="46">
        <v>0.39</v>
      </c>
      <c r="C219" s="46">
        <v>0.41</v>
      </c>
      <c r="D219" s="46">
        <v>0.44999999999999996</v>
      </c>
      <c r="E219" s="46">
        <v>0.39999999999999997</v>
      </c>
      <c r="F219" s="59">
        <v>1.65</v>
      </c>
      <c r="G219" s="46">
        <v>0.21000000000000002</v>
      </c>
      <c r="H219" s="46">
        <v>0.39</v>
      </c>
      <c r="I219" s="46">
        <v>0.85</v>
      </c>
      <c r="J219" s="46">
        <v>1.3199999999999998</v>
      </c>
      <c r="K219" s="59">
        <v>2.77</v>
      </c>
      <c r="L219" s="46">
        <v>1.35</v>
      </c>
      <c r="M219" s="46">
        <v>3.57</v>
      </c>
      <c r="N219" s="46">
        <v>3.0100000000000002</v>
      </c>
      <c r="O219" s="46">
        <v>3.59</v>
      </c>
      <c r="P219" s="59">
        <v>11.52</v>
      </c>
      <c r="Q219" s="9">
        <f aca="true" t="shared" si="106" ref="Q219:T220">Q222</f>
        <v>3.82</v>
      </c>
      <c r="R219" s="9">
        <f t="shared" si="106"/>
        <v>2.84</v>
      </c>
      <c r="S219" s="9">
        <f t="shared" si="106"/>
        <v>3.86</v>
      </c>
      <c r="T219" s="9">
        <f t="shared" si="106"/>
        <v>4.8</v>
      </c>
      <c r="U219" s="10">
        <f>SUM(Q219:T219)</f>
        <v>15.32</v>
      </c>
      <c r="V219" s="9">
        <f>V222</f>
        <v>1.1300000000000001</v>
      </c>
      <c r="W219" s="9">
        <f>W222</f>
        <v>1.4300000000000002</v>
      </c>
    </row>
    <row r="220" spans="1:23" ht="12.75" customHeight="1">
      <c r="A220" s="8" t="s">
        <v>9</v>
      </c>
      <c r="B220" s="47">
        <v>13.719999999999999</v>
      </c>
      <c r="C220" s="47">
        <v>12.040000000000001</v>
      </c>
      <c r="D220" s="47">
        <v>16.36</v>
      </c>
      <c r="E220" s="47">
        <v>15.760000000000002</v>
      </c>
      <c r="F220" s="60">
        <v>57.879999999999995</v>
      </c>
      <c r="G220" s="47">
        <v>14.389999999999999</v>
      </c>
      <c r="H220" s="47">
        <v>14.310000000000002</v>
      </c>
      <c r="I220" s="47">
        <v>14.66</v>
      </c>
      <c r="J220" s="47">
        <v>19.01</v>
      </c>
      <c r="K220" s="60">
        <v>62.370000000000005</v>
      </c>
      <c r="L220" s="47">
        <v>15.77</v>
      </c>
      <c r="M220" s="47">
        <v>20.54</v>
      </c>
      <c r="N220" s="47">
        <v>17.84</v>
      </c>
      <c r="O220" s="47">
        <v>20.86</v>
      </c>
      <c r="P220" s="60">
        <v>75.01</v>
      </c>
      <c r="Q220" s="9">
        <f t="shared" si="106"/>
        <v>18.29</v>
      </c>
      <c r="R220" s="9">
        <f t="shared" si="106"/>
        <v>17.94</v>
      </c>
      <c r="S220" s="9">
        <f t="shared" si="106"/>
        <v>21.07</v>
      </c>
      <c r="T220" s="9">
        <f t="shared" si="106"/>
        <v>17.950000000000003</v>
      </c>
      <c r="U220" s="10">
        <f>SUM(Q220:T220)</f>
        <v>75.25</v>
      </c>
      <c r="V220" s="9">
        <f>V223</f>
        <v>12.3</v>
      </c>
      <c r="W220" s="9">
        <f>W223</f>
        <v>10.969999999999999</v>
      </c>
    </row>
    <row r="221" spans="1:23" ht="12.75" customHeight="1">
      <c r="A221" s="15" t="s">
        <v>82</v>
      </c>
      <c r="B221" s="46">
        <v>-13.329999999999998</v>
      </c>
      <c r="C221" s="46">
        <v>-11.63</v>
      </c>
      <c r="D221" s="46">
        <v>-15.91</v>
      </c>
      <c r="E221" s="46">
        <v>-15.360000000000001</v>
      </c>
      <c r="F221" s="59">
        <v>-56.23</v>
      </c>
      <c r="G221" s="46">
        <v>-14.179999999999998</v>
      </c>
      <c r="H221" s="46">
        <v>-13.920000000000002</v>
      </c>
      <c r="I221" s="46">
        <v>-13.81</v>
      </c>
      <c r="J221" s="46">
        <v>-17.69</v>
      </c>
      <c r="K221" s="59">
        <v>-59.6</v>
      </c>
      <c r="L221" s="46">
        <v>-14.42</v>
      </c>
      <c r="M221" s="46">
        <v>-16.97</v>
      </c>
      <c r="N221" s="46">
        <v>-14.83</v>
      </c>
      <c r="O221" s="46">
        <v>-17.27</v>
      </c>
      <c r="P221" s="59">
        <v>-63.49000000000001</v>
      </c>
      <c r="Q221" s="9">
        <f aca="true" t="shared" si="107" ref="Q221:W221">Q222-Q223</f>
        <v>-14.469999999999999</v>
      </c>
      <c r="R221" s="9">
        <f t="shared" si="107"/>
        <v>-15.100000000000001</v>
      </c>
      <c r="S221" s="9">
        <f t="shared" si="107"/>
        <v>-17.21</v>
      </c>
      <c r="T221" s="9">
        <f t="shared" si="107"/>
        <v>-13.150000000000002</v>
      </c>
      <c r="U221" s="12">
        <f t="shared" si="107"/>
        <v>-59.93</v>
      </c>
      <c r="V221" s="9">
        <f t="shared" si="107"/>
        <v>-11.17</v>
      </c>
      <c r="W221" s="9">
        <f t="shared" si="107"/>
        <v>-9.54</v>
      </c>
    </row>
    <row r="222" spans="1:23" ht="12.75" customHeight="1">
      <c r="A222" s="8" t="s">
        <v>11</v>
      </c>
      <c r="B222" s="46">
        <v>0.39</v>
      </c>
      <c r="C222" s="46">
        <v>0.41</v>
      </c>
      <c r="D222" s="46">
        <v>0.44999999999999996</v>
      </c>
      <c r="E222" s="46">
        <v>0.39999999999999997</v>
      </c>
      <c r="F222" s="59">
        <v>1.65</v>
      </c>
      <c r="G222" s="46">
        <v>0.21000000000000002</v>
      </c>
      <c r="H222" s="46">
        <v>0.39</v>
      </c>
      <c r="I222" s="46">
        <v>0.85</v>
      </c>
      <c r="J222" s="46">
        <v>1.3199999999999998</v>
      </c>
      <c r="K222" s="59">
        <v>2.77</v>
      </c>
      <c r="L222" s="46">
        <v>1.35</v>
      </c>
      <c r="M222" s="46">
        <v>3.57</v>
      </c>
      <c r="N222" s="46">
        <v>3.0100000000000002</v>
      </c>
      <c r="O222" s="46">
        <v>3.59</v>
      </c>
      <c r="P222" s="59">
        <v>11.52</v>
      </c>
      <c r="Q222" s="9">
        <v>3.82</v>
      </c>
      <c r="R222" s="9">
        <v>2.84</v>
      </c>
      <c r="S222" s="9">
        <v>3.86</v>
      </c>
      <c r="T222" s="9">
        <v>4.8</v>
      </c>
      <c r="U222" s="10">
        <f>SUM(Q222:T222)</f>
        <v>15.32</v>
      </c>
      <c r="V222" s="9">
        <v>1.1300000000000001</v>
      </c>
      <c r="W222" s="9">
        <v>1.4300000000000002</v>
      </c>
    </row>
    <row r="223" spans="1:23" ht="12.75" customHeight="1">
      <c r="A223" s="8" t="s">
        <v>12</v>
      </c>
      <c r="B223" s="46">
        <v>13.719999999999999</v>
      </c>
      <c r="C223" s="46">
        <v>12.040000000000001</v>
      </c>
      <c r="D223" s="46">
        <v>16.36</v>
      </c>
      <c r="E223" s="46">
        <v>15.760000000000002</v>
      </c>
      <c r="F223" s="59">
        <v>57.879999999999995</v>
      </c>
      <c r="G223" s="46">
        <v>14.389999999999999</v>
      </c>
      <c r="H223" s="46">
        <v>14.310000000000002</v>
      </c>
      <c r="I223" s="46">
        <v>14.66</v>
      </c>
      <c r="J223" s="46">
        <v>19.01</v>
      </c>
      <c r="K223" s="59">
        <v>62.370000000000005</v>
      </c>
      <c r="L223" s="46">
        <v>15.77</v>
      </c>
      <c r="M223" s="46">
        <v>20.54</v>
      </c>
      <c r="N223" s="46">
        <v>17.84</v>
      </c>
      <c r="O223" s="46">
        <v>20.86</v>
      </c>
      <c r="P223" s="59">
        <v>75.01</v>
      </c>
      <c r="Q223" s="9">
        <v>18.29</v>
      </c>
      <c r="R223" s="9">
        <v>17.94</v>
      </c>
      <c r="S223" s="9">
        <v>21.07</v>
      </c>
      <c r="T223" s="9">
        <v>17.950000000000003</v>
      </c>
      <c r="U223" s="10">
        <f>SUM(Q223:T223)</f>
        <v>75.25</v>
      </c>
      <c r="V223" s="9">
        <v>12.3</v>
      </c>
      <c r="W223" s="9">
        <v>10.969999999999999</v>
      </c>
    </row>
    <row r="224" spans="1:23" ht="12.75" customHeight="1">
      <c r="A224" s="15" t="s">
        <v>84</v>
      </c>
      <c r="B224" s="46">
        <v>-13.54</v>
      </c>
      <c r="C224" s="46">
        <v>-12.020000000000001</v>
      </c>
      <c r="D224" s="46">
        <v>-16.38</v>
      </c>
      <c r="E224" s="46">
        <v>-15.860000000000001</v>
      </c>
      <c r="F224" s="59">
        <v>-57.800000000000004</v>
      </c>
      <c r="G224" s="46">
        <v>-14.189999999999998</v>
      </c>
      <c r="H224" s="46">
        <v>-13.850000000000001</v>
      </c>
      <c r="I224" s="46">
        <v>-13.72</v>
      </c>
      <c r="J224" s="46">
        <v>-17.73</v>
      </c>
      <c r="K224" s="59">
        <v>-59.49</v>
      </c>
      <c r="L224" s="46">
        <v>-14.42</v>
      </c>
      <c r="M224" s="46">
        <v>-16.83</v>
      </c>
      <c r="N224" s="46">
        <v>-15.110000000000001</v>
      </c>
      <c r="O224" s="46">
        <v>-17.41</v>
      </c>
      <c r="P224" s="59">
        <v>-63.77000000000001</v>
      </c>
      <c r="Q224" s="9">
        <f aca="true" t="shared" si="108" ref="Q224:W224">Q225-Q226</f>
        <v>-14.54</v>
      </c>
      <c r="R224" s="9">
        <f t="shared" si="108"/>
        <v>-15.07</v>
      </c>
      <c r="S224" s="9">
        <f t="shared" si="108"/>
        <v>-17.54</v>
      </c>
      <c r="T224" s="9">
        <f t="shared" si="108"/>
        <v>-13.3</v>
      </c>
      <c r="U224" s="12">
        <f t="shared" si="108"/>
        <v>-60.449999999999996</v>
      </c>
      <c r="V224" s="9">
        <f t="shared" si="108"/>
        <v>-11.23</v>
      </c>
      <c r="W224" s="9">
        <f t="shared" si="108"/>
        <v>-9.51</v>
      </c>
    </row>
    <row r="225" spans="1:23" ht="12.75" customHeight="1">
      <c r="A225" s="8" t="s">
        <v>13</v>
      </c>
      <c r="B225" s="47">
        <v>0.39</v>
      </c>
      <c r="C225" s="47">
        <v>0.41</v>
      </c>
      <c r="D225" s="47">
        <v>0.44999999999999996</v>
      </c>
      <c r="E225" s="47">
        <v>0.39999999999999997</v>
      </c>
      <c r="F225" s="60">
        <v>1.65</v>
      </c>
      <c r="G225" s="47">
        <v>0.21000000000000002</v>
      </c>
      <c r="H225" s="47">
        <v>0.39</v>
      </c>
      <c r="I225" s="47">
        <v>0.85</v>
      </c>
      <c r="J225" s="47">
        <v>1.3199999999999998</v>
      </c>
      <c r="K225" s="60">
        <v>2.77</v>
      </c>
      <c r="L225" s="47">
        <v>1.35</v>
      </c>
      <c r="M225" s="47">
        <v>3.57</v>
      </c>
      <c r="N225" s="47">
        <v>3.0100000000000002</v>
      </c>
      <c r="O225" s="47">
        <v>3.59</v>
      </c>
      <c r="P225" s="60">
        <v>11.52</v>
      </c>
      <c r="Q225" s="9">
        <v>3.82</v>
      </c>
      <c r="R225" s="9">
        <v>2.84</v>
      </c>
      <c r="S225" s="9">
        <v>3.86</v>
      </c>
      <c r="T225" s="9">
        <v>4.8</v>
      </c>
      <c r="U225" s="10">
        <f>SUM(Q225:T225)</f>
        <v>15.32</v>
      </c>
      <c r="V225" s="9">
        <v>1.1300000000000001</v>
      </c>
      <c r="W225" s="9">
        <v>1.4300000000000002</v>
      </c>
    </row>
    <row r="226" spans="1:23" ht="12.75" customHeight="1">
      <c r="A226" s="8" t="s">
        <v>14</v>
      </c>
      <c r="B226" s="46">
        <v>13.93</v>
      </c>
      <c r="C226" s="46">
        <v>12.430000000000001</v>
      </c>
      <c r="D226" s="46">
        <v>16.83</v>
      </c>
      <c r="E226" s="46">
        <v>16.26</v>
      </c>
      <c r="F226" s="59">
        <v>59.45</v>
      </c>
      <c r="G226" s="46">
        <v>14.399999999999999</v>
      </c>
      <c r="H226" s="46">
        <v>14.240000000000002</v>
      </c>
      <c r="I226" s="46">
        <v>14.57</v>
      </c>
      <c r="J226" s="46">
        <v>19.05</v>
      </c>
      <c r="K226" s="59">
        <v>62.260000000000005</v>
      </c>
      <c r="L226" s="46">
        <v>15.77</v>
      </c>
      <c r="M226" s="46">
        <v>20.4</v>
      </c>
      <c r="N226" s="46">
        <v>18.12</v>
      </c>
      <c r="O226" s="46">
        <v>21</v>
      </c>
      <c r="P226" s="59">
        <v>75.29</v>
      </c>
      <c r="Q226" s="9">
        <v>18.36</v>
      </c>
      <c r="R226" s="9">
        <v>17.91</v>
      </c>
      <c r="S226" s="9">
        <v>21.4</v>
      </c>
      <c r="T226" s="9">
        <v>18.1</v>
      </c>
      <c r="U226" s="10">
        <f>SUM(Q226:T226)</f>
        <v>75.77</v>
      </c>
      <c r="V226" s="9">
        <v>12.360000000000001</v>
      </c>
      <c r="W226" s="9">
        <v>10.94</v>
      </c>
    </row>
    <row r="227" spans="1:23" ht="12.75" customHeight="1">
      <c r="A227" s="8" t="s">
        <v>89</v>
      </c>
      <c r="B227" s="46">
        <v>4.72</v>
      </c>
      <c r="C227" s="46">
        <v>4.89</v>
      </c>
      <c r="D227" s="46">
        <v>4.99</v>
      </c>
      <c r="E227" s="46">
        <v>4.83</v>
      </c>
      <c r="F227" s="59">
        <v>19.43</v>
      </c>
      <c r="G227" s="46">
        <v>8.31</v>
      </c>
      <c r="H227" s="46">
        <v>7.15</v>
      </c>
      <c r="I227" s="46">
        <v>7.720000000000001</v>
      </c>
      <c r="J227" s="46">
        <v>6.95</v>
      </c>
      <c r="K227" s="59">
        <v>30.13</v>
      </c>
      <c r="L227" s="46">
        <v>6.21</v>
      </c>
      <c r="M227" s="46">
        <v>6.35</v>
      </c>
      <c r="N227" s="46">
        <v>6.970000000000001</v>
      </c>
      <c r="O227" s="46">
        <v>7.12</v>
      </c>
      <c r="P227" s="59">
        <v>26.650000000000002</v>
      </c>
      <c r="Q227" s="9">
        <f aca="true" t="shared" si="109" ref="Q227:W227">Q228</f>
        <v>6.9799999999999995</v>
      </c>
      <c r="R227" s="9">
        <f t="shared" si="109"/>
        <v>6.71</v>
      </c>
      <c r="S227" s="9">
        <f t="shared" si="109"/>
        <v>7.16</v>
      </c>
      <c r="T227" s="9">
        <f t="shared" si="109"/>
        <v>9.15</v>
      </c>
      <c r="U227" s="12">
        <f t="shared" si="109"/>
        <v>30</v>
      </c>
      <c r="V227" s="9">
        <f t="shared" si="109"/>
        <v>6.8100000000000005</v>
      </c>
      <c r="W227" s="9">
        <f t="shared" si="109"/>
        <v>4.96</v>
      </c>
    </row>
    <row r="228" spans="1:23" ht="12.75" customHeight="1">
      <c r="A228" s="8" t="s">
        <v>90</v>
      </c>
      <c r="B228" s="47">
        <v>4.72</v>
      </c>
      <c r="C228" s="47">
        <v>4.89</v>
      </c>
      <c r="D228" s="47">
        <v>4.99</v>
      </c>
      <c r="E228" s="47">
        <v>4.83</v>
      </c>
      <c r="F228" s="60">
        <v>19.43</v>
      </c>
      <c r="G228" s="47">
        <v>8.31</v>
      </c>
      <c r="H228" s="47">
        <v>7.15</v>
      </c>
      <c r="I228" s="47">
        <v>7.720000000000001</v>
      </c>
      <c r="J228" s="47">
        <v>6.95</v>
      </c>
      <c r="K228" s="60">
        <v>30.13</v>
      </c>
      <c r="L228" s="47">
        <v>6.21</v>
      </c>
      <c r="M228" s="47">
        <v>6.35</v>
      </c>
      <c r="N228" s="47">
        <v>6.970000000000001</v>
      </c>
      <c r="O228" s="47">
        <v>7.12</v>
      </c>
      <c r="P228" s="60">
        <v>26.650000000000002</v>
      </c>
      <c r="Q228" s="9">
        <v>6.9799999999999995</v>
      </c>
      <c r="R228" s="9">
        <v>6.71</v>
      </c>
      <c r="S228" s="9">
        <v>7.16</v>
      </c>
      <c r="T228" s="9">
        <v>9.15</v>
      </c>
      <c r="U228" s="10">
        <f>SUM(Q228:T228)</f>
        <v>30</v>
      </c>
      <c r="V228" s="9">
        <v>6.8100000000000005</v>
      </c>
      <c r="W228" s="9">
        <v>4.96</v>
      </c>
    </row>
    <row r="229" spans="1:23" ht="12.75" customHeight="1">
      <c r="A229" s="15" t="s">
        <v>91</v>
      </c>
      <c r="B229" s="46">
        <v>-0.43</v>
      </c>
      <c r="C229" s="46">
        <v>-0.24999999999999994</v>
      </c>
      <c r="D229" s="46">
        <v>-0.32000000000000006</v>
      </c>
      <c r="E229" s="46">
        <v>-0.29</v>
      </c>
      <c r="F229" s="59">
        <v>-1.2899999999999998</v>
      </c>
      <c r="G229" s="46">
        <v>-0.21999999999999997</v>
      </c>
      <c r="H229" s="46">
        <v>-0.30000000000000004</v>
      </c>
      <c r="I229" s="46">
        <v>-0.23000000000000004</v>
      </c>
      <c r="J229" s="46">
        <v>-0.19</v>
      </c>
      <c r="K229" s="59">
        <v>-0.9399999999999997</v>
      </c>
      <c r="L229" s="46">
        <v>-0.41999999999999993</v>
      </c>
      <c r="M229" s="46">
        <v>-0.26999999999999996</v>
      </c>
      <c r="N229" s="46">
        <v>-0.32</v>
      </c>
      <c r="O229" s="46">
        <v>-0.29000000000000004</v>
      </c>
      <c r="P229" s="59">
        <v>-1.2999999999999998</v>
      </c>
      <c r="Q229" s="9">
        <f aca="true" t="shared" si="110" ref="Q229:W229">Q230-Q231</f>
        <v>-0.6399999999999999</v>
      </c>
      <c r="R229" s="9">
        <f t="shared" si="110"/>
        <v>-0.56</v>
      </c>
      <c r="S229" s="9">
        <f t="shared" si="110"/>
        <v>-0.37999999999999995</v>
      </c>
      <c r="T229" s="9">
        <f t="shared" si="110"/>
        <v>-0.30000000000000004</v>
      </c>
      <c r="U229" s="12">
        <f t="shared" si="110"/>
        <v>-1.88</v>
      </c>
      <c r="V229" s="9">
        <f t="shared" si="110"/>
        <v>-0.26999999999999996</v>
      </c>
      <c r="W229" s="9">
        <f t="shared" si="110"/>
        <v>-0.51</v>
      </c>
    </row>
    <row r="230" spans="1:23" ht="12.75" customHeight="1">
      <c r="A230" s="8" t="s">
        <v>6</v>
      </c>
      <c r="B230" s="46">
        <v>-0.44</v>
      </c>
      <c r="C230" s="46">
        <v>-0.44999999999999996</v>
      </c>
      <c r="D230" s="46">
        <v>-0.5700000000000001</v>
      </c>
      <c r="E230" s="46">
        <v>-0.61</v>
      </c>
      <c r="F230" s="59">
        <v>-2.07</v>
      </c>
      <c r="G230" s="46">
        <v>-0.73</v>
      </c>
      <c r="H230" s="46">
        <v>-0.53</v>
      </c>
      <c r="I230" s="46">
        <v>-0.47000000000000003</v>
      </c>
      <c r="J230" s="46">
        <v>-0.49</v>
      </c>
      <c r="K230" s="59">
        <v>-2.2199999999999998</v>
      </c>
      <c r="L230" s="46">
        <v>-0.7</v>
      </c>
      <c r="M230" s="46">
        <v>-0.48</v>
      </c>
      <c r="N230" s="46">
        <v>-0.54</v>
      </c>
      <c r="O230" s="46">
        <v>-0.54</v>
      </c>
      <c r="P230" s="59">
        <v>-2.26</v>
      </c>
      <c r="Q230" s="9">
        <f aca="true" t="shared" si="111" ref="Q230:T231">Q233+Q236</f>
        <v>-0.6799999999999999</v>
      </c>
      <c r="R230" s="9">
        <f t="shared" si="111"/>
        <v>-0.9</v>
      </c>
      <c r="S230" s="9">
        <f t="shared" si="111"/>
        <v>-0.57</v>
      </c>
      <c r="T230" s="9">
        <f t="shared" si="111"/>
        <v>-0.66</v>
      </c>
      <c r="U230" s="10">
        <f>SUM(Q230:T230)</f>
        <v>-2.81</v>
      </c>
      <c r="V230" s="9">
        <f>V233+V236</f>
        <v>-0.48</v>
      </c>
      <c r="W230" s="9">
        <f>W233+W236</f>
        <v>-0.51</v>
      </c>
    </row>
    <row r="231" spans="1:23" ht="12.75" customHeight="1">
      <c r="A231" s="8" t="s">
        <v>7</v>
      </c>
      <c r="B231" s="49">
        <v>-0.01</v>
      </c>
      <c r="C231" s="49">
        <v>-0.2</v>
      </c>
      <c r="D231" s="49">
        <v>-0.25</v>
      </c>
      <c r="E231" s="49">
        <v>-0.32</v>
      </c>
      <c r="F231" s="62">
        <v>-0.78</v>
      </c>
      <c r="G231" s="49">
        <v>-0.51</v>
      </c>
      <c r="H231" s="49">
        <v>-0.22999999999999998</v>
      </c>
      <c r="I231" s="49">
        <v>-0.24</v>
      </c>
      <c r="J231" s="49">
        <v>-0.3</v>
      </c>
      <c r="K231" s="62">
        <v>-1.28</v>
      </c>
      <c r="L231" s="49">
        <v>-0.28</v>
      </c>
      <c r="M231" s="49">
        <v>-0.21000000000000002</v>
      </c>
      <c r="N231" s="49">
        <v>-0.22000000000000003</v>
      </c>
      <c r="O231" s="49">
        <v>-0.25</v>
      </c>
      <c r="P231" s="62">
        <v>-0.9600000000000001</v>
      </c>
      <c r="Q231" s="9">
        <f t="shared" si="111"/>
        <v>-0.04000000000000001</v>
      </c>
      <c r="R231" s="9">
        <f t="shared" si="111"/>
        <v>-0.34</v>
      </c>
      <c r="S231" s="9">
        <f t="shared" si="111"/>
        <v>-0.19</v>
      </c>
      <c r="T231" s="9">
        <f t="shared" si="111"/>
        <v>-0.36</v>
      </c>
      <c r="U231" s="10">
        <f>SUM(Q231:T231)</f>
        <v>-0.93</v>
      </c>
      <c r="V231" s="9">
        <f>V234+V237</f>
        <v>-0.21000000000000002</v>
      </c>
      <c r="W231" s="9">
        <f>W234+W237</f>
        <v>0</v>
      </c>
    </row>
    <row r="232" spans="1:23" ht="12.75" customHeight="1">
      <c r="A232" s="15" t="s">
        <v>92</v>
      </c>
      <c r="B232" s="46">
        <v>-0.43</v>
      </c>
      <c r="C232" s="46">
        <v>-0.24999999999999994</v>
      </c>
      <c r="D232" s="46">
        <v>-0.32000000000000006</v>
      </c>
      <c r="E232" s="46">
        <v>-0.29</v>
      </c>
      <c r="F232" s="59">
        <v>-1.2899999999999998</v>
      </c>
      <c r="G232" s="46">
        <v>-0.21999999999999997</v>
      </c>
      <c r="H232" s="46">
        <v>-0.30000000000000004</v>
      </c>
      <c r="I232" s="46">
        <v>-0.23000000000000004</v>
      </c>
      <c r="J232" s="46">
        <v>-0.19</v>
      </c>
      <c r="K232" s="59">
        <v>-0.9399999999999997</v>
      </c>
      <c r="L232" s="46">
        <v>-0.41999999999999993</v>
      </c>
      <c r="M232" s="46">
        <v>-0.26999999999999996</v>
      </c>
      <c r="N232" s="46">
        <v>-0.32</v>
      </c>
      <c r="O232" s="46">
        <v>-0.29000000000000004</v>
      </c>
      <c r="P232" s="59">
        <v>-1.2999999999999998</v>
      </c>
      <c r="Q232" s="9">
        <f aca="true" t="shared" si="112" ref="Q232:W232">Q233-Q234</f>
        <v>-0.6399999999999999</v>
      </c>
      <c r="R232" s="9">
        <f t="shared" si="112"/>
        <v>-0.56</v>
      </c>
      <c r="S232" s="9">
        <f t="shared" si="112"/>
        <v>-0.37999999999999995</v>
      </c>
      <c r="T232" s="9">
        <f t="shared" si="112"/>
        <v>-0.30000000000000004</v>
      </c>
      <c r="U232" s="12">
        <f t="shared" si="112"/>
        <v>-1.88</v>
      </c>
      <c r="V232" s="9">
        <f t="shared" si="112"/>
        <v>-0.3</v>
      </c>
      <c r="W232" s="9">
        <f t="shared" si="112"/>
        <v>-0.46</v>
      </c>
    </row>
    <row r="233" spans="1:23" ht="12.75" customHeight="1">
      <c r="A233" s="8" t="s">
        <v>8</v>
      </c>
      <c r="B233" s="46">
        <v>-0.44</v>
      </c>
      <c r="C233" s="46">
        <v>-0.44999999999999996</v>
      </c>
      <c r="D233" s="46">
        <v>-0.5700000000000001</v>
      </c>
      <c r="E233" s="46">
        <v>-0.61</v>
      </c>
      <c r="F233" s="59">
        <v>-2.07</v>
      </c>
      <c r="G233" s="46">
        <v>-0.73</v>
      </c>
      <c r="H233" s="46">
        <v>-0.53</v>
      </c>
      <c r="I233" s="46">
        <v>-0.47000000000000003</v>
      </c>
      <c r="J233" s="46">
        <v>-0.49</v>
      </c>
      <c r="K233" s="59">
        <v>-2.2199999999999998</v>
      </c>
      <c r="L233" s="46">
        <v>-0.7</v>
      </c>
      <c r="M233" s="46">
        <v>-0.48</v>
      </c>
      <c r="N233" s="46">
        <v>-0.54</v>
      </c>
      <c r="O233" s="46">
        <v>-0.54</v>
      </c>
      <c r="P233" s="59">
        <v>-2.26</v>
      </c>
      <c r="Q233" s="9">
        <v>-0.6799999999999999</v>
      </c>
      <c r="R233" s="9">
        <v>-0.9</v>
      </c>
      <c r="S233" s="9">
        <v>-0.57</v>
      </c>
      <c r="T233" s="9">
        <v>-0.66</v>
      </c>
      <c r="U233" s="10">
        <f>SUM(Q233:T233)</f>
        <v>-2.81</v>
      </c>
      <c r="V233" s="9">
        <v>-0.51</v>
      </c>
      <c r="W233" s="9">
        <v>-0.51</v>
      </c>
    </row>
    <row r="234" spans="1:23" ht="12.75" customHeight="1">
      <c r="A234" s="8" t="s">
        <v>9</v>
      </c>
      <c r="B234" s="47">
        <v>-0.01</v>
      </c>
      <c r="C234" s="47">
        <v>-0.2</v>
      </c>
      <c r="D234" s="47">
        <v>-0.25</v>
      </c>
      <c r="E234" s="47">
        <v>-0.32</v>
      </c>
      <c r="F234" s="60">
        <v>-0.78</v>
      </c>
      <c r="G234" s="47">
        <v>-0.51</v>
      </c>
      <c r="H234" s="47">
        <v>-0.22999999999999998</v>
      </c>
      <c r="I234" s="47">
        <v>-0.24</v>
      </c>
      <c r="J234" s="47">
        <v>-0.3</v>
      </c>
      <c r="K234" s="60">
        <v>-1.28</v>
      </c>
      <c r="L234" s="47">
        <v>-0.28</v>
      </c>
      <c r="M234" s="47">
        <v>-0.21000000000000002</v>
      </c>
      <c r="N234" s="47">
        <v>-0.22000000000000003</v>
      </c>
      <c r="O234" s="47">
        <v>-0.25</v>
      </c>
      <c r="P234" s="60">
        <v>-0.9600000000000001</v>
      </c>
      <c r="Q234" s="9">
        <v>-0.04000000000000001</v>
      </c>
      <c r="R234" s="9">
        <v>-0.34</v>
      </c>
      <c r="S234" s="9">
        <v>-0.19</v>
      </c>
      <c r="T234" s="9">
        <v>-0.36</v>
      </c>
      <c r="U234" s="10">
        <f>SUM(Q234:T234)</f>
        <v>-0.93</v>
      </c>
      <c r="V234" s="9">
        <v>-0.21000000000000002</v>
      </c>
      <c r="W234" s="9">
        <v>-0.04999999999999999</v>
      </c>
    </row>
    <row r="235" spans="1:23" ht="12.75" customHeight="1">
      <c r="A235" s="41" t="s">
        <v>93</v>
      </c>
      <c r="B235" s="47"/>
      <c r="C235" s="47"/>
      <c r="D235" s="47"/>
      <c r="E235" s="47"/>
      <c r="F235" s="60"/>
      <c r="G235" s="47"/>
      <c r="H235" s="47"/>
      <c r="I235" s="47"/>
      <c r="J235" s="47"/>
      <c r="K235" s="60"/>
      <c r="L235" s="47"/>
      <c r="M235" s="47"/>
      <c r="N235" s="47"/>
      <c r="O235" s="47"/>
      <c r="P235" s="60"/>
      <c r="Q235" s="9">
        <f aca="true" t="shared" si="113" ref="Q235:W235">Q236-Q237</f>
        <v>0</v>
      </c>
      <c r="R235" s="9">
        <f t="shared" si="113"/>
        <v>0</v>
      </c>
      <c r="S235" s="9">
        <f t="shared" si="113"/>
        <v>0</v>
      </c>
      <c r="T235" s="9">
        <f t="shared" si="113"/>
        <v>0</v>
      </c>
      <c r="U235" s="12">
        <f t="shared" si="113"/>
        <v>0</v>
      </c>
      <c r="V235" s="9">
        <f t="shared" si="113"/>
        <v>0.03</v>
      </c>
      <c r="W235" s="9">
        <f t="shared" si="113"/>
        <v>-0.05</v>
      </c>
    </row>
    <row r="236" spans="1:23" ht="12.75" customHeight="1">
      <c r="A236" s="8" t="s">
        <v>8</v>
      </c>
      <c r="B236" s="47"/>
      <c r="C236" s="47"/>
      <c r="D236" s="47"/>
      <c r="E236" s="47"/>
      <c r="F236" s="60"/>
      <c r="G236" s="47"/>
      <c r="H236" s="47"/>
      <c r="I236" s="47"/>
      <c r="J236" s="47"/>
      <c r="K236" s="60"/>
      <c r="L236" s="47"/>
      <c r="M236" s="47"/>
      <c r="N236" s="47"/>
      <c r="O236" s="47"/>
      <c r="P236" s="60"/>
      <c r="Q236" s="18"/>
      <c r="R236" s="18"/>
      <c r="S236" s="18"/>
      <c r="T236" s="18"/>
      <c r="U236" s="10">
        <f>SUM(Q236:T236)</f>
        <v>0</v>
      </c>
      <c r="V236" s="9">
        <v>0.03</v>
      </c>
      <c r="W236" s="18"/>
    </row>
    <row r="237" spans="1:23" ht="12.75" customHeight="1">
      <c r="A237" s="8" t="s">
        <v>9</v>
      </c>
      <c r="B237" s="47"/>
      <c r="C237" s="47"/>
      <c r="D237" s="47"/>
      <c r="E237" s="47"/>
      <c r="F237" s="60"/>
      <c r="G237" s="47"/>
      <c r="H237" s="47"/>
      <c r="I237" s="47"/>
      <c r="J237" s="47"/>
      <c r="K237" s="60"/>
      <c r="L237" s="47"/>
      <c r="M237" s="47"/>
      <c r="N237" s="47"/>
      <c r="O237" s="47"/>
      <c r="P237" s="60"/>
      <c r="Q237" s="18"/>
      <c r="R237" s="18"/>
      <c r="S237" s="18"/>
      <c r="T237" s="18"/>
      <c r="U237" s="10">
        <f>SUM(Q237:T237)</f>
        <v>0</v>
      </c>
      <c r="V237" s="18"/>
      <c r="W237" s="9">
        <v>0.05</v>
      </c>
    </row>
    <row r="238" spans="1:23" s="11" customFormat="1" ht="12.75" customHeight="1">
      <c r="A238" s="17" t="s">
        <v>94</v>
      </c>
      <c r="B238" s="45">
        <v>274.03</v>
      </c>
      <c r="C238" s="45">
        <v>343.57000000000005</v>
      </c>
      <c r="D238" s="45">
        <v>378.93999999999994</v>
      </c>
      <c r="E238" s="45">
        <v>399.49</v>
      </c>
      <c r="F238" s="58">
        <v>1396.03</v>
      </c>
      <c r="G238" s="45">
        <v>296.45</v>
      </c>
      <c r="H238" s="45">
        <v>401.74</v>
      </c>
      <c r="I238" s="45">
        <v>398.27</v>
      </c>
      <c r="J238" s="45">
        <v>409.79</v>
      </c>
      <c r="K238" s="58">
        <v>1506.2500000000002</v>
      </c>
      <c r="L238" s="45">
        <v>312.51</v>
      </c>
      <c r="M238" s="45">
        <v>379.45</v>
      </c>
      <c r="N238" s="45">
        <v>423.03</v>
      </c>
      <c r="O238" s="45">
        <v>498.21</v>
      </c>
      <c r="P238" s="58">
        <v>1613.1999999999998</v>
      </c>
      <c r="Q238" s="6">
        <f aca="true" t="shared" si="114" ref="Q238:W238">Q239-Q240</f>
        <v>310.2</v>
      </c>
      <c r="R238" s="6">
        <f t="shared" si="114"/>
        <v>402.34</v>
      </c>
      <c r="S238" s="6">
        <f t="shared" si="114"/>
        <v>436.11</v>
      </c>
      <c r="T238" s="6">
        <f t="shared" si="114"/>
        <v>391.90999999999997</v>
      </c>
      <c r="U238" s="7">
        <f t="shared" si="114"/>
        <v>1540.56</v>
      </c>
      <c r="V238" s="6">
        <f t="shared" si="114"/>
        <v>244.23999999999998</v>
      </c>
      <c r="W238" s="6">
        <f t="shared" si="114"/>
        <v>301.94</v>
      </c>
    </row>
    <row r="239" spans="1:23" ht="12.75" customHeight="1">
      <c r="A239" s="8" t="s">
        <v>4</v>
      </c>
      <c r="B239" s="46">
        <v>296.08</v>
      </c>
      <c r="C239" s="46">
        <v>372.34000000000003</v>
      </c>
      <c r="D239" s="46">
        <v>409.84999999999997</v>
      </c>
      <c r="E239" s="46">
        <v>430.76</v>
      </c>
      <c r="F239" s="59">
        <v>1509.03</v>
      </c>
      <c r="G239" s="46">
        <v>321.24</v>
      </c>
      <c r="H239" s="46">
        <v>430.13</v>
      </c>
      <c r="I239" s="46">
        <v>430.24</v>
      </c>
      <c r="J239" s="46">
        <v>442.46000000000004</v>
      </c>
      <c r="K239" s="59">
        <v>1624.0700000000002</v>
      </c>
      <c r="L239" s="46">
        <v>340.32</v>
      </c>
      <c r="M239" s="46">
        <v>408.95</v>
      </c>
      <c r="N239" s="46">
        <v>457.82</v>
      </c>
      <c r="O239" s="46">
        <v>533.52</v>
      </c>
      <c r="P239" s="59">
        <v>1740.61</v>
      </c>
      <c r="Q239" s="9">
        <f aca="true" t="shared" si="115" ref="Q239:T240">Q242+Q254</f>
        <v>341.88</v>
      </c>
      <c r="R239" s="9">
        <f t="shared" si="115"/>
        <v>438.38</v>
      </c>
      <c r="S239" s="9">
        <f t="shared" si="115"/>
        <v>475.94</v>
      </c>
      <c r="T239" s="9">
        <f t="shared" si="115"/>
        <v>430.63</v>
      </c>
      <c r="U239" s="10">
        <f>SUM(Q239:T239)</f>
        <v>1686.83</v>
      </c>
      <c r="V239" s="9">
        <f>V242+V254</f>
        <v>276.02</v>
      </c>
      <c r="W239" s="9">
        <f>W242+W254</f>
        <v>339.5</v>
      </c>
    </row>
    <row r="240" spans="1:23" ht="12.75" customHeight="1">
      <c r="A240" s="8" t="s">
        <v>5</v>
      </c>
      <c r="B240" s="47">
        <v>22.050000000000004</v>
      </c>
      <c r="C240" s="47">
        <v>28.77</v>
      </c>
      <c r="D240" s="47">
        <v>30.91</v>
      </c>
      <c r="E240" s="47">
        <v>31.27</v>
      </c>
      <c r="F240" s="60">
        <v>113</v>
      </c>
      <c r="G240" s="47">
        <v>24.79</v>
      </c>
      <c r="H240" s="47">
        <v>28.389999999999997</v>
      </c>
      <c r="I240" s="47">
        <v>31.97</v>
      </c>
      <c r="J240" s="47">
        <v>32.67</v>
      </c>
      <c r="K240" s="60">
        <v>117.82</v>
      </c>
      <c r="L240" s="47">
        <v>27.81</v>
      </c>
      <c r="M240" s="47">
        <v>29.5</v>
      </c>
      <c r="N240" s="47">
        <v>34.79</v>
      </c>
      <c r="O240" s="47">
        <v>35.309999999999995</v>
      </c>
      <c r="P240" s="60">
        <v>127.41</v>
      </c>
      <c r="Q240" s="9">
        <f t="shared" si="115"/>
        <v>31.679999999999996</v>
      </c>
      <c r="R240" s="9">
        <f t="shared" si="115"/>
        <v>36.04</v>
      </c>
      <c r="S240" s="9">
        <f t="shared" si="115"/>
        <v>39.83</v>
      </c>
      <c r="T240" s="9">
        <f t="shared" si="115"/>
        <v>38.72</v>
      </c>
      <c r="U240" s="10">
        <f>SUM(Q240:T240)</f>
        <v>146.26999999999998</v>
      </c>
      <c r="V240" s="9">
        <f>V243+V255</f>
        <v>31.779999999999998</v>
      </c>
      <c r="W240" s="9">
        <f>W243+W255</f>
        <v>37.56</v>
      </c>
    </row>
    <row r="241" spans="1:23" ht="12.75" customHeight="1">
      <c r="A241" s="15" t="s">
        <v>95</v>
      </c>
      <c r="B241" s="46">
        <v>23.729999999999997</v>
      </c>
      <c r="C241" s="46">
        <v>41.47</v>
      </c>
      <c r="D241" s="46">
        <v>44.83</v>
      </c>
      <c r="E241" s="46">
        <v>56.58</v>
      </c>
      <c r="F241" s="59">
        <v>166.60999999999999</v>
      </c>
      <c r="G241" s="46">
        <v>21.18</v>
      </c>
      <c r="H241" s="46">
        <v>68.27</v>
      </c>
      <c r="I241" s="46">
        <v>45.86</v>
      </c>
      <c r="J241" s="46">
        <v>35.72</v>
      </c>
      <c r="K241" s="59">
        <v>171.03</v>
      </c>
      <c r="L241" s="46">
        <v>26.729999999999997</v>
      </c>
      <c r="M241" s="46">
        <v>26.22</v>
      </c>
      <c r="N241" s="46">
        <v>24.349999999999998</v>
      </c>
      <c r="O241" s="46">
        <v>87.6</v>
      </c>
      <c r="P241" s="59">
        <v>164.89999999999998</v>
      </c>
      <c r="Q241" s="9">
        <f aca="true" t="shared" si="116" ref="Q241:W241">Q242-Q243</f>
        <v>37.18000000000001</v>
      </c>
      <c r="R241" s="9">
        <f t="shared" si="116"/>
        <v>54.010000000000005</v>
      </c>
      <c r="S241" s="9">
        <f t="shared" si="116"/>
        <v>61.75000000000001</v>
      </c>
      <c r="T241" s="9">
        <f t="shared" si="116"/>
        <v>92.24</v>
      </c>
      <c r="U241" s="12">
        <f t="shared" si="116"/>
        <v>245.18</v>
      </c>
      <c r="V241" s="9">
        <f t="shared" si="116"/>
        <v>34.919999999999995</v>
      </c>
      <c r="W241" s="9">
        <f t="shared" si="116"/>
        <v>33.760000000000005</v>
      </c>
    </row>
    <row r="242" spans="1:23" ht="12.75" customHeight="1">
      <c r="A242" s="8" t="s">
        <v>8</v>
      </c>
      <c r="B242" s="46">
        <v>23.9</v>
      </c>
      <c r="C242" s="46">
        <v>44.6</v>
      </c>
      <c r="D242" s="46">
        <v>46.32</v>
      </c>
      <c r="E242" s="46">
        <v>57.87</v>
      </c>
      <c r="F242" s="59">
        <v>172.69</v>
      </c>
      <c r="G242" s="46">
        <v>22.509999999999998</v>
      </c>
      <c r="H242" s="46">
        <v>69.75</v>
      </c>
      <c r="I242" s="46">
        <v>47.39</v>
      </c>
      <c r="J242" s="46">
        <v>37.23</v>
      </c>
      <c r="K242" s="59">
        <v>176.87999999999997</v>
      </c>
      <c r="L242" s="46">
        <v>28.519999999999996</v>
      </c>
      <c r="M242" s="46">
        <v>28.009999999999998</v>
      </c>
      <c r="N242" s="46">
        <v>27.069999999999997</v>
      </c>
      <c r="O242" s="46">
        <v>89.11</v>
      </c>
      <c r="P242" s="59">
        <v>172.70999999999998</v>
      </c>
      <c r="Q242" s="9">
        <f>Q245+Q248+Q251+Q244</f>
        <v>38.59</v>
      </c>
      <c r="R242" s="9">
        <f>R245+R248+R251+R244</f>
        <v>55.63</v>
      </c>
      <c r="S242" s="9">
        <f>S245+S248+S251+S244</f>
        <v>63.910000000000004</v>
      </c>
      <c r="T242" s="9">
        <f>T245+T248+T251+T244</f>
        <v>93.24</v>
      </c>
      <c r="U242" s="10">
        <f aca="true" t="shared" si="117" ref="U242:U252">SUM(Q242:T242)</f>
        <v>251.37</v>
      </c>
      <c r="V242" s="9">
        <f>V245+V248+V251+V244</f>
        <v>36.05</v>
      </c>
      <c r="W242" s="9">
        <f>W245+W248+W251+W244</f>
        <v>37.370000000000005</v>
      </c>
    </row>
    <row r="243" spans="1:23" ht="12.75" customHeight="1">
      <c r="A243" s="8" t="s">
        <v>9</v>
      </c>
      <c r="B243" s="46">
        <v>0.16999999999999998</v>
      </c>
      <c r="C243" s="46">
        <v>3.1299999999999994</v>
      </c>
      <c r="D243" s="46">
        <v>1.49</v>
      </c>
      <c r="E243" s="46">
        <v>1.29</v>
      </c>
      <c r="F243" s="59">
        <v>6.079999999999999</v>
      </c>
      <c r="G243" s="46">
        <v>1.33</v>
      </c>
      <c r="H243" s="46">
        <v>1.4800000000000002</v>
      </c>
      <c r="I243" s="46">
        <v>1.53</v>
      </c>
      <c r="J243" s="46">
        <v>1.51</v>
      </c>
      <c r="K243" s="59">
        <v>5.8500000000000005</v>
      </c>
      <c r="L243" s="46">
        <v>1.79</v>
      </c>
      <c r="M243" s="46">
        <v>1.79</v>
      </c>
      <c r="N243" s="46">
        <v>2.7199999999999998</v>
      </c>
      <c r="O243" s="46">
        <v>1.51</v>
      </c>
      <c r="P243" s="59">
        <v>7.81</v>
      </c>
      <c r="Q243" s="9">
        <f>Q246+Q249+Q252</f>
        <v>1.4100000000000001</v>
      </c>
      <c r="R243" s="9">
        <f>R246+R249+R252</f>
        <v>1.6199999999999999</v>
      </c>
      <c r="S243" s="9">
        <f>S246+S249+S252</f>
        <v>2.1599999999999997</v>
      </c>
      <c r="T243" s="9">
        <f>T246+T249+T252</f>
        <v>1</v>
      </c>
      <c r="U243" s="10">
        <f t="shared" si="117"/>
        <v>6.1899999999999995</v>
      </c>
      <c r="V243" s="9">
        <f>V246+V249+V252</f>
        <v>1.1300000000000001</v>
      </c>
      <c r="W243" s="9">
        <f>W246+W249+W252</f>
        <v>3.61</v>
      </c>
    </row>
    <row r="244" spans="1:23" ht="12.75" customHeight="1">
      <c r="A244" s="8" t="s">
        <v>96</v>
      </c>
      <c r="B244" s="46">
        <v>0.55</v>
      </c>
      <c r="C244" s="46">
        <v>0.56</v>
      </c>
      <c r="D244" s="46">
        <v>-0.010000000000000037</v>
      </c>
      <c r="E244" s="46">
        <v>0.19999999999999998</v>
      </c>
      <c r="F244" s="59">
        <v>1.3</v>
      </c>
      <c r="G244" s="46">
        <v>0.6</v>
      </c>
      <c r="H244" s="46">
        <v>0.49999999999999994</v>
      </c>
      <c r="I244" s="46">
        <v>0.48</v>
      </c>
      <c r="J244" s="46">
        <v>0.54</v>
      </c>
      <c r="K244" s="59">
        <v>2.12</v>
      </c>
      <c r="L244" s="46">
        <v>0.78</v>
      </c>
      <c r="M244" s="46">
        <v>0.5</v>
      </c>
      <c r="N244" s="46">
        <v>0.51</v>
      </c>
      <c r="O244" s="46">
        <v>0.5700000000000001</v>
      </c>
      <c r="P244" s="59">
        <v>2.3600000000000003</v>
      </c>
      <c r="Q244" s="9">
        <v>0.77</v>
      </c>
      <c r="R244" s="9">
        <v>0.49</v>
      </c>
      <c r="S244" s="9">
        <v>0.8</v>
      </c>
      <c r="T244" s="9">
        <v>0.6300000000000001</v>
      </c>
      <c r="U244" s="10">
        <f t="shared" si="117"/>
        <v>2.6900000000000004</v>
      </c>
      <c r="V244" s="9">
        <v>0.7200000000000001</v>
      </c>
      <c r="W244" s="9">
        <v>0.67</v>
      </c>
    </row>
    <row r="245" spans="1:23" ht="12.75" customHeight="1">
      <c r="A245" s="8" t="s">
        <v>97</v>
      </c>
      <c r="B245" s="46">
        <v>0.56</v>
      </c>
      <c r="C245" s="46">
        <v>0.77</v>
      </c>
      <c r="D245" s="46">
        <v>0.7700000000000001</v>
      </c>
      <c r="E245" s="46">
        <v>0.8700000000000001</v>
      </c>
      <c r="F245" s="59">
        <v>2.97</v>
      </c>
      <c r="G245" s="46">
        <v>0.8</v>
      </c>
      <c r="H245" s="46">
        <v>0.9199999999999999</v>
      </c>
      <c r="I245" s="46">
        <v>0.9199999999999999</v>
      </c>
      <c r="J245" s="46">
        <v>1.04</v>
      </c>
      <c r="K245" s="59">
        <v>3.6799999999999997</v>
      </c>
      <c r="L245" s="46">
        <v>1.01</v>
      </c>
      <c r="M245" s="46">
        <v>1.02</v>
      </c>
      <c r="N245" s="46">
        <v>1.05</v>
      </c>
      <c r="O245" s="46">
        <v>1.11</v>
      </c>
      <c r="P245" s="59">
        <v>4.19</v>
      </c>
      <c r="Q245" s="9">
        <v>1.04</v>
      </c>
      <c r="R245" s="9">
        <v>1.08</v>
      </c>
      <c r="S245" s="9">
        <v>1.13</v>
      </c>
      <c r="T245" s="9">
        <v>1.09</v>
      </c>
      <c r="U245" s="10">
        <f t="shared" si="117"/>
        <v>4.34</v>
      </c>
      <c r="V245" s="9">
        <v>0.94</v>
      </c>
      <c r="W245" s="9">
        <v>1.11</v>
      </c>
    </row>
    <row r="246" spans="1:23" ht="12.75" customHeight="1">
      <c r="A246" s="8" t="s">
        <v>98</v>
      </c>
      <c r="B246" s="47">
        <v>0</v>
      </c>
      <c r="C246" s="47">
        <v>0.01</v>
      </c>
      <c r="D246" s="47">
        <v>0.01</v>
      </c>
      <c r="E246" s="47">
        <v>0.01</v>
      </c>
      <c r="F246" s="60">
        <v>0.03</v>
      </c>
      <c r="G246" s="47">
        <v>0.01</v>
      </c>
      <c r="H246" s="47">
        <v>0.01</v>
      </c>
      <c r="I246" s="47">
        <v>0.01</v>
      </c>
      <c r="J246" s="47">
        <v>0</v>
      </c>
      <c r="K246" s="60">
        <v>0.03</v>
      </c>
      <c r="L246" s="47">
        <v>0.02</v>
      </c>
      <c r="M246" s="47">
        <v>0.02</v>
      </c>
      <c r="N246" s="47">
        <v>0.03</v>
      </c>
      <c r="O246" s="47">
        <v>0.03</v>
      </c>
      <c r="P246" s="60">
        <v>0.1</v>
      </c>
      <c r="Q246" s="9">
        <v>0.04</v>
      </c>
      <c r="R246" s="9">
        <v>0.04</v>
      </c>
      <c r="S246" s="9">
        <v>0.04</v>
      </c>
      <c r="T246" s="9">
        <v>0.05</v>
      </c>
      <c r="U246" s="10">
        <f t="shared" si="117"/>
        <v>0.16999999999999998</v>
      </c>
      <c r="V246" s="9">
        <v>0.06</v>
      </c>
      <c r="W246" s="9">
        <v>0.06999999999999999</v>
      </c>
    </row>
    <row r="247" spans="1:23" ht="12.75" customHeight="1">
      <c r="A247" s="15" t="s">
        <v>99</v>
      </c>
      <c r="B247" s="46">
        <v>15.37</v>
      </c>
      <c r="C247" s="46">
        <v>33.230000000000004</v>
      </c>
      <c r="D247" s="46">
        <v>40.660000000000004</v>
      </c>
      <c r="E247" s="46">
        <v>47.33</v>
      </c>
      <c r="F247" s="59">
        <v>136.59</v>
      </c>
      <c r="G247" s="46">
        <v>11.43</v>
      </c>
      <c r="H247" s="46">
        <v>58.48</v>
      </c>
      <c r="I247" s="46">
        <v>40.55</v>
      </c>
      <c r="J247" s="46">
        <v>24.939999999999998</v>
      </c>
      <c r="K247" s="59">
        <v>135.4</v>
      </c>
      <c r="L247" s="46">
        <v>15.719999999999997</v>
      </c>
      <c r="M247" s="46">
        <v>15.589999999999998</v>
      </c>
      <c r="N247" s="46">
        <v>18.14</v>
      </c>
      <c r="O247" s="46">
        <v>74.61999999999999</v>
      </c>
      <c r="P247" s="59">
        <v>124.07</v>
      </c>
      <c r="Q247" s="9">
        <f aca="true" t="shared" si="118" ref="Q247:W247">Q248-Q249</f>
        <v>24.06</v>
      </c>
      <c r="R247" s="9">
        <f t="shared" si="118"/>
        <v>41.11</v>
      </c>
      <c r="S247" s="9">
        <f t="shared" si="118"/>
        <v>55.120000000000005</v>
      </c>
      <c r="T247" s="9">
        <f t="shared" si="118"/>
        <v>79.3</v>
      </c>
      <c r="U247" s="12">
        <f t="shared" si="118"/>
        <v>199.59</v>
      </c>
      <c r="V247" s="9">
        <f t="shared" si="118"/>
        <v>21.95</v>
      </c>
      <c r="W247" s="9">
        <f t="shared" si="118"/>
        <v>21.87</v>
      </c>
    </row>
    <row r="248" spans="1:23" ht="12.75" customHeight="1">
      <c r="A248" s="8" t="s">
        <v>11</v>
      </c>
      <c r="B248" s="46">
        <v>15.469999999999999</v>
      </c>
      <c r="C248" s="46">
        <v>35.95</v>
      </c>
      <c r="D248" s="46">
        <v>42.03</v>
      </c>
      <c r="E248" s="46">
        <v>48.54</v>
      </c>
      <c r="F248" s="59">
        <v>141.99</v>
      </c>
      <c r="G248" s="46">
        <v>12.719999999999999</v>
      </c>
      <c r="H248" s="46">
        <v>59.93</v>
      </c>
      <c r="I248" s="46">
        <v>42.04</v>
      </c>
      <c r="J248" s="46">
        <v>26.4</v>
      </c>
      <c r="K248" s="59">
        <v>141.09</v>
      </c>
      <c r="L248" s="46">
        <v>17.439999999999998</v>
      </c>
      <c r="M248" s="46">
        <v>17.31</v>
      </c>
      <c r="N248" s="46">
        <v>20.81</v>
      </c>
      <c r="O248" s="46">
        <v>76.03999999999999</v>
      </c>
      <c r="P248" s="59">
        <v>131.6</v>
      </c>
      <c r="Q248" s="9">
        <v>25.349999999999998</v>
      </c>
      <c r="R248" s="9">
        <v>42.64</v>
      </c>
      <c r="S248" s="9">
        <v>57.230000000000004</v>
      </c>
      <c r="T248" s="9">
        <v>80.1</v>
      </c>
      <c r="U248" s="10">
        <f t="shared" si="117"/>
        <v>205.32</v>
      </c>
      <c r="V248" s="9">
        <v>22.97</v>
      </c>
      <c r="W248" s="9">
        <v>24.16</v>
      </c>
    </row>
    <row r="249" spans="1:23" ht="12.75" customHeight="1">
      <c r="A249" s="8" t="s">
        <v>12</v>
      </c>
      <c r="B249" s="47">
        <v>0.1</v>
      </c>
      <c r="C249" s="47">
        <v>2.7199999999999998</v>
      </c>
      <c r="D249" s="47">
        <v>1.3699999999999999</v>
      </c>
      <c r="E249" s="47">
        <v>1.21</v>
      </c>
      <c r="F249" s="60">
        <v>5.3999999999999995</v>
      </c>
      <c r="G249" s="47">
        <v>1.29</v>
      </c>
      <c r="H249" s="47">
        <v>1.4500000000000002</v>
      </c>
      <c r="I249" s="47">
        <v>1.49</v>
      </c>
      <c r="J249" s="47">
        <v>1.46</v>
      </c>
      <c r="K249" s="60">
        <v>5.69</v>
      </c>
      <c r="L249" s="47">
        <v>1.72</v>
      </c>
      <c r="M249" s="47">
        <v>1.72</v>
      </c>
      <c r="N249" s="47">
        <v>2.67</v>
      </c>
      <c r="O249" s="47">
        <v>1.42</v>
      </c>
      <c r="P249" s="60">
        <v>7.529999999999999</v>
      </c>
      <c r="Q249" s="9">
        <v>1.29</v>
      </c>
      <c r="R249" s="9">
        <v>1.5299999999999998</v>
      </c>
      <c r="S249" s="9">
        <v>2.11</v>
      </c>
      <c r="T249" s="9">
        <v>0.8</v>
      </c>
      <c r="U249" s="10">
        <f t="shared" si="117"/>
        <v>5.7299999999999995</v>
      </c>
      <c r="V249" s="9">
        <v>1.02</v>
      </c>
      <c r="W249" s="9">
        <v>2.29</v>
      </c>
    </row>
    <row r="250" spans="1:23" ht="12.75" customHeight="1">
      <c r="A250" s="15" t="s">
        <v>100</v>
      </c>
      <c r="B250" s="46">
        <v>7.25</v>
      </c>
      <c r="C250" s="46">
        <v>6.92</v>
      </c>
      <c r="D250" s="46">
        <v>3.4200000000000004</v>
      </c>
      <c r="E250" s="46">
        <v>8.19</v>
      </c>
      <c r="F250" s="59">
        <v>25.78</v>
      </c>
      <c r="G250" s="46">
        <v>8.360000000000001</v>
      </c>
      <c r="H250" s="46">
        <v>8.38</v>
      </c>
      <c r="I250" s="46">
        <v>3.9200000000000004</v>
      </c>
      <c r="J250" s="46">
        <v>9.2</v>
      </c>
      <c r="K250" s="59">
        <v>29.86</v>
      </c>
      <c r="L250" s="46">
        <v>9.24</v>
      </c>
      <c r="M250" s="46">
        <v>9.13</v>
      </c>
      <c r="N250" s="46">
        <v>4.680000000000001</v>
      </c>
      <c r="O250" s="46">
        <v>11.33</v>
      </c>
      <c r="P250" s="59">
        <v>34.38</v>
      </c>
      <c r="Q250" s="9">
        <f aca="true" t="shared" si="119" ref="Q250:W250">Q251-Q252</f>
        <v>11.350000000000001</v>
      </c>
      <c r="R250" s="9">
        <f t="shared" si="119"/>
        <v>11.370000000000001</v>
      </c>
      <c r="S250" s="9">
        <f t="shared" si="119"/>
        <v>4.74</v>
      </c>
      <c r="T250" s="9">
        <f t="shared" si="119"/>
        <v>11.270000000000001</v>
      </c>
      <c r="U250" s="12">
        <f t="shared" si="119"/>
        <v>38.730000000000004</v>
      </c>
      <c r="V250" s="9">
        <f t="shared" si="119"/>
        <v>11.370000000000001</v>
      </c>
      <c r="W250" s="9">
        <f t="shared" si="119"/>
        <v>10.180000000000001</v>
      </c>
    </row>
    <row r="251" spans="1:23" ht="12.75" customHeight="1">
      <c r="A251" s="8" t="s">
        <v>11</v>
      </c>
      <c r="B251" s="46">
        <v>7.32</v>
      </c>
      <c r="C251" s="46">
        <v>7.32</v>
      </c>
      <c r="D251" s="46">
        <v>3.5300000000000002</v>
      </c>
      <c r="E251" s="46">
        <v>8.26</v>
      </c>
      <c r="F251" s="59">
        <v>26.43</v>
      </c>
      <c r="G251" s="46">
        <v>8.39</v>
      </c>
      <c r="H251" s="46">
        <v>8.4</v>
      </c>
      <c r="I251" s="46">
        <v>3.95</v>
      </c>
      <c r="J251" s="46">
        <v>9.25</v>
      </c>
      <c r="K251" s="59">
        <v>29.99</v>
      </c>
      <c r="L251" s="46">
        <v>9.290000000000001</v>
      </c>
      <c r="M251" s="46">
        <v>9.180000000000001</v>
      </c>
      <c r="N251" s="46">
        <v>4.7</v>
      </c>
      <c r="O251" s="46">
        <v>11.39</v>
      </c>
      <c r="P251" s="59">
        <v>34.56</v>
      </c>
      <c r="Q251" s="9">
        <v>11.430000000000001</v>
      </c>
      <c r="R251" s="9">
        <v>11.420000000000002</v>
      </c>
      <c r="S251" s="9">
        <v>4.75</v>
      </c>
      <c r="T251" s="9">
        <v>11.420000000000002</v>
      </c>
      <c r="U251" s="10">
        <f t="shared" si="117"/>
        <v>39.02</v>
      </c>
      <c r="V251" s="9">
        <v>11.420000000000002</v>
      </c>
      <c r="W251" s="9">
        <v>11.430000000000001</v>
      </c>
    </row>
    <row r="252" spans="1:23" ht="12.75" customHeight="1">
      <c r="A252" s="8" t="s">
        <v>12</v>
      </c>
      <c r="B252" s="46">
        <v>0.06999999999999999</v>
      </c>
      <c r="C252" s="46">
        <v>0.4</v>
      </c>
      <c r="D252" s="46">
        <v>0.11</v>
      </c>
      <c r="E252" s="46">
        <v>0.06999999999999999</v>
      </c>
      <c r="F252" s="59">
        <v>0.65</v>
      </c>
      <c r="G252" s="46">
        <v>0.03</v>
      </c>
      <c r="H252" s="46">
        <v>0.02</v>
      </c>
      <c r="I252" s="46">
        <v>0.03</v>
      </c>
      <c r="J252" s="46">
        <v>0.05</v>
      </c>
      <c r="K252" s="59">
        <v>0.13</v>
      </c>
      <c r="L252" s="46">
        <v>0.05</v>
      </c>
      <c r="M252" s="46">
        <v>0.05</v>
      </c>
      <c r="N252" s="46">
        <v>0.02</v>
      </c>
      <c r="O252" s="46">
        <v>0.06</v>
      </c>
      <c r="P252" s="59">
        <v>0.18</v>
      </c>
      <c r="Q252" s="9">
        <v>0.08</v>
      </c>
      <c r="R252" s="9">
        <v>0.05</v>
      </c>
      <c r="S252" s="9">
        <v>0.01</v>
      </c>
      <c r="T252" s="9">
        <v>0.15000000000000002</v>
      </c>
      <c r="U252" s="10">
        <f t="shared" si="117"/>
        <v>0.29000000000000004</v>
      </c>
      <c r="V252" s="9">
        <v>0.05</v>
      </c>
      <c r="W252" s="9">
        <v>1.25</v>
      </c>
    </row>
    <row r="253" spans="1:23" ht="12">
      <c r="A253" s="8" t="s">
        <v>101</v>
      </c>
      <c r="B253" s="46">
        <v>250.3</v>
      </c>
      <c r="C253" s="46">
        <v>302.1</v>
      </c>
      <c r="D253" s="46">
        <v>334.10999999999996</v>
      </c>
      <c r="E253" s="46">
        <v>342.90999999999997</v>
      </c>
      <c r="F253" s="59">
        <v>1229.42</v>
      </c>
      <c r="G253" s="46">
        <v>275.27000000000004</v>
      </c>
      <c r="H253" s="46">
        <v>333.47</v>
      </c>
      <c r="I253" s="46">
        <v>352.41</v>
      </c>
      <c r="J253" s="46">
        <v>374.07</v>
      </c>
      <c r="K253" s="59">
        <v>1335.22</v>
      </c>
      <c r="L253" s="46">
        <v>285.78000000000003</v>
      </c>
      <c r="M253" s="46">
        <v>353.23</v>
      </c>
      <c r="N253" s="46">
        <v>398.68</v>
      </c>
      <c r="O253" s="46">
        <v>410.60999999999996</v>
      </c>
      <c r="P253" s="59">
        <v>1448.3000000000002</v>
      </c>
      <c r="Q253" s="9">
        <f aca="true" t="shared" si="120" ref="Q253:W253">Q254-Q255</f>
        <v>273.02000000000004</v>
      </c>
      <c r="R253" s="9">
        <f t="shared" si="120"/>
        <v>348.33</v>
      </c>
      <c r="S253" s="9">
        <f t="shared" si="120"/>
        <v>374.35999999999996</v>
      </c>
      <c r="T253" s="9">
        <f t="shared" si="120"/>
        <v>299.66999999999996</v>
      </c>
      <c r="U253" s="12">
        <f t="shared" si="120"/>
        <v>1295.38</v>
      </c>
      <c r="V253" s="9">
        <f t="shared" si="120"/>
        <v>209.32</v>
      </c>
      <c r="W253" s="9">
        <f t="shared" si="120"/>
        <v>268.18</v>
      </c>
    </row>
    <row r="254" spans="1:23" ht="12.75" customHeight="1">
      <c r="A254" s="8" t="s">
        <v>8</v>
      </c>
      <c r="B254" s="46">
        <v>272.18</v>
      </c>
      <c r="C254" s="46">
        <v>327.74</v>
      </c>
      <c r="D254" s="46">
        <v>363.53</v>
      </c>
      <c r="E254" s="46">
        <v>372.89</v>
      </c>
      <c r="F254" s="59">
        <v>1336.3400000000001</v>
      </c>
      <c r="G254" s="46">
        <v>298.73</v>
      </c>
      <c r="H254" s="46">
        <v>360.38</v>
      </c>
      <c r="I254" s="46">
        <v>382.85</v>
      </c>
      <c r="J254" s="46">
        <v>405.23</v>
      </c>
      <c r="K254" s="59">
        <v>1447.19</v>
      </c>
      <c r="L254" s="46">
        <v>311.8</v>
      </c>
      <c r="M254" s="46">
        <v>380.94</v>
      </c>
      <c r="N254" s="46">
        <v>430.75</v>
      </c>
      <c r="O254" s="46">
        <v>444.40999999999997</v>
      </c>
      <c r="P254" s="59">
        <v>1567.9</v>
      </c>
      <c r="Q254" s="9">
        <f aca="true" t="shared" si="121" ref="Q254:T255">Q257+Q260</f>
        <v>303.29</v>
      </c>
      <c r="R254" s="9">
        <f t="shared" si="121"/>
        <v>382.75</v>
      </c>
      <c r="S254" s="9">
        <f t="shared" si="121"/>
        <v>412.03</v>
      </c>
      <c r="T254" s="9">
        <f t="shared" si="121"/>
        <v>337.39</v>
      </c>
      <c r="U254" s="10">
        <f>SUM(Q254:T254)</f>
        <v>1435.46</v>
      </c>
      <c r="V254" s="9">
        <f>V257+V260</f>
        <v>239.97</v>
      </c>
      <c r="W254" s="9">
        <f>W257+W260</f>
        <v>302.13</v>
      </c>
    </row>
    <row r="255" spans="1:23" ht="12.75" customHeight="1">
      <c r="A255" s="8" t="s">
        <v>9</v>
      </c>
      <c r="B255" s="46">
        <v>21.880000000000003</v>
      </c>
      <c r="C255" s="46">
        <v>25.64</v>
      </c>
      <c r="D255" s="46">
        <v>29.42</v>
      </c>
      <c r="E255" s="46">
        <v>29.98</v>
      </c>
      <c r="F255" s="59">
        <v>106.92</v>
      </c>
      <c r="G255" s="46">
        <v>23.459999999999997</v>
      </c>
      <c r="H255" s="46">
        <v>26.909999999999997</v>
      </c>
      <c r="I255" s="46">
        <v>30.439999999999998</v>
      </c>
      <c r="J255" s="46">
        <v>31.160000000000004</v>
      </c>
      <c r="K255" s="59">
        <v>111.97</v>
      </c>
      <c r="L255" s="46">
        <v>26.02</v>
      </c>
      <c r="M255" s="46">
        <v>27.71</v>
      </c>
      <c r="N255" s="46">
        <v>32.07</v>
      </c>
      <c r="O255" s="46">
        <v>33.8</v>
      </c>
      <c r="P255" s="59">
        <v>119.60000000000001</v>
      </c>
      <c r="Q255" s="9">
        <f t="shared" si="121"/>
        <v>30.269999999999996</v>
      </c>
      <c r="R255" s="9">
        <f t="shared" si="121"/>
        <v>34.42</v>
      </c>
      <c r="S255" s="9">
        <f t="shared" si="121"/>
        <v>37.67</v>
      </c>
      <c r="T255" s="9">
        <f t="shared" si="121"/>
        <v>37.72</v>
      </c>
      <c r="U255" s="10">
        <f>SUM(Q255:T255)</f>
        <v>140.07999999999998</v>
      </c>
      <c r="V255" s="9">
        <f>V258+V261</f>
        <v>30.65</v>
      </c>
      <c r="W255" s="9">
        <f>W258+W261</f>
        <v>33.95</v>
      </c>
    </row>
    <row r="256" spans="1:23" ht="12.75" customHeight="1">
      <c r="A256" s="8" t="s">
        <v>102</v>
      </c>
      <c r="B256" s="46">
        <v>171.48000000000002</v>
      </c>
      <c r="C256" s="46">
        <v>215.06</v>
      </c>
      <c r="D256" s="46">
        <v>243.9</v>
      </c>
      <c r="E256" s="46">
        <v>234.11</v>
      </c>
      <c r="F256" s="59">
        <v>864.5500000000001</v>
      </c>
      <c r="G256" s="46">
        <v>186.66000000000003</v>
      </c>
      <c r="H256" s="46">
        <v>225.54999999999998</v>
      </c>
      <c r="I256" s="46">
        <v>254.52</v>
      </c>
      <c r="J256" s="46">
        <v>266.15</v>
      </c>
      <c r="K256" s="59">
        <v>932.88</v>
      </c>
      <c r="L256" s="46">
        <v>210.08</v>
      </c>
      <c r="M256" s="46">
        <v>243.33</v>
      </c>
      <c r="N256" s="46">
        <v>281.96999999999997</v>
      </c>
      <c r="O256" s="46">
        <v>288.15</v>
      </c>
      <c r="P256" s="59">
        <v>1023.53</v>
      </c>
      <c r="Q256" s="9">
        <f aca="true" t="shared" si="122" ref="Q256:W256">Q257-Q258</f>
        <v>199.18</v>
      </c>
      <c r="R256" s="9">
        <f t="shared" si="122"/>
        <v>254.53</v>
      </c>
      <c r="S256" s="9">
        <f t="shared" si="122"/>
        <v>280.04</v>
      </c>
      <c r="T256" s="9">
        <f t="shared" si="122"/>
        <v>207.85</v>
      </c>
      <c r="U256" s="12">
        <f t="shared" si="122"/>
        <v>941.6</v>
      </c>
      <c r="V256" s="9">
        <f t="shared" si="122"/>
        <v>150.31</v>
      </c>
      <c r="W256" s="9">
        <f t="shared" si="122"/>
        <v>182.77999999999997</v>
      </c>
    </row>
    <row r="257" spans="1:23" ht="12.75" customHeight="1">
      <c r="A257" s="8" t="s">
        <v>11</v>
      </c>
      <c r="B257" s="46">
        <v>180.9</v>
      </c>
      <c r="C257" s="46">
        <v>224.42</v>
      </c>
      <c r="D257" s="46">
        <v>254.41</v>
      </c>
      <c r="E257" s="46">
        <v>245.68</v>
      </c>
      <c r="F257" s="59">
        <v>905.4100000000001</v>
      </c>
      <c r="G257" s="46">
        <v>196.61</v>
      </c>
      <c r="H257" s="46">
        <v>235.95</v>
      </c>
      <c r="I257" s="46">
        <v>265.31</v>
      </c>
      <c r="J257" s="46">
        <v>278.62</v>
      </c>
      <c r="K257" s="59">
        <v>976.49</v>
      </c>
      <c r="L257" s="46">
        <v>221.37</v>
      </c>
      <c r="M257" s="46">
        <v>254.55</v>
      </c>
      <c r="N257" s="46">
        <v>295.21</v>
      </c>
      <c r="O257" s="46">
        <v>302.44</v>
      </c>
      <c r="P257" s="59">
        <v>1073.57</v>
      </c>
      <c r="Q257" s="9">
        <v>215.65</v>
      </c>
      <c r="R257" s="9">
        <v>271.56</v>
      </c>
      <c r="S257" s="9">
        <v>298.81</v>
      </c>
      <c r="T257" s="9">
        <v>229.37</v>
      </c>
      <c r="U257" s="10">
        <f>SUM(Q257:T257)</f>
        <v>1015.39</v>
      </c>
      <c r="V257" s="9">
        <v>168.85</v>
      </c>
      <c r="W257" s="9">
        <v>201.01999999999998</v>
      </c>
    </row>
    <row r="258" spans="1:23" ht="12.75" customHeight="1">
      <c r="A258" s="8" t="s">
        <v>12</v>
      </c>
      <c r="B258" s="47">
        <v>9.42</v>
      </c>
      <c r="C258" s="47">
        <v>9.36</v>
      </c>
      <c r="D258" s="47">
        <v>10.51</v>
      </c>
      <c r="E258" s="47">
        <v>11.57</v>
      </c>
      <c r="F258" s="60">
        <v>40.86</v>
      </c>
      <c r="G258" s="47">
        <v>9.95</v>
      </c>
      <c r="H258" s="47">
        <v>10.4</v>
      </c>
      <c r="I258" s="47">
        <v>10.79</v>
      </c>
      <c r="J258" s="47">
        <v>12.47</v>
      </c>
      <c r="K258" s="60">
        <v>43.61</v>
      </c>
      <c r="L258" s="47">
        <v>11.29</v>
      </c>
      <c r="M258" s="47">
        <v>11.22</v>
      </c>
      <c r="N258" s="47">
        <v>13.24</v>
      </c>
      <c r="O258" s="47">
        <v>14.29</v>
      </c>
      <c r="P258" s="60">
        <v>50.04</v>
      </c>
      <c r="Q258" s="9">
        <v>16.47</v>
      </c>
      <c r="R258" s="9">
        <v>17.03</v>
      </c>
      <c r="S258" s="9">
        <v>18.770000000000003</v>
      </c>
      <c r="T258" s="9">
        <v>21.52</v>
      </c>
      <c r="U258" s="10">
        <f>SUM(Q258:T258)</f>
        <v>73.79</v>
      </c>
      <c r="V258" s="9">
        <v>18.54</v>
      </c>
      <c r="W258" s="9">
        <v>18.240000000000002</v>
      </c>
    </row>
    <row r="259" spans="1:23" ht="12.75" customHeight="1">
      <c r="A259" s="15" t="s">
        <v>103</v>
      </c>
      <c r="B259" s="46">
        <v>78.82</v>
      </c>
      <c r="C259" s="46">
        <v>87.04</v>
      </c>
      <c r="D259" s="46">
        <v>90.21000000000001</v>
      </c>
      <c r="E259" s="46">
        <v>108.80000000000001</v>
      </c>
      <c r="F259" s="59">
        <v>364.87000000000006</v>
      </c>
      <c r="G259" s="46">
        <v>88.60999999999999</v>
      </c>
      <c r="H259" s="46">
        <v>107.92000000000002</v>
      </c>
      <c r="I259" s="46">
        <v>97.88999999999999</v>
      </c>
      <c r="J259" s="46">
        <v>107.92000000000002</v>
      </c>
      <c r="K259" s="59">
        <v>402.34000000000003</v>
      </c>
      <c r="L259" s="46">
        <v>75.7</v>
      </c>
      <c r="M259" s="46">
        <v>109.89999999999999</v>
      </c>
      <c r="N259" s="46">
        <v>116.71000000000002</v>
      </c>
      <c r="O259" s="46">
        <v>122.46</v>
      </c>
      <c r="P259" s="59">
        <v>424.77000000000004</v>
      </c>
      <c r="Q259" s="9">
        <f aca="true" t="shared" si="123" ref="Q259:W259">Q260-Q261</f>
        <v>73.84</v>
      </c>
      <c r="R259" s="9">
        <f t="shared" si="123"/>
        <v>93.79999999999998</v>
      </c>
      <c r="S259" s="9">
        <f t="shared" si="123"/>
        <v>94.32</v>
      </c>
      <c r="T259" s="9">
        <f t="shared" si="123"/>
        <v>91.82000000000001</v>
      </c>
      <c r="U259" s="12">
        <f t="shared" si="123"/>
        <v>353.78</v>
      </c>
      <c r="V259" s="9">
        <f t="shared" si="123"/>
        <v>59.010000000000005</v>
      </c>
      <c r="W259" s="9">
        <f t="shared" si="123"/>
        <v>85.4</v>
      </c>
    </row>
    <row r="260" spans="1:23" ht="12.75" customHeight="1">
      <c r="A260" s="8" t="s">
        <v>11</v>
      </c>
      <c r="B260" s="46">
        <v>91.28</v>
      </c>
      <c r="C260" s="46">
        <v>103.32000000000001</v>
      </c>
      <c r="D260" s="46">
        <v>109.12</v>
      </c>
      <c r="E260" s="46">
        <v>127.21000000000001</v>
      </c>
      <c r="F260" s="59">
        <v>430.93000000000006</v>
      </c>
      <c r="G260" s="46">
        <v>102.11999999999999</v>
      </c>
      <c r="H260" s="46">
        <v>124.43</v>
      </c>
      <c r="I260" s="46">
        <v>117.53999999999999</v>
      </c>
      <c r="J260" s="46">
        <v>126.61000000000001</v>
      </c>
      <c r="K260" s="59">
        <v>470.70000000000005</v>
      </c>
      <c r="L260" s="46">
        <v>90.43</v>
      </c>
      <c r="M260" s="46">
        <v>126.38999999999999</v>
      </c>
      <c r="N260" s="46">
        <v>135.54000000000002</v>
      </c>
      <c r="O260" s="46">
        <v>141.97</v>
      </c>
      <c r="P260" s="59">
        <v>494.33000000000004</v>
      </c>
      <c r="Q260" s="9">
        <f>Q267+Q270+Q274+Q277</f>
        <v>87.64</v>
      </c>
      <c r="R260" s="9">
        <f aca="true" t="shared" si="124" ref="R260:W260">R267+R270+R274+R277</f>
        <v>111.18999999999998</v>
      </c>
      <c r="S260" s="9">
        <f t="shared" si="124"/>
        <v>113.22</v>
      </c>
      <c r="T260" s="9">
        <f t="shared" si="124"/>
        <v>108.02000000000001</v>
      </c>
      <c r="U260" s="12">
        <f t="shared" si="124"/>
        <v>420.07</v>
      </c>
      <c r="V260" s="9">
        <f t="shared" si="124"/>
        <v>71.12</v>
      </c>
      <c r="W260" s="9">
        <f t="shared" si="124"/>
        <v>101.11</v>
      </c>
    </row>
    <row r="261" spans="1:23" ht="12.75" customHeight="1">
      <c r="A261" s="8" t="s">
        <v>12</v>
      </c>
      <c r="B261" s="47">
        <v>12.46</v>
      </c>
      <c r="C261" s="47">
        <v>16.28</v>
      </c>
      <c r="D261" s="47">
        <v>18.91</v>
      </c>
      <c r="E261" s="47">
        <v>18.41</v>
      </c>
      <c r="F261" s="60">
        <v>66.06</v>
      </c>
      <c r="G261" s="47">
        <v>13.509999999999998</v>
      </c>
      <c r="H261" s="47">
        <v>16.509999999999998</v>
      </c>
      <c r="I261" s="47">
        <v>19.65</v>
      </c>
      <c r="J261" s="47">
        <v>18.69</v>
      </c>
      <c r="K261" s="60">
        <v>68.36</v>
      </c>
      <c r="L261" s="47">
        <v>14.73</v>
      </c>
      <c r="M261" s="47">
        <v>16.49</v>
      </c>
      <c r="N261" s="47">
        <v>18.830000000000002</v>
      </c>
      <c r="O261" s="47">
        <v>19.51</v>
      </c>
      <c r="P261" s="60">
        <v>69.56</v>
      </c>
      <c r="Q261" s="9">
        <f>Q262+Q268+Q272+Q275+Q278</f>
        <v>13.799999999999999</v>
      </c>
      <c r="R261" s="9">
        <f aca="true" t="shared" si="125" ref="R261:W261">R262+R268+R272+R275+R278</f>
        <v>17.39</v>
      </c>
      <c r="S261" s="9">
        <f t="shared" si="125"/>
        <v>18.9</v>
      </c>
      <c r="T261" s="9">
        <f t="shared" si="125"/>
        <v>16.2</v>
      </c>
      <c r="U261" s="12">
        <f t="shared" si="125"/>
        <v>66.29</v>
      </c>
      <c r="V261" s="9">
        <f t="shared" si="125"/>
        <v>12.11</v>
      </c>
      <c r="W261" s="9">
        <f t="shared" si="125"/>
        <v>15.709999999999999</v>
      </c>
    </row>
    <row r="262" spans="1:23" ht="12.75" customHeight="1">
      <c r="A262" s="15" t="s">
        <v>104</v>
      </c>
      <c r="B262" s="47">
        <v>-0.02</v>
      </c>
      <c r="C262" s="47">
        <v>-0.39999999999999997</v>
      </c>
      <c r="D262" s="47">
        <v>-0.09000000000000001</v>
      </c>
      <c r="E262" s="47">
        <v>-0.13</v>
      </c>
      <c r="F262" s="60">
        <v>-0.64</v>
      </c>
      <c r="G262" s="47">
        <v>-0.07</v>
      </c>
      <c r="H262" s="47">
        <v>-0.39</v>
      </c>
      <c r="I262" s="47">
        <v>-0.13</v>
      </c>
      <c r="J262" s="47">
        <v>-0.14</v>
      </c>
      <c r="K262" s="60">
        <v>-0.7300000000000001</v>
      </c>
      <c r="L262" s="47">
        <v>0</v>
      </c>
      <c r="M262" s="47">
        <v>-0.64</v>
      </c>
      <c r="N262" s="47">
        <v>-0.26999999999999996</v>
      </c>
      <c r="O262" s="47">
        <v>-0.15999999999999998</v>
      </c>
      <c r="P262" s="60">
        <v>-1.0699999999999998</v>
      </c>
      <c r="Q262" s="9">
        <v>-0.09</v>
      </c>
      <c r="R262" s="9">
        <v>-0.51</v>
      </c>
      <c r="S262" s="9">
        <v>0</v>
      </c>
      <c r="T262" s="9">
        <v>0.07</v>
      </c>
      <c r="U262" s="10">
        <f>SUM(Q262:T262)</f>
        <v>-0.53</v>
      </c>
      <c r="V262" s="9">
        <v>0</v>
      </c>
      <c r="W262" s="9">
        <v>0.16999999999999998</v>
      </c>
    </row>
    <row r="263" spans="1:23" ht="12.75" customHeight="1">
      <c r="A263" s="8" t="s">
        <v>174</v>
      </c>
      <c r="B263" s="46">
        <v>0</v>
      </c>
      <c r="C263" s="46">
        <v>-0.02</v>
      </c>
      <c r="D263" s="46">
        <v>-0.03</v>
      </c>
      <c r="E263" s="46">
        <v>0</v>
      </c>
      <c r="F263" s="59">
        <v>-0.05</v>
      </c>
      <c r="G263" s="46">
        <v>0</v>
      </c>
      <c r="H263" s="46">
        <v>0</v>
      </c>
      <c r="I263" s="46">
        <v>0</v>
      </c>
      <c r="J263" s="46">
        <v>0</v>
      </c>
      <c r="K263" s="59">
        <v>0</v>
      </c>
      <c r="L263" s="46">
        <v>0</v>
      </c>
      <c r="M263" s="46">
        <v>0</v>
      </c>
      <c r="N263" s="46">
        <v>0</v>
      </c>
      <c r="O263" s="46">
        <v>0</v>
      </c>
      <c r="P263" s="59">
        <v>0</v>
      </c>
      <c r="Q263" s="9"/>
      <c r="R263" s="9"/>
      <c r="S263" s="9"/>
      <c r="T263" s="9"/>
      <c r="U263" s="10"/>
      <c r="V263" s="9"/>
      <c r="W263" s="9"/>
    </row>
    <row r="264" spans="1:23" ht="12.75" customHeight="1">
      <c r="A264" s="8" t="s">
        <v>13</v>
      </c>
      <c r="B264" s="46">
        <v>0</v>
      </c>
      <c r="C264" s="46">
        <v>0</v>
      </c>
      <c r="D264" s="46">
        <v>0</v>
      </c>
      <c r="E264" s="46">
        <v>0</v>
      </c>
      <c r="F264" s="59">
        <v>0</v>
      </c>
      <c r="G264" s="46"/>
      <c r="H264" s="46"/>
      <c r="I264" s="46"/>
      <c r="J264" s="46"/>
      <c r="K264" s="59"/>
      <c r="L264" s="46"/>
      <c r="M264" s="46"/>
      <c r="N264" s="46"/>
      <c r="O264" s="46"/>
      <c r="P264" s="59"/>
      <c r="Q264" s="9"/>
      <c r="R264" s="9"/>
      <c r="S264" s="9"/>
      <c r="T264" s="9"/>
      <c r="U264" s="10"/>
      <c r="V264" s="9"/>
      <c r="W264" s="9"/>
    </row>
    <row r="265" spans="1:23" ht="12.75" customHeight="1">
      <c r="A265" s="15" t="s">
        <v>14</v>
      </c>
      <c r="B265" s="47">
        <v>0</v>
      </c>
      <c r="C265" s="47">
        <v>0.02</v>
      </c>
      <c r="D265" s="47">
        <v>0.03</v>
      </c>
      <c r="E265" s="47">
        <v>0</v>
      </c>
      <c r="F265" s="60">
        <v>0.05</v>
      </c>
      <c r="G265" s="47"/>
      <c r="H265" s="47"/>
      <c r="I265" s="47"/>
      <c r="J265" s="47"/>
      <c r="K265" s="60"/>
      <c r="L265" s="47"/>
      <c r="M265" s="47"/>
      <c r="N265" s="47"/>
      <c r="O265" s="47"/>
      <c r="P265" s="60"/>
      <c r="Q265" s="9"/>
      <c r="R265" s="9"/>
      <c r="S265" s="9"/>
      <c r="T265" s="9"/>
      <c r="U265" s="10"/>
      <c r="V265" s="9"/>
      <c r="W265" s="9"/>
    </row>
    <row r="266" spans="1:23" ht="12.75" customHeight="1">
      <c r="A266" s="15" t="s">
        <v>105</v>
      </c>
      <c r="B266" s="46">
        <v>0.28</v>
      </c>
      <c r="C266" s="46">
        <v>0.29</v>
      </c>
      <c r="D266" s="46">
        <v>0.28</v>
      </c>
      <c r="E266" s="46">
        <v>0.49</v>
      </c>
      <c r="F266" s="59">
        <v>1.34</v>
      </c>
      <c r="G266" s="46">
        <v>0.32</v>
      </c>
      <c r="H266" s="46">
        <v>0.23</v>
      </c>
      <c r="I266" s="46">
        <v>0.25</v>
      </c>
      <c r="J266" s="46">
        <v>0.36000000000000004</v>
      </c>
      <c r="K266" s="59">
        <v>1.1600000000000001</v>
      </c>
      <c r="L266" s="46">
        <v>0.22999999999999998</v>
      </c>
      <c r="M266" s="46">
        <v>0.29999999999999993</v>
      </c>
      <c r="N266" s="46">
        <v>0.28</v>
      </c>
      <c r="O266" s="46">
        <v>0.37000000000000005</v>
      </c>
      <c r="P266" s="59">
        <v>1.18</v>
      </c>
      <c r="Q266" s="9">
        <f aca="true" t="shared" si="126" ref="Q266:W266">Q267-Q268</f>
        <v>0.37</v>
      </c>
      <c r="R266" s="9">
        <f t="shared" si="126"/>
        <v>0.37000000000000005</v>
      </c>
      <c r="S266" s="9">
        <f t="shared" si="126"/>
        <v>0.37000000000000005</v>
      </c>
      <c r="T266" s="9">
        <f t="shared" si="126"/>
        <v>0.45</v>
      </c>
      <c r="U266" s="12">
        <f t="shared" si="126"/>
        <v>1.5599999999999998</v>
      </c>
      <c r="V266" s="9">
        <f t="shared" si="126"/>
        <v>0.3</v>
      </c>
      <c r="W266" s="9">
        <f t="shared" si="126"/>
        <v>0.55</v>
      </c>
    </row>
    <row r="267" spans="1:23" ht="12.75" customHeight="1">
      <c r="A267" s="8" t="s">
        <v>13</v>
      </c>
      <c r="B267" s="47">
        <v>0.28</v>
      </c>
      <c r="C267" s="47">
        <v>0.29</v>
      </c>
      <c r="D267" s="47">
        <v>0.28</v>
      </c>
      <c r="E267" s="47">
        <v>0.49</v>
      </c>
      <c r="F267" s="60">
        <v>1.34</v>
      </c>
      <c r="G267" s="47">
        <v>0.32</v>
      </c>
      <c r="H267" s="47">
        <v>0.24000000000000002</v>
      </c>
      <c r="I267" s="47">
        <v>0.27</v>
      </c>
      <c r="J267" s="47">
        <v>0.37000000000000005</v>
      </c>
      <c r="K267" s="60">
        <v>1.2000000000000002</v>
      </c>
      <c r="L267" s="47">
        <v>0.24</v>
      </c>
      <c r="M267" s="47">
        <v>0.32999999999999996</v>
      </c>
      <c r="N267" s="47">
        <v>0.32</v>
      </c>
      <c r="O267" s="47">
        <v>0.37000000000000005</v>
      </c>
      <c r="P267" s="60">
        <v>1.26</v>
      </c>
      <c r="Q267" s="9">
        <v>0.37</v>
      </c>
      <c r="R267" s="9">
        <v>0.37000000000000005</v>
      </c>
      <c r="S267" s="9">
        <v>0.41000000000000003</v>
      </c>
      <c r="T267" s="9">
        <v>0.45</v>
      </c>
      <c r="U267" s="10">
        <f>SUM(Q267:T267)</f>
        <v>1.5999999999999999</v>
      </c>
      <c r="V267" s="9">
        <v>0.3</v>
      </c>
      <c r="W267" s="9">
        <v>0.55</v>
      </c>
    </row>
    <row r="268" spans="1:23" ht="12.75" customHeight="1">
      <c r="A268" s="8" t="s">
        <v>14</v>
      </c>
      <c r="B268" s="46">
        <v>0</v>
      </c>
      <c r="C268" s="46">
        <v>0</v>
      </c>
      <c r="D268" s="46">
        <v>0</v>
      </c>
      <c r="E268" s="46">
        <v>0</v>
      </c>
      <c r="F268" s="59">
        <v>0</v>
      </c>
      <c r="G268" s="46">
        <v>0</v>
      </c>
      <c r="H268" s="46">
        <v>0.01</v>
      </c>
      <c r="I268" s="46">
        <v>0.02</v>
      </c>
      <c r="J268" s="46">
        <v>0.01</v>
      </c>
      <c r="K268" s="59">
        <v>0.04</v>
      </c>
      <c r="L268" s="46">
        <v>0.01</v>
      </c>
      <c r="M268" s="46">
        <v>0.03</v>
      </c>
      <c r="N268" s="46">
        <v>0.04</v>
      </c>
      <c r="O268" s="46">
        <v>0</v>
      </c>
      <c r="P268" s="59">
        <v>0.08</v>
      </c>
      <c r="Q268" s="9">
        <v>0</v>
      </c>
      <c r="R268" s="9">
        <v>0</v>
      </c>
      <c r="S268" s="9">
        <v>0.04</v>
      </c>
      <c r="T268" s="9">
        <v>0</v>
      </c>
      <c r="U268" s="10">
        <f>SUM(Q268:T268)</f>
        <v>0.04</v>
      </c>
      <c r="V268" s="9">
        <v>0</v>
      </c>
      <c r="W268" s="9">
        <v>0</v>
      </c>
    </row>
    <row r="269" spans="1:23" ht="12.75" customHeight="1">
      <c r="A269" s="15" t="s">
        <v>106</v>
      </c>
      <c r="B269" s="47">
        <v>2.25</v>
      </c>
      <c r="C269" s="47">
        <v>2.93</v>
      </c>
      <c r="D269" s="47">
        <v>1.49</v>
      </c>
      <c r="E269" s="47">
        <v>2.29</v>
      </c>
      <c r="F269" s="60">
        <v>8.96</v>
      </c>
      <c r="G269" s="47">
        <v>2.3899999999999997</v>
      </c>
      <c r="H269" s="47">
        <v>4.6</v>
      </c>
      <c r="I269" s="47">
        <v>6.619999999999999</v>
      </c>
      <c r="J269" s="47">
        <v>4.390000000000001</v>
      </c>
      <c r="K269" s="60">
        <v>18</v>
      </c>
      <c r="L269" s="47">
        <v>2.46</v>
      </c>
      <c r="M269" s="47">
        <v>3.2199999999999998</v>
      </c>
      <c r="N269" s="47">
        <v>2.7</v>
      </c>
      <c r="O269" s="47">
        <v>7.44</v>
      </c>
      <c r="P269" s="60">
        <v>15.82</v>
      </c>
      <c r="Q269" s="9">
        <f>Q270</f>
        <v>2.76</v>
      </c>
      <c r="R269" s="9">
        <f aca="true" t="shared" si="127" ref="R269:W269">R270</f>
        <v>5.17</v>
      </c>
      <c r="S269" s="9">
        <f t="shared" si="127"/>
        <v>3.5300000000000002</v>
      </c>
      <c r="T269" s="9">
        <f t="shared" si="127"/>
        <v>3.64</v>
      </c>
      <c r="U269" s="12">
        <f t="shared" si="127"/>
        <v>15.100000000000001</v>
      </c>
      <c r="V269" s="9">
        <f t="shared" si="127"/>
        <v>1.72</v>
      </c>
      <c r="W269" s="9">
        <f t="shared" si="127"/>
        <v>2.42</v>
      </c>
    </row>
    <row r="270" spans="1:23" ht="12.75" customHeight="1">
      <c r="A270" s="8" t="s">
        <v>13</v>
      </c>
      <c r="B270" s="46">
        <v>2.25</v>
      </c>
      <c r="C270" s="46">
        <v>2.93</v>
      </c>
      <c r="D270" s="46">
        <v>1.49</v>
      </c>
      <c r="E270" s="46">
        <v>2.29</v>
      </c>
      <c r="F270" s="59">
        <v>8.96</v>
      </c>
      <c r="G270" s="46">
        <v>2.3899999999999997</v>
      </c>
      <c r="H270" s="46">
        <v>4.6</v>
      </c>
      <c r="I270" s="46">
        <v>6.619999999999999</v>
      </c>
      <c r="J270" s="46">
        <v>4.390000000000001</v>
      </c>
      <c r="K270" s="59">
        <v>18</v>
      </c>
      <c r="L270" s="46">
        <v>2.46</v>
      </c>
      <c r="M270" s="46">
        <v>3.2199999999999998</v>
      </c>
      <c r="N270" s="46">
        <v>2.7</v>
      </c>
      <c r="O270" s="46">
        <v>7.44</v>
      </c>
      <c r="P270" s="59">
        <v>15.82</v>
      </c>
      <c r="Q270" s="9">
        <v>2.76</v>
      </c>
      <c r="R270" s="9">
        <v>5.17</v>
      </c>
      <c r="S270" s="9">
        <v>3.5300000000000002</v>
      </c>
      <c r="T270" s="9">
        <v>3.64</v>
      </c>
      <c r="U270" s="10">
        <f>SUM(Q270:T270)</f>
        <v>15.100000000000001</v>
      </c>
      <c r="V270" s="9">
        <v>1.72</v>
      </c>
      <c r="W270" s="9">
        <v>2.42</v>
      </c>
    </row>
    <row r="271" spans="1:23" ht="12.75" customHeight="1">
      <c r="A271" s="15" t="s">
        <v>107</v>
      </c>
      <c r="B271" s="46">
        <v>-2.0700000000000003</v>
      </c>
      <c r="C271" s="46">
        <v>-2.3</v>
      </c>
      <c r="D271" s="46">
        <v>-2.9299999999999997</v>
      </c>
      <c r="E271" s="46">
        <v>-2.92</v>
      </c>
      <c r="F271" s="59">
        <v>-10.219999999999999</v>
      </c>
      <c r="G271" s="46">
        <v>-0.89</v>
      </c>
      <c r="H271" s="46">
        <v>-0.6300000000000001</v>
      </c>
      <c r="I271" s="46">
        <v>-3.2299999999999995</v>
      </c>
      <c r="J271" s="46">
        <v>-2.45</v>
      </c>
      <c r="K271" s="59">
        <v>-7.2</v>
      </c>
      <c r="L271" s="46">
        <v>-2.2800000000000002</v>
      </c>
      <c r="M271" s="46">
        <v>-1.23</v>
      </c>
      <c r="N271" s="46">
        <v>-0.6</v>
      </c>
      <c r="O271" s="46">
        <v>-1.48</v>
      </c>
      <c r="P271" s="59">
        <v>-5.59</v>
      </c>
      <c r="Q271" s="9">
        <f>-Q272</f>
        <v>-1.25</v>
      </c>
      <c r="R271" s="9">
        <f aca="true" t="shared" si="128" ref="R271:W271">-R272</f>
        <v>-0.96</v>
      </c>
      <c r="S271" s="9">
        <f t="shared" si="128"/>
        <v>-0.79</v>
      </c>
      <c r="T271" s="9">
        <f t="shared" si="128"/>
        <v>-0.77</v>
      </c>
      <c r="U271" s="12">
        <f t="shared" si="128"/>
        <v>-3.77</v>
      </c>
      <c r="V271" s="9">
        <f t="shared" si="128"/>
        <v>-0.5800000000000001</v>
      </c>
      <c r="W271" s="9">
        <f t="shared" si="128"/>
        <v>-0.49</v>
      </c>
    </row>
    <row r="272" spans="1:23" ht="12.75" customHeight="1">
      <c r="A272" s="8" t="s">
        <v>14</v>
      </c>
      <c r="B272" s="47">
        <v>2.0700000000000003</v>
      </c>
      <c r="C272" s="47">
        <v>2.3</v>
      </c>
      <c r="D272" s="47">
        <v>2.9299999999999997</v>
      </c>
      <c r="E272" s="47">
        <v>2.92</v>
      </c>
      <c r="F272" s="60">
        <v>10.219999999999999</v>
      </c>
      <c r="G272" s="47">
        <v>0.89</v>
      </c>
      <c r="H272" s="47">
        <v>0.6300000000000001</v>
      </c>
      <c r="I272" s="47">
        <v>3.2299999999999995</v>
      </c>
      <c r="J272" s="47">
        <v>2.45</v>
      </c>
      <c r="K272" s="60">
        <v>7.2</v>
      </c>
      <c r="L272" s="47">
        <v>2.2800000000000002</v>
      </c>
      <c r="M272" s="47">
        <v>1.23</v>
      </c>
      <c r="N272" s="47">
        <v>0.6</v>
      </c>
      <c r="O272" s="47">
        <v>1.48</v>
      </c>
      <c r="P272" s="60">
        <v>5.59</v>
      </c>
      <c r="Q272" s="9">
        <v>1.25</v>
      </c>
      <c r="R272" s="9">
        <v>0.96</v>
      </c>
      <c r="S272" s="9">
        <v>0.79</v>
      </c>
      <c r="T272" s="9">
        <v>0.77</v>
      </c>
      <c r="U272" s="10">
        <f>SUM(Q272:T272)</f>
        <v>3.77</v>
      </c>
      <c r="V272" s="9">
        <v>0.5800000000000001</v>
      </c>
      <c r="W272" s="9">
        <v>0.49</v>
      </c>
    </row>
    <row r="273" spans="1:23" ht="12.75" customHeight="1">
      <c r="A273" s="15" t="s">
        <v>108</v>
      </c>
      <c r="B273" s="46">
        <v>21.64</v>
      </c>
      <c r="C273" s="46">
        <v>22.93</v>
      </c>
      <c r="D273" s="46">
        <v>23.06</v>
      </c>
      <c r="E273" s="46">
        <v>26.69</v>
      </c>
      <c r="F273" s="59">
        <v>94.31999999999998</v>
      </c>
      <c r="G273" s="46">
        <v>24.209999999999997</v>
      </c>
      <c r="H273" s="46">
        <v>23.470000000000002</v>
      </c>
      <c r="I273" s="46">
        <v>24.009999999999998</v>
      </c>
      <c r="J273" s="46">
        <v>38.8</v>
      </c>
      <c r="K273" s="59">
        <v>110.48999999999998</v>
      </c>
      <c r="L273" s="46">
        <v>24.48</v>
      </c>
      <c r="M273" s="46">
        <v>26.49</v>
      </c>
      <c r="N273" s="46">
        <v>31.91</v>
      </c>
      <c r="O273" s="46">
        <v>34.21</v>
      </c>
      <c r="P273" s="59">
        <v>117.09</v>
      </c>
      <c r="Q273" s="9">
        <f aca="true" t="shared" si="129" ref="Q273:W273">Q274-Q275</f>
        <v>28.72</v>
      </c>
      <c r="R273" s="9">
        <f t="shared" si="129"/>
        <v>35.71999999999999</v>
      </c>
      <c r="S273" s="9">
        <f t="shared" si="129"/>
        <v>35.370000000000005</v>
      </c>
      <c r="T273" s="9">
        <f t="shared" si="129"/>
        <v>39.440000000000005</v>
      </c>
      <c r="U273" s="12">
        <f t="shared" si="129"/>
        <v>139.24999999999997</v>
      </c>
      <c r="V273" s="9">
        <f t="shared" si="129"/>
        <v>31.47</v>
      </c>
      <c r="W273" s="9">
        <f t="shared" si="129"/>
        <v>30.22</v>
      </c>
    </row>
    <row r="274" spans="1:23" ht="12.75" customHeight="1">
      <c r="A274" s="8" t="s">
        <v>13</v>
      </c>
      <c r="B274" s="46">
        <v>22.1</v>
      </c>
      <c r="C274" s="46">
        <v>23.48</v>
      </c>
      <c r="D274" s="46">
        <v>23.599999999999998</v>
      </c>
      <c r="E274" s="46">
        <v>27.18</v>
      </c>
      <c r="F274" s="59">
        <v>96.35999999999999</v>
      </c>
      <c r="G274" s="46">
        <v>24.779999999999998</v>
      </c>
      <c r="H274" s="46">
        <v>24.37</v>
      </c>
      <c r="I274" s="46">
        <v>24.18</v>
      </c>
      <c r="J274" s="46">
        <v>39.339999999999996</v>
      </c>
      <c r="K274" s="59">
        <v>112.66999999999999</v>
      </c>
      <c r="L274" s="46">
        <v>25.16</v>
      </c>
      <c r="M274" s="46">
        <v>26.95</v>
      </c>
      <c r="N274" s="46">
        <v>32.78</v>
      </c>
      <c r="O274" s="46">
        <v>35.47</v>
      </c>
      <c r="P274" s="59">
        <v>120.36</v>
      </c>
      <c r="Q274" s="9">
        <v>29.509999999999998</v>
      </c>
      <c r="R274" s="9">
        <v>36.38999999999999</v>
      </c>
      <c r="S274" s="9">
        <v>35.67</v>
      </c>
      <c r="T274" s="9">
        <v>40.2</v>
      </c>
      <c r="U274" s="10">
        <f>SUM(Q274:T274)</f>
        <v>141.76999999999998</v>
      </c>
      <c r="V274" s="9">
        <v>32.15</v>
      </c>
      <c r="W274" s="9">
        <v>31</v>
      </c>
    </row>
    <row r="275" spans="1:23" ht="12.75" customHeight="1">
      <c r="A275" s="8" t="s">
        <v>14</v>
      </c>
      <c r="B275" s="45">
        <v>0.45999999999999996</v>
      </c>
      <c r="C275" s="45">
        <v>0.55</v>
      </c>
      <c r="D275" s="45">
        <v>0.54</v>
      </c>
      <c r="E275" s="45">
        <v>0.49</v>
      </c>
      <c r="F275" s="58">
        <v>2.04</v>
      </c>
      <c r="G275" s="45">
        <v>0.5700000000000001</v>
      </c>
      <c r="H275" s="45">
        <v>0.8999999999999999</v>
      </c>
      <c r="I275" s="45">
        <v>0.17</v>
      </c>
      <c r="J275" s="45">
        <v>0.54</v>
      </c>
      <c r="K275" s="58">
        <v>2.1799999999999997</v>
      </c>
      <c r="L275" s="45">
        <v>0.68</v>
      </c>
      <c r="M275" s="45">
        <v>0.46</v>
      </c>
      <c r="N275" s="45">
        <v>0.8700000000000001</v>
      </c>
      <c r="O275" s="45">
        <v>1.26</v>
      </c>
      <c r="P275" s="58">
        <v>3.2700000000000005</v>
      </c>
      <c r="Q275" s="9">
        <v>0.79</v>
      </c>
      <c r="R275" s="9">
        <v>0.6699999999999999</v>
      </c>
      <c r="S275" s="9">
        <v>0.3</v>
      </c>
      <c r="T275" s="9">
        <v>0.76</v>
      </c>
      <c r="U275" s="10">
        <f>SUM(Q275:T275)</f>
        <v>2.52</v>
      </c>
      <c r="V275" s="9">
        <v>0.6799999999999999</v>
      </c>
      <c r="W275" s="9">
        <v>0.7799999999999999</v>
      </c>
    </row>
    <row r="276" spans="1:23" ht="12.75" customHeight="1">
      <c r="A276" s="15" t="s">
        <v>109</v>
      </c>
      <c r="B276" s="46">
        <v>56.69999999999999</v>
      </c>
      <c r="C276" s="46">
        <v>62.81</v>
      </c>
      <c r="D276" s="46">
        <v>68.25</v>
      </c>
      <c r="E276" s="46">
        <v>82.12</v>
      </c>
      <c r="F276" s="59">
        <v>269.88</v>
      </c>
      <c r="G276" s="46">
        <v>62.51</v>
      </c>
      <c r="H276" s="46">
        <v>79.86</v>
      </c>
      <c r="I276" s="46">
        <v>70.11</v>
      </c>
      <c r="J276" s="46">
        <v>66.68000000000002</v>
      </c>
      <c r="K276" s="59">
        <v>279.16</v>
      </c>
      <c r="L276" s="46">
        <v>50.81</v>
      </c>
      <c r="M276" s="46">
        <v>80.47999999999999</v>
      </c>
      <c r="N276" s="46">
        <v>82.15</v>
      </c>
      <c r="O276" s="46">
        <v>81.75999999999999</v>
      </c>
      <c r="P276" s="59">
        <v>295.2</v>
      </c>
      <c r="Q276" s="9">
        <f aca="true" t="shared" si="130" ref="Q276:W276">Q277-Q278</f>
        <v>43.15</v>
      </c>
      <c r="R276" s="9">
        <f t="shared" si="130"/>
        <v>52.989999999999995</v>
      </c>
      <c r="S276" s="9">
        <f t="shared" si="130"/>
        <v>55.84</v>
      </c>
      <c r="T276" s="9">
        <f t="shared" si="130"/>
        <v>49.13</v>
      </c>
      <c r="U276" s="12">
        <f t="shared" si="130"/>
        <v>201.11</v>
      </c>
      <c r="V276" s="9">
        <f t="shared" si="130"/>
        <v>26.1</v>
      </c>
      <c r="W276" s="9">
        <f t="shared" si="130"/>
        <v>52.870000000000005</v>
      </c>
    </row>
    <row r="277" spans="1:23" ht="12.75" customHeight="1">
      <c r="A277" s="8" t="s">
        <v>13</v>
      </c>
      <c r="B277" s="46">
        <v>66.64999999999999</v>
      </c>
      <c r="C277" s="46">
        <v>76.62</v>
      </c>
      <c r="D277" s="46">
        <v>83.75</v>
      </c>
      <c r="E277" s="46">
        <v>97.25</v>
      </c>
      <c r="F277" s="59">
        <v>324.27</v>
      </c>
      <c r="G277" s="46">
        <v>74.63</v>
      </c>
      <c r="H277" s="46">
        <v>95.22</v>
      </c>
      <c r="I277" s="46">
        <v>86.47</v>
      </c>
      <c r="J277" s="46">
        <v>82.51000000000002</v>
      </c>
      <c r="K277" s="59">
        <v>338.83000000000004</v>
      </c>
      <c r="L277" s="46">
        <v>62.57</v>
      </c>
      <c r="M277" s="46">
        <v>95.88999999999999</v>
      </c>
      <c r="N277" s="46">
        <v>99.74000000000001</v>
      </c>
      <c r="O277" s="46">
        <v>98.69</v>
      </c>
      <c r="P277" s="59">
        <v>356.89</v>
      </c>
      <c r="Q277" s="9">
        <v>55</v>
      </c>
      <c r="R277" s="9">
        <v>69.25999999999999</v>
      </c>
      <c r="S277" s="9">
        <v>73.61</v>
      </c>
      <c r="T277" s="9">
        <v>63.730000000000004</v>
      </c>
      <c r="U277" s="10">
        <f>SUM(Q277:T277)</f>
        <v>261.6</v>
      </c>
      <c r="V277" s="9">
        <v>36.95</v>
      </c>
      <c r="W277" s="9">
        <v>67.14</v>
      </c>
    </row>
    <row r="278" spans="1:23" ht="12.75" customHeight="1">
      <c r="A278" s="8" t="s">
        <v>14</v>
      </c>
      <c r="B278" s="46">
        <v>9.950000000000001</v>
      </c>
      <c r="C278" s="46">
        <v>13.81</v>
      </c>
      <c r="D278" s="46">
        <v>15.5</v>
      </c>
      <c r="E278" s="46">
        <v>15.13</v>
      </c>
      <c r="F278" s="59">
        <v>54.39000000000001</v>
      </c>
      <c r="G278" s="46">
        <v>12.12</v>
      </c>
      <c r="H278" s="46">
        <v>15.36</v>
      </c>
      <c r="I278" s="46">
        <v>16.36</v>
      </c>
      <c r="J278" s="46">
        <v>15.830000000000002</v>
      </c>
      <c r="K278" s="59">
        <v>59.67</v>
      </c>
      <c r="L278" s="46">
        <v>11.76</v>
      </c>
      <c r="M278" s="46">
        <v>15.41</v>
      </c>
      <c r="N278" s="46">
        <v>17.59</v>
      </c>
      <c r="O278" s="46">
        <v>16.93</v>
      </c>
      <c r="P278" s="59">
        <v>61.690000000000005</v>
      </c>
      <c r="Q278" s="9">
        <v>11.85</v>
      </c>
      <c r="R278" s="9">
        <v>16.27</v>
      </c>
      <c r="S278" s="9">
        <v>17.77</v>
      </c>
      <c r="T278" s="9">
        <v>14.6</v>
      </c>
      <c r="U278" s="10">
        <f>SUM(Q278:T278)</f>
        <v>60.49</v>
      </c>
      <c r="V278" s="9">
        <v>10.85</v>
      </c>
      <c r="W278" s="9">
        <v>14.27</v>
      </c>
    </row>
    <row r="279" spans="1:23" s="11" customFormat="1" ht="12.75" customHeight="1">
      <c r="A279" s="5" t="s">
        <v>110</v>
      </c>
      <c r="B279" s="45">
        <v>0.7900000000000009</v>
      </c>
      <c r="C279" s="45">
        <v>13.509999999999998</v>
      </c>
      <c r="D279" s="45">
        <v>-2.17</v>
      </c>
      <c r="E279" s="45">
        <v>19.86</v>
      </c>
      <c r="F279" s="58">
        <v>31.989999999999995</v>
      </c>
      <c r="G279" s="45">
        <v>-0.4200000000000017</v>
      </c>
      <c r="H279" s="45">
        <v>-2.039999999999999</v>
      </c>
      <c r="I279" s="45">
        <v>5.710000000000001</v>
      </c>
      <c r="J279" s="45">
        <v>17.979999999999997</v>
      </c>
      <c r="K279" s="58">
        <v>21.229999999999997</v>
      </c>
      <c r="L279" s="45">
        <v>1.6999999999999993</v>
      </c>
      <c r="M279" s="45">
        <v>12.240000000000002</v>
      </c>
      <c r="N279" s="45">
        <v>12.640000000000002</v>
      </c>
      <c r="O279" s="45">
        <v>31.39</v>
      </c>
      <c r="P279" s="58">
        <v>57.97000000000001</v>
      </c>
      <c r="Q279" s="6">
        <f aca="true" t="shared" si="131" ref="Q279:W279">Q280-Q281</f>
        <v>1.5899999999999999</v>
      </c>
      <c r="R279" s="6">
        <f t="shared" si="131"/>
        <v>48.09</v>
      </c>
      <c r="S279" s="6">
        <f t="shared" si="131"/>
        <v>12.48</v>
      </c>
      <c r="T279" s="6">
        <f t="shared" si="131"/>
        <v>32.38</v>
      </c>
      <c r="U279" s="7">
        <f t="shared" si="131"/>
        <v>94.54000000000002</v>
      </c>
      <c r="V279" s="6">
        <f t="shared" si="131"/>
        <v>-4.530000000000001</v>
      </c>
      <c r="W279" s="6">
        <f t="shared" si="131"/>
        <v>12.41</v>
      </c>
    </row>
    <row r="280" spans="1:23" ht="12.75" customHeight="1">
      <c r="A280" s="8" t="s">
        <v>0</v>
      </c>
      <c r="B280" s="46">
        <v>10.38</v>
      </c>
      <c r="C280" s="46">
        <v>25.97</v>
      </c>
      <c r="D280" s="46">
        <v>12.99</v>
      </c>
      <c r="E280" s="46">
        <v>35.35</v>
      </c>
      <c r="F280" s="59">
        <v>84.69</v>
      </c>
      <c r="G280" s="46">
        <v>11.879999999999999</v>
      </c>
      <c r="H280" s="46">
        <v>10.98</v>
      </c>
      <c r="I280" s="46">
        <v>20</v>
      </c>
      <c r="J280" s="46">
        <v>33.16</v>
      </c>
      <c r="K280" s="59">
        <v>76.02</v>
      </c>
      <c r="L280" s="46">
        <v>13.2</v>
      </c>
      <c r="M280" s="46">
        <v>23.67</v>
      </c>
      <c r="N280" s="46">
        <v>27.490000000000002</v>
      </c>
      <c r="O280" s="46">
        <v>46.03</v>
      </c>
      <c r="P280" s="59">
        <v>110.39000000000001</v>
      </c>
      <c r="Q280" s="9">
        <f>Q283+Q285</f>
        <v>15.62</v>
      </c>
      <c r="R280" s="9">
        <f>R283+R285</f>
        <v>67.03</v>
      </c>
      <c r="S280" s="9">
        <f>S283+S285</f>
        <v>36.64</v>
      </c>
      <c r="T280" s="9">
        <f>T283+T285</f>
        <v>56.13</v>
      </c>
      <c r="U280" s="10">
        <f>SUM(Q280:T280)</f>
        <v>175.42000000000002</v>
      </c>
      <c r="V280" s="9">
        <f>V283+V285</f>
        <v>12.41</v>
      </c>
      <c r="W280" s="9">
        <f>W283+W285</f>
        <v>29.3</v>
      </c>
    </row>
    <row r="281" spans="1:23" ht="12.75" customHeight="1">
      <c r="A281" s="8" t="s">
        <v>1</v>
      </c>
      <c r="B281" s="46">
        <v>9.59</v>
      </c>
      <c r="C281" s="46">
        <v>12.46</v>
      </c>
      <c r="D281" s="46">
        <v>15.16</v>
      </c>
      <c r="E281" s="46">
        <v>15.49</v>
      </c>
      <c r="F281" s="59">
        <v>52.7</v>
      </c>
      <c r="G281" s="46">
        <v>12.3</v>
      </c>
      <c r="H281" s="46">
        <v>13.02</v>
      </c>
      <c r="I281" s="46">
        <v>14.29</v>
      </c>
      <c r="J281" s="46">
        <v>15.180000000000001</v>
      </c>
      <c r="K281" s="59">
        <v>54.79</v>
      </c>
      <c r="L281" s="46">
        <v>11.5</v>
      </c>
      <c r="M281" s="46">
        <v>11.43</v>
      </c>
      <c r="N281" s="46">
        <v>14.85</v>
      </c>
      <c r="O281" s="46">
        <v>14.64</v>
      </c>
      <c r="P281" s="59">
        <v>52.42</v>
      </c>
      <c r="Q281" s="9">
        <f>Q286</f>
        <v>14.03</v>
      </c>
      <c r="R281" s="9">
        <f>R286</f>
        <v>18.939999999999998</v>
      </c>
      <c r="S281" s="9">
        <f>S286</f>
        <v>24.16</v>
      </c>
      <c r="T281" s="9">
        <f>T286</f>
        <v>23.75</v>
      </c>
      <c r="U281" s="10">
        <f>SUM(Q281:T281)</f>
        <v>80.88</v>
      </c>
      <c r="V281" s="9">
        <f>V286</f>
        <v>16.94</v>
      </c>
      <c r="W281" s="9">
        <f>W286</f>
        <v>16.89</v>
      </c>
    </row>
    <row r="282" spans="1:23" ht="12.75" customHeight="1">
      <c r="A282" s="8" t="s">
        <v>111</v>
      </c>
      <c r="B282" s="46">
        <v>0</v>
      </c>
      <c r="C282" s="46">
        <v>8</v>
      </c>
      <c r="D282" s="46">
        <v>0</v>
      </c>
      <c r="E282" s="46">
        <v>0</v>
      </c>
      <c r="F282" s="59">
        <v>8</v>
      </c>
      <c r="G282" s="46">
        <v>0</v>
      </c>
      <c r="H282" s="46">
        <v>0</v>
      </c>
      <c r="I282" s="46">
        <v>0</v>
      </c>
      <c r="J282" s="46">
        <v>0</v>
      </c>
      <c r="K282" s="59">
        <v>0</v>
      </c>
      <c r="L282" s="46">
        <v>0</v>
      </c>
      <c r="M282" s="46">
        <v>0</v>
      </c>
      <c r="N282" s="46">
        <v>0</v>
      </c>
      <c r="O282" s="46">
        <v>0</v>
      </c>
      <c r="P282" s="59">
        <v>0</v>
      </c>
      <c r="Q282" s="9">
        <f aca="true" t="shared" si="132" ref="Q282:W282">Q283</f>
        <v>0.1</v>
      </c>
      <c r="R282" s="9">
        <f t="shared" si="132"/>
        <v>0</v>
      </c>
      <c r="S282" s="9">
        <f t="shared" si="132"/>
        <v>0</v>
      </c>
      <c r="T282" s="9">
        <f t="shared" si="132"/>
        <v>0</v>
      </c>
      <c r="U282" s="12">
        <f t="shared" si="132"/>
        <v>0.1</v>
      </c>
      <c r="V282" s="9">
        <f t="shared" si="132"/>
        <v>0</v>
      </c>
      <c r="W282" s="9">
        <f t="shared" si="132"/>
        <v>0</v>
      </c>
    </row>
    <row r="283" spans="1:23" ht="12.75" customHeight="1">
      <c r="A283" s="8" t="s">
        <v>2</v>
      </c>
      <c r="B283" s="47">
        <v>0</v>
      </c>
      <c r="C283" s="47">
        <v>8</v>
      </c>
      <c r="D283" s="47">
        <v>0</v>
      </c>
      <c r="E283" s="47">
        <v>0</v>
      </c>
      <c r="F283" s="60">
        <v>8</v>
      </c>
      <c r="G283" s="47">
        <v>0</v>
      </c>
      <c r="H283" s="47">
        <v>0</v>
      </c>
      <c r="I283" s="47">
        <v>0</v>
      </c>
      <c r="J283" s="47">
        <v>0</v>
      </c>
      <c r="K283" s="60">
        <v>0</v>
      </c>
      <c r="L283" s="47">
        <v>0</v>
      </c>
      <c r="M283" s="47">
        <v>0</v>
      </c>
      <c r="N283" s="47">
        <v>0</v>
      </c>
      <c r="O283" s="47">
        <v>0</v>
      </c>
      <c r="P283" s="60">
        <v>0</v>
      </c>
      <c r="Q283" s="9">
        <v>0.1</v>
      </c>
      <c r="R283" s="9">
        <v>0</v>
      </c>
      <c r="S283" s="9">
        <v>0</v>
      </c>
      <c r="T283" s="9">
        <v>0</v>
      </c>
      <c r="U283" s="10">
        <f>SUM(Q283:T283)</f>
        <v>0.1</v>
      </c>
      <c r="V283" s="9">
        <v>0</v>
      </c>
      <c r="W283" s="9">
        <v>0</v>
      </c>
    </row>
    <row r="284" spans="1:23" ht="12.75" customHeight="1">
      <c r="A284" s="8" t="s">
        <v>112</v>
      </c>
      <c r="B284" s="46">
        <v>0.7900000000000009</v>
      </c>
      <c r="C284" s="46">
        <v>5.509999999999998</v>
      </c>
      <c r="D284" s="46">
        <v>-2.17</v>
      </c>
      <c r="E284" s="46">
        <v>19.86</v>
      </c>
      <c r="F284" s="59">
        <v>23.989999999999995</v>
      </c>
      <c r="G284" s="46">
        <v>-0.4200000000000017</v>
      </c>
      <c r="H284" s="46">
        <v>-2.039999999999999</v>
      </c>
      <c r="I284" s="46">
        <v>5.710000000000001</v>
      </c>
      <c r="J284" s="46">
        <v>17.979999999999997</v>
      </c>
      <c r="K284" s="59">
        <v>21.229999999999997</v>
      </c>
      <c r="L284" s="46">
        <v>1.6999999999999993</v>
      </c>
      <c r="M284" s="46">
        <v>12.240000000000002</v>
      </c>
      <c r="N284" s="46">
        <v>12.640000000000002</v>
      </c>
      <c r="O284" s="46">
        <v>31.39</v>
      </c>
      <c r="P284" s="59">
        <v>57.97000000000001</v>
      </c>
      <c r="Q284" s="9">
        <f aca="true" t="shared" si="133" ref="Q284:W284">Q285-Q286</f>
        <v>1.4900000000000002</v>
      </c>
      <c r="R284" s="9">
        <f t="shared" si="133"/>
        <v>48.09</v>
      </c>
      <c r="S284" s="9">
        <f t="shared" si="133"/>
        <v>12.48</v>
      </c>
      <c r="T284" s="9">
        <f t="shared" si="133"/>
        <v>32.38</v>
      </c>
      <c r="U284" s="12">
        <f t="shared" si="133"/>
        <v>94.44</v>
      </c>
      <c r="V284" s="9">
        <f t="shared" si="133"/>
        <v>-4.530000000000001</v>
      </c>
      <c r="W284" s="9">
        <f t="shared" si="133"/>
        <v>12.41</v>
      </c>
    </row>
    <row r="285" spans="1:23" ht="12.75" customHeight="1">
      <c r="A285" s="8" t="s">
        <v>2</v>
      </c>
      <c r="B285" s="46">
        <v>10.38</v>
      </c>
      <c r="C285" s="46">
        <v>17.97</v>
      </c>
      <c r="D285" s="46">
        <v>12.99</v>
      </c>
      <c r="E285" s="46">
        <v>35.35</v>
      </c>
      <c r="F285" s="59">
        <v>76.69</v>
      </c>
      <c r="G285" s="46">
        <v>11.879999999999999</v>
      </c>
      <c r="H285" s="46">
        <v>10.98</v>
      </c>
      <c r="I285" s="46">
        <v>20</v>
      </c>
      <c r="J285" s="46">
        <v>33.16</v>
      </c>
      <c r="K285" s="59">
        <v>76.02</v>
      </c>
      <c r="L285" s="46">
        <v>13.2</v>
      </c>
      <c r="M285" s="46">
        <v>23.67</v>
      </c>
      <c r="N285" s="46">
        <v>27.490000000000002</v>
      </c>
      <c r="O285" s="46">
        <v>46.03</v>
      </c>
      <c r="P285" s="59">
        <v>110.39000000000001</v>
      </c>
      <c r="Q285" s="9">
        <f>Q288+Q291</f>
        <v>15.52</v>
      </c>
      <c r="R285" s="9">
        <f>R288+R291</f>
        <v>67.03</v>
      </c>
      <c r="S285" s="9">
        <f>S288+S291</f>
        <v>36.64</v>
      </c>
      <c r="T285" s="9">
        <f>T288+T291</f>
        <v>56.13</v>
      </c>
      <c r="U285" s="10">
        <f>SUM(Q285:T285)</f>
        <v>175.32</v>
      </c>
      <c r="V285" s="9">
        <f>V288+V291</f>
        <v>12.41</v>
      </c>
      <c r="W285" s="9">
        <f>W288+W291</f>
        <v>29.3</v>
      </c>
    </row>
    <row r="286" spans="1:23" ht="12.75" customHeight="1">
      <c r="A286" s="8" t="s">
        <v>3</v>
      </c>
      <c r="B286" s="46">
        <v>9.59</v>
      </c>
      <c r="C286" s="46">
        <v>12.46</v>
      </c>
      <c r="D286" s="46">
        <v>15.16</v>
      </c>
      <c r="E286" s="46">
        <v>15.49</v>
      </c>
      <c r="F286" s="59">
        <v>52.7</v>
      </c>
      <c r="G286" s="46">
        <v>12.3</v>
      </c>
      <c r="H286" s="46">
        <v>13.02</v>
      </c>
      <c r="I286" s="46">
        <v>14.29</v>
      </c>
      <c r="J286" s="46">
        <v>15.180000000000001</v>
      </c>
      <c r="K286" s="59">
        <v>54.79</v>
      </c>
      <c r="L286" s="46">
        <v>11.5</v>
      </c>
      <c r="M286" s="46">
        <v>11.43</v>
      </c>
      <c r="N286" s="46">
        <v>14.85</v>
      </c>
      <c r="O286" s="46">
        <v>14.64</v>
      </c>
      <c r="P286" s="59">
        <v>52.42</v>
      </c>
      <c r="Q286" s="9">
        <f>Q292</f>
        <v>14.03</v>
      </c>
      <c r="R286" s="9">
        <f>R292</f>
        <v>18.939999999999998</v>
      </c>
      <c r="S286" s="9">
        <f>S292</f>
        <v>24.16</v>
      </c>
      <c r="T286" s="9">
        <f>T292</f>
        <v>23.75</v>
      </c>
      <c r="U286" s="10">
        <f>SUM(Q286:T286)</f>
        <v>80.88</v>
      </c>
      <c r="V286" s="9">
        <f>V292</f>
        <v>16.94</v>
      </c>
      <c r="W286" s="9">
        <f>W292</f>
        <v>16.89</v>
      </c>
    </row>
    <row r="287" spans="1:23" ht="12.75" customHeight="1">
      <c r="A287" s="15" t="s">
        <v>113</v>
      </c>
      <c r="B287" s="46">
        <v>3.72</v>
      </c>
      <c r="C287" s="46">
        <v>10.75</v>
      </c>
      <c r="D287" s="46">
        <v>8.26</v>
      </c>
      <c r="E287" s="46">
        <v>28.75</v>
      </c>
      <c r="F287" s="59">
        <v>51.480000000000004</v>
      </c>
      <c r="G287" s="46">
        <v>8.35</v>
      </c>
      <c r="H287" s="46">
        <v>7.41</v>
      </c>
      <c r="I287" s="46">
        <v>14.91</v>
      </c>
      <c r="J287" s="46">
        <v>26.68</v>
      </c>
      <c r="K287" s="59">
        <v>57.35000000000001</v>
      </c>
      <c r="L287" s="46">
        <v>9.77</v>
      </c>
      <c r="M287" s="46">
        <v>20.53</v>
      </c>
      <c r="N287" s="46">
        <v>23.3</v>
      </c>
      <c r="O287" s="46">
        <v>39.77</v>
      </c>
      <c r="P287" s="59">
        <v>93.37</v>
      </c>
      <c r="Q287" s="9">
        <f aca="true" t="shared" si="134" ref="Q287:W287">Q288</f>
        <v>12.87</v>
      </c>
      <c r="R287" s="9">
        <f t="shared" si="134"/>
        <v>62.53</v>
      </c>
      <c r="S287" s="9">
        <f t="shared" si="134"/>
        <v>29.91</v>
      </c>
      <c r="T287" s="9">
        <f t="shared" si="134"/>
        <v>51.67</v>
      </c>
      <c r="U287" s="12">
        <f t="shared" si="134"/>
        <v>156.98000000000002</v>
      </c>
      <c r="V287" s="9">
        <f t="shared" si="134"/>
        <v>10.57</v>
      </c>
      <c r="W287" s="9">
        <f t="shared" si="134"/>
        <v>26.87</v>
      </c>
    </row>
    <row r="288" spans="1:23" ht="12.75" customHeight="1">
      <c r="A288" s="8" t="s">
        <v>4</v>
      </c>
      <c r="B288" s="46">
        <v>3.72</v>
      </c>
      <c r="C288" s="46">
        <v>10.75</v>
      </c>
      <c r="D288" s="46">
        <v>8.26</v>
      </c>
      <c r="E288" s="46">
        <v>28.75</v>
      </c>
      <c r="F288" s="59">
        <v>51.480000000000004</v>
      </c>
      <c r="G288" s="46">
        <v>8.35</v>
      </c>
      <c r="H288" s="46">
        <v>7.41</v>
      </c>
      <c r="I288" s="46">
        <v>14.91</v>
      </c>
      <c r="J288" s="46">
        <v>27.23</v>
      </c>
      <c r="K288" s="59">
        <v>57.900000000000006</v>
      </c>
      <c r="L288" s="46">
        <v>9.77</v>
      </c>
      <c r="M288" s="46">
        <v>20.53</v>
      </c>
      <c r="N288" s="46">
        <v>23.3</v>
      </c>
      <c r="O288" s="46">
        <v>39.77</v>
      </c>
      <c r="P288" s="59">
        <v>93.37</v>
      </c>
      <c r="Q288" s="9">
        <v>12.87</v>
      </c>
      <c r="R288" s="9">
        <v>62.53</v>
      </c>
      <c r="S288" s="9">
        <v>29.91</v>
      </c>
      <c r="T288" s="9">
        <v>51.67</v>
      </c>
      <c r="U288" s="10">
        <f>SUM(Q288:T288)</f>
        <v>156.98000000000002</v>
      </c>
      <c r="V288" s="9">
        <v>10.57</v>
      </c>
      <c r="W288" s="9">
        <v>26.87</v>
      </c>
    </row>
    <row r="289" spans="1:23" ht="12.75" customHeight="1">
      <c r="A289" s="8" t="s">
        <v>5</v>
      </c>
      <c r="B289" s="46">
        <v>0</v>
      </c>
      <c r="C289" s="46">
        <v>0</v>
      </c>
      <c r="D289" s="46">
        <v>0</v>
      </c>
      <c r="E289" s="46">
        <v>0</v>
      </c>
      <c r="F289" s="59">
        <v>0</v>
      </c>
      <c r="G289" s="46">
        <v>0</v>
      </c>
      <c r="H289" s="46">
        <v>0</v>
      </c>
      <c r="I289" s="46">
        <v>0</v>
      </c>
      <c r="J289" s="46">
        <v>0.55</v>
      </c>
      <c r="K289" s="59">
        <v>0.55</v>
      </c>
      <c r="L289" s="46">
        <v>0</v>
      </c>
      <c r="M289" s="46">
        <v>0</v>
      </c>
      <c r="N289" s="46">
        <v>0</v>
      </c>
      <c r="O289" s="46">
        <v>0</v>
      </c>
      <c r="P289" s="59">
        <v>0</v>
      </c>
      <c r="Q289" s="9"/>
      <c r="R289" s="9"/>
      <c r="S289" s="9"/>
      <c r="T289" s="9"/>
      <c r="U289" s="10"/>
      <c r="V289" s="9"/>
      <c r="W289" s="9"/>
    </row>
    <row r="290" spans="1:23" ht="12">
      <c r="A290" s="8" t="s">
        <v>114</v>
      </c>
      <c r="B290" s="47">
        <v>-2.9299999999999997</v>
      </c>
      <c r="C290" s="47">
        <v>-5.24</v>
      </c>
      <c r="D290" s="47">
        <v>-10.43</v>
      </c>
      <c r="E290" s="47">
        <v>-8.89</v>
      </c>
      <c r="F290" s="60">
        <v>-27.490000000000002</v>
      </c>
      <c r="G290" s="47">
        <v>-8.770000000000001</v>
      </c>
      <c r="H290" s="47">
        <v>-9.45</v>
      </c>
      <c r="I290" s="47">
        <v>-9.2</v>
      </c>
      <c r="J290" s="47">
        <v>-8.700000000000001</v>
      </c>
      <c r="K290" s="60">
        <v>-36.120000000000005</v>
      </c>
      <c r="L290" s="47">
        <v>-8.07</v>
      </c>
      <c r="M290" s="47">
        <v>-8.29</v>
      </c>
      <c r="N290" s="47">
        <v>-10.66</v>
      </c>
      <c r="O290" s="47">
        <v>-8.379999999999999</v>
      </c>
      <c r="P290" s="60">
        <v>-35.400000000000006</v>
      </c>
      <c r="Q290" s="9">
        <f aca="true" t="shared" si="135" ref="Q290:W290">Q291-Q292</f>
        <v>-11.379999999999999</v>
      </c>
      <c r="R290" s="9">
        <f t="shared" si="135"/>
        <v>-14.439999999999998</v>
      </c>
      <c r="S290" s="9">
        <f t="shared" si="135"/>
        <v>-17.43</v>
      </c>
      <c r="T290" s="9">
        <f t="shared" si="135"/>
        <v>-19.29</v>
      </c>
      <c r="U290" s="12">
        <f t="shared" si="135"/>
        <v>-62.53999999999999</v>
      </c>
      <c r="V290" s="9">
        <f t="shared" si="135"/>
        <v>-15.100000000000001</v>
      </c>
      <c r="W290" s="9">
        <f t="shared" si="135"/>
        <v>-14.46</v>
      </c>
    </row>
    <row r="291" spans="1:23" ht="12.75" customHeight="1">
      <c r="A291" s="8" t="s">
        <v>4</v>
      </c>
      <c r="B291" s="46">
        <v>6.66</v>
      </c>
      <c r="C291" s="46">
        <v>7.220000000000001</v>
      </c>
      <c r="D291" s="46">
        <v>4.73</v>
      </c>
      <c r="E291" s="46">
        <v>6.6</v>
      </c>
      <c r="F291" s="59">
        <v>25.21</v>
      </c>
      <c r="G291" s="46">
        <v>3.53</v>
      </c>
      <c r="H291" s="46">
        <v>3.57</v>
      </c>
      <c r="I291" s="46">
        <v>5.09</v>
      </c>
      <c r="J291" s="46">
        <v>5.93</v>
      </c>
      <c r="K291" s="59">
        <v>18.119999999999997</v>
      </c>
      <c r="L291" s="46">
        <v>3.43</v>
      </c>
      <c r="M291" s="46">
        <v>3.14</v>
      </c>
      <c r="N291" s="46">
        <v>4.1899999999999995</v>
      </c>
      <c r="O291" s="46">
        <v>6.260000000000001</v>
      </c>
      <c r="P291" s="59">
        <v>17.02</v>
      </c>
      <c r="Q291" s="9">
        <v>2.6500000000000004</v>
      </c>
      <c r="R291" s="9">
        <v>4.5</v>
      </c>
      <c r="S291" s="9">
        <v>6.73</v>
      </c>
      <c r="T291" s="9">
        <v>4.46</v>
      </c>
      <c r="U291" s="10">
        <f>SUM(Q291:T291)</f>
        <v>18.34</v>
      </c>
      <c r="V291" s="9">
        <v>1.84</v>
      </c>
      <c r="W291" s="9">
        <v>2.43</v>
      </c>
    </row>
    <row r="292" spans="1:23" ht="12.75" customHeight="1">
      <c r="A292" s="8" t="s">
        <v>5</v>
      </c>
      <c r="B292" s="47">
        <v>9.59</v>
      </c>
      <c r="C292" s="47">
        <v>12.46</v>
      </c>
      <c r="D292" s="47">
        <v>15.16</v>
      </c>
      <c r="E292" s="47">
        <v>15.49</v>
      </c>
      <c r="F292" s="60">
        <v>52.7</v>
      </c>
      <c r="G292" s="47">
        <v>12.3</v>
      </c>
      <c r="H292" s="47">
        <v>13.02</v>
      </c>
      <c r="I292" s="47">
        <v>14.29</v>
      </c>
      <c r="J292" s="47">
        <v>14.63</v>
      </c>
      <c r="K292" s="60">
        <v>54.24</v>
      </c>
      <c r="L292" s="47">
        <v>11.5</v>
      </c>
      <c r="M292" s="47">
        <v>11.43</v>
      </c>
      <c r="N292" s="47">
        <v>14.85</v>
      </c>
      <c r="O292" s="47">
        <v>14.64</v>
      </c>
      <c r="P292" s="60">
        <v>52.42</v>
      </c>
      <c r="Q292" s="9">
        <v>14.03</v>
      </c>
      <c r="R292" s="9">
        <v>18.939999999999998</v>
      </c>
      <c r="S292" s="9">
        <v>24.16</v>
      </c>
      <c r="T292" s="9">
        <v>23.75</v>
      </c>
      <c r="U292" s="10">
        <f>SUM(Q292:T292)</f>
        <v>80.88</v>
      </c>
      <c r="V292" s="9">
        <v>16.94</v>
      </c>
      <c r="W292" s="9">
        <v>16.89</v>
      </c>
    </row>
    <row r="293" spans="1:29" ht="12.75" customHeight="1">
      <c r="A293" s="19" t="s">
        <v>115</v>
      </c>
      <c r="B293" s="45">
        <v>-190.78152769666664</v>
      </c>
      <c r="C293" s="45">
        <v>-177.0941527399998</v>
      </c>
      <c r="D293" s="45">
        <v>-203.33960084333344</v>
      </c>
      <c r="E293" s="45">
        <v>-248.74865655666656</v>
      </c>
      <c r="F293" s="58">
        <v>-819.9639378366653</v>
      </c>
      <c r="G293" s="45">
        <v>-216.58999999999986</v>
      </c>
      <c r="H293" s="45">
        <v>-96.78999999999999</v>
      </c>
      <c r="I293" s="45">
        <v>-102.06999999999996</v>
      </c>
      <c r="J293" s="45">
        <v>-199.69999999999985</v>
      </c>
      <c r="K293" s="58">
        <v>-615.1499999999992</v>
      </c>
      <c r="L293" s="45">
        <v>-156.34999999999997</v>
      </c>
      <c r="M293" s="45">
        <v>-207.40999999999963</v>
      </c>
      <c r="N293" s="45">
        <v>-69.87999999999998</v>
      </c>
      <c r="O293" s="45">
        <v>-16.049999999999827</v>
      </c>
      <c r="P293" s="58">
        <v>-449.6899999999989</v>
      </c>
      <c r="Q293" s="6">
        <f aca="true" t="shared" si="136" ref="Q293:W293">Q4+Q279</f>
        <v>-149.21000000000018</v>
      </c>
      <c r="R293" s="6">
        <f t="shared" si="136"/>
        <v>-63.540000000000106</v>
      </c>
      <c r="S293" s="6">
        <f t="shared" si="136"/>
        <v>-91.6299999999999</v>
      </c>
      <c r="T293" s="6">
        <f t="shared" si="136"/>
        <v>-165.42999999999995</v>
      </c>
      <c r="U293" s="7">
        <f t="shared" si="136"/>
        <v>-469.80999999999943</v>
      </c>
      <c r="V293" s="6">
        <f t="shared" si="136"/>
        <v>-139.77</v>
      </c>
      <c r="W293" s="6">
        <f t="shared" si="136"/>
        <v>-106.18999999999969</v>
      </c>
      <c r="Y293" s="20"/>
      <c r="Z293" s="20"/>
      <c r="AA293" s="20"/>
      <c r="AB293" s="20"/>
      <c r="AC293" s="20"/>
    </row>
    <row r="294" spans="1:23" ht="12.75" customHeight="1">
      <c r="A294" s="19" t="s">
        <v>116</v>
      </c>
      <c r="B294" s="50">
        <v>-142.48000000000002</v>
      </c>
      <c r="C294" s="50">
        <v>-144.47999999999996</v>
      </c>
      <c r="D294" s="50">
        <v>-148.61000000000004</v>
      </c>
      <c r="E294" s="50">
        <v>-311.57</v>
      </c>
      <c r="F294" s="63">
        <v>-747.1400000000001</v>
      </c>
      <c r="G294" s="50">
        <v>-134.82</v>
      </c>
      <c r="H294" s="50">
        <v>-42.38</v>
      </c>
      <c r="I294" s="50">
        <v>-41.43999999999997</v>
      </c>
      <c r="J294" s="50">
        <v>-268.9699999999999</v>
      </c>
      <c r="K294" s="63">
        <v>-487.60999999999996</v>
      </c>
      <c r="L294" s="50">
        <v>-146.92</v>
      </c>
      <c r="M294" s="50">
        <v>-186.39</v>
      </c>
      <c r="N294" s="50">
        <v>24.599999999999994</v>
      </c>
      <c r="O294" s="50">
        <v>-54.540000000000035</v>
      </c>
      <c r="P294" s="63">
        <v>-363.24999999999994</v>
      </c>
      <c r="Q294" s="6">
        <f aca="true" t="shared" si="137" ref="Q294:W294">Q295+Q310+Q331+Q337+Q413</f>
        <v>-194.36</v>
      </c>
      <c r="R294" s="6">
        <f t="shared" si="137"/>
        <v>-4.60000000000001</v>
      </c>
      <c r="S294" s="6">
        <f t="shared" si="137"/>
        <v>-79.30000000000004</v>
      </c>
      <c r="T294" s="6">
        <f t="shared" si="137"/>
        <v>-285.4</v>
      </c>
      <c r="U294" s="7">
        <f t="shared" si="137"/>
        <v>-563.66</v>
      </c>
      <c r="V294" s="6">
        <f t="shared" si="137"/>
        <v>-184.99000000000007</v>
      </c>
      <c r="W294" s="6">
        <f t="shared" si="137"/>
        <v>-131.11</v>
      </c>
    </row>
    <row r="295" spans="1:23" ht="12.75" customHeight="1">
      <c r="A295" s="17" t="s">
        <v>117</v>
      </c>
      <c r="B295" s="50">
        <v>-66.24</v>
      </c>
      <c r="C295" s="50">
        <v>-24.409999999999986</v>
      </c>
      <c r="D295" s="50">
        <v>-73.22000000000001</v>
      </c>
      <c r="E295" s="50">
        <v>-150.28</v>
      </c>
      <c r="F295" s="63">
        <v>-314.15</v>
      </c>
      <c r="G295" s="50">
        <v>-68.44999999999999</v>
      </c>
      <c r="H295" s="50">
        <v>-4.309999999999997</v>
      </c>
      <c r="I295" s="50">
        <v>-35.480000000000004</v>
      </c>
      <c r="J295" s="50">
        <v>-144.75999999999993</v>
      </c>
      <c r="K295" s="63">
        <v>-252.99999999999994</v>
      </c>
      <c r="L295" s="50">
        <v>-81.48</v>
      </c>
      <c r="M295" s="50">
        <v>-19.850000000000005</v>
      </c>
      <c r="N295" s="50">
        <v>-48.870000000000005</v>
      </c>
      <c r="O295" s="50">
        <v>-98.64000000000003</v>
      </c>
      <c r="P295" s="63">
        <v>-248.84000000000003</v>
      </c>
      <c r="Q295" s="6">
        <f aca="true" t="shared" si="138" ref="Q295:W295">Q296-Q303</f>
        <v>-141.9</v>
      </c>
      <c r="R295" s="6">
        <f t="shared" si="138"/>
        <v>-0.7699999999999925</v>
      </c>
      <c r="S295" s="6">
        <f t="shared" si="138"/>
        <v>-82.53</v>
      </c>
      <c r="T295" s="6">
        <f t="shared" si="138"/>
        <v>-89.23999999999997</v>
      </c>
      <c r="U295" s="7">
        <f t="shared" si="138"/>
        <v>-314.43999999999994</v>
      </c>
      <c r="V295" s="6">
        <f t="shared" si="138"/>
        <v>-140.51000000000002</v>
      </c>
      <c r="W295" s="6">
        <f t="shared" si="138"/>
        <v>-72.84</v>
      </c>
    </row>
    <row r="296" spans="1:23" ht="12.75" customHeight="1">
      <c r="A296" s="21" t="s">
        <v>118</v>
      </c>
      <c r="B296" s="47">
        <v>1.7100000000000004</v>
      </c>
      <c r="C296" s="47">
        <v>4.12</v>
      </c>
      <c r="D296" s="47">
        <v>-0.25000000000000006</v>
      </c>
      <c r="E296" s="47">
        <v>28.2</v>
      </c>
      <c r="F296" s="60">
        <v>33.78</v>
      </c>
      <c r="G296" s="47">
        <v>5.590000000000001</v>
      </c>
      <c r="H296" s="47">
        <v>3.8800000000000003</v>
      </c>
      <c r="I296" s="47">
        <v>12.370000000000001</v>
      </c>
      <c r="J296" s="47">
        <v>7.740000000000001</v>
      </c>
      <c r="K296" s="60">
        <v>29.58</v>
      </c>
      <c r="L296" s="47">
        <v>-2.33</v>
      </c>
      <c r="M296" s="47">
        <v>5.37</v>
      </c>
      <c r="N296" s="47">
        <v>17.5</v>
      </c>
      <c r="O296" s="47">
        <v>21.08</v>
      </c>
      <c r="P296" s="60">
        <v>41.62</v>
      </c>
      <c r="Q296" s="9">
        <f aca="true" t="shared" si="139" ref="Q296:W296">Q297+Q300</f>
        <v>-0.6199999999999997</v>
      </c>
      <c r="R296" s="9">
        <f t="shared" si="139"/>
        <v>6.879999999999999</v>
      </c>
      <c r="S296" s="9">
        <f t="shared" si="139"/>
        <v>13.68</v>
      </c>
      <c r="T296" s="9">
        <f t="shared" si="139"/>
        <v>15.55</v>
      </c>
      <c r="U296" s="12">
        <f t="shared" si="139"/>
        <v>35.49</v>
      </c>
      <c r="V296" s="9">
        <f t="shared" si="139"/>
        <v>3.389999999999999</v>
      </c>
      <c r="W296" s="9">
        <f t="shared" si="139"/>
        <v>0.46</v>
      </c>
    </row>
    <row r="297" spans="1:23" ht="12.75" customHeight="1">
      <c r="A297" s="15" t="s">
        <v>119</v>
      </c>
      <c r="B297" s="47">
        <v>2.74</v>
      </c>
      <c r="C297" s="47">
        <v>3.8</v>
      </c>
      <c r="D297" s="47">
        <v>0.42</v>
      </c>
      <c r="E297" s="47">
        <v>13.2</v>
      </c>
      <c r="F297" s="60">
        <v>20.16</v>
      </c>
      <c r="G297" s="47">
        <v>5.19</v>
      </c>
      <c r="H297" s="47">
        <v>3.66</v>
      </c>
      <c r="I297" s="47">
        <v>7.22</v>
      </c>
      <c r="J297" s="47">
        <v>2.33</v>
      </c>
      <c r="K297" s="60">
        <v>18.4</v>
      </c>
      <c r="L297" s="47">
        <v>2.41</v>
      </c>
      <c r="M297" s="47">
        <v>4.58</v>
      </c>
      <c r="N297" s="47">
        <v>2.2</v>
      </c>
      <c r="O297" s="47">
        <v>17.24</v>
      </c>
      <c r="P297" s="60">
        <v>26.43</v>
      </c>
      <c r="Q297" s="9">
        <f aca="true" t="shared" si="140" ref="Q297:W298">Q298</f>
        <v>3.02</v>
      </c>
      <c r="R297" s="9">
        <f t="shared" si="140"/>
        <v>5</v>
      </c>
      <c r="S297" s="9">
        <f t="shared" si="140"/>
        <v>2.88</v>
      </c>
      <c r="T297" s="9">
        <f t="shared" si="140"/>
        <v>27.52</v>
      </c>
      <c r="U297" s="12">
        <f t="shared" si="140"/>
        <v>38.42</v>
      </c>
      <c r="V297" s="9">
        <f t="shared" si="140"/>
        <v>7.85</v>
      </c>
      <c r="W297" s="9">
        <f t="shared" si="140"/>
        <v>0.78</v>
      </c>
    </row>
    <row r="298" spans="1:23" ht="12.75" customHeight="1">
      <c r="A298" s="21" t="s">
        <v>120</v>
      </c>
      <c r="B298" s="46">
        <v>2.74</v>
      </c>
      <c r="C298" s="46">
        <v>3.8</v>
      </c>
      <c r="D298" s="46">
        <v>0.42</v>
      </c>
      <c r="E298" s="46">
        <v>13.2</v>
      </c>
      <c r="F298" s="59">
        <v>20.16</v>
      </c>
      <c r="G298" s="46">
        <v>5.19</v>
      </c>
      <c r="H298" s="46">
        <v>3.66</v>
      </c>
      <c r="I298" s="46">
        <v>7.22</v>
      </c>
      <c r="J298" s="46">
        <v>2.33</v>
      </c>
      <c r="K298" s="59">
        <v>18.4</v>
      </c>
      <c r="L298" s="46">
        <v>2.41</v>
      </c>
      <c r="M298" s="46">
        <v>4.58</v>
      </c>
      <c r="N298" s="46">
        <v>2.2</v>
      </c>
      <c r="O298" s="46">
        <v>17.24</v>
      </c>
      <c r="P298" s="59">
        <v>26.43</v>
      </c>
      <c r="Q298" s="9">
        <f t="shared" si="140"/>
        <v>3.02</v>
      </c>
      <c r="R298" s="9">
        <f t="shared" si="140"/>
        <v>5</v>
      </c>
      <c r="S298" s="9">
        <f t="shared" si="140"/>
        <v>2.88</v>
      </c>
      <c r="T298" s="9">
        <f t="shared" si="140"/>
        <v>27.52</v>
      </c>
      <c r="U298" s="12">
        <f t="shared" si="140"/>
        <v>38.42</v>
      </c>
      <c r="V298" s="9">
        <f t="shared" si="140"/>
        <v>7.85</v>
      </c>
      <c r="W298" s="9">
        <f t="shared" si="140"/>
        <v>0.78</v>
      </c>
    </row>
    <row r="299" spans="1:23" ht="12.75" customHeight="1">
      <c r="A299" s="15" t="s">
        <v>121</v>
      </c>
      <c r="B299" s="46">
        <v>2.74</v>
      </c>
      <c r="C299" s="46">
        <v>3.8</v>
      </c>
      <c r="D299" s="46">
        <v>0.42</v>
      </c>
      <c r="E299" s="46">
        <v>13.2</v>
      </c>
      <c r="F299" s="59">
        <v>20.16</v>
      </c>
      <c r="G299" s="46">
        <v>5.19</v>
      </c>
      <c r="H299" s="46">
        <v>3.66</v>
      </c>
      <c r="I299" s="46">
        <v>7.22</v>
      </c>
      <c r="J299" s="46">
        <v>2.33</v>
      </c>
      <c r="K299" s="59">
        <v>18.4</v>
      </c>
      <c r="L299" s="46">
        <v>2.41</v>
      </c>
      <c r="M299" s="46">
        <v>4.58</v>
      </c>
      <c r="N299" s="46">
        <v>2.2</v>
      </c>
      <c r="O299" s="46">
        <v>17.24</v>
      </c>
      <c r="P299" s="59">
        <v>26.43</v>
      </c>
      <c r="Q299" s="9">
        <v>3.02</v>
      </c>
      <c r="R299" s="9">
        <v>5</v>
      </c>
      <c r="S299" s="22">
        <v>2.88</v>
      </c>
      <c r="T299" s="22">
        <v>27.52</v>
      </c>
      <c r="U299" s="10">
        <f>SUM(Q299:T299)</f>
        <v>38.42</v>
      </c>
      <c r="V299" s="9">
        <v>7.85</v>
      </c>
      <c r="W299" s="9">
        <v>0.78</v>
      </c>
    </row>
    <row r="300" spans="1:23" ht="12.75" customHeight="1">
      <c r="A300" s="15" t="s">
        <v>122</v>
      </c>
      <c r="B300" s="46">
        <v>-1.0299999999999998</v>
      </c>
      <c r="C300" s="46">
        <v>0.32</v>
      </c>
      <c r="D300" s="46">
        <v>-0.67</v>
      </c>
      <c r="E300" s="46">
        <v>15</v>
      </c>
      <c r="F300" s="59">
        <v>13.62</v>
      </c>
      <c r="G300" s="46">
        <v>0.4</v>
      </c>
      <c r="H300" s="46">
        <v>0.22</v>
      </c>
      <c r="I300" s="46">
        <v>5.15</v>
      </c>
      <c r="J300" s="46">
        <v>5.410000000000001</v>
      </c>
      <c r="K300" s="59">
        <v>11.180000000000001</v>
      </c>
      <c r="L300" s="46">
        <v>-4.74</v>
      </c>
      <c r="M300" s="46">
        <v>0.79</v>
      </c>
      <c r="N300" s="46">
        <v>15.3</v>
      </c>
      <c r="O300" s="46">
        <v>3.8400000000000003</v>
      </c>
      <c r="P300" s="59">
        <v>15.19</v>
      </c>
      <c r="Q300" s="9">
        <f aca="true" t="shared" si="141" ref="Q300:W300">Q301+Q302</f>
        <v>-3.6399999999999997</v>
      </c>
      <c r="R300" s="9">
        <f t="shared" si="141"/>
        <v>1.879999999999999</v>
      </c>
      <c r="S300" s="9">
        <f t="shared" si="141"/>
        <v>10.8</v>
      </c>
      <c r="T300" s="9">
        <f t="shared" si="141"/>
        <v>-11.969999999999999</v>
      </c>
      <c r="U300" s="12">
        <f t="shared" si="141"/>
        <v>-2.9299999999999997</v>
      </c>
      <c r="V300" s="9">
        <f t="shared" si="141"/>
        <v>-4.460000000000001</v>
      </c>
      <c r="W300" s="9">
        <f t="shared" si="141"/>
        <v>-0.32</v>
      </c>
    </row>
    <row r="301" spans="1:23" ht="12.75" customHeight="1">
      <c r="A301" s="15" t="s">
        <v>123</v>
      </c>
      <c r="B301" s="47">
        <v>0.14</v>
      </c>
      <c r="C301" s="47">
        <v>0.22</v>
      </c>
      <c r="D301" s="47">
        <v>0.08</v>
      </c>
      <c r="E301" s="47">
        <v>-0.03</v>
      </c>
      <c r="F301" s="60">
        <v>0.41000000000000003</v>
      </c>
      <c r="G301" s="47">
        <v>0.34</v>
      </c>
      <c r="H301" s="47">
        <v>0.22</v>
      </c>
      <c r="I301" s="47">
        <v>0.58</v>
      </c>
      <c r="J301" s="47">
        <v>0.24</v>
      </c>
      <c r="K301" s="60">
        <v>1.3800000000000001</v>
      </c>
      <c r="L301" s="47">
        <v>0.34</v>
      </c>
      <c r="M301" s="47">
        <v>0.85</v>
      </c>
      <c r="N301" s="47">
        <v>0.82</v>
      </c>
      <c r="O301" s="47">
        <v>0.44</v>
      </c>
      <c r="P301" s="60">
        <v>2.4499999999999997</v>
      </c>
      <c r="Q301" s="9">
        <v>0.49</v>
      </c>
      <c r="R301" s="9">
        <v>2.54</v>
      </c>
      <c r="S301" s="9">
        <v>0.16</v>
      </c>
      <c r="T301" s="9">
        <v>0.81</v>
      </c>
      <c r="U301" s="10">
        <f>SUM(Q301:T301)</f>
        <v>4</v>
      </c>
      <c r="V301" s="9">
        <v>1.27</v>
      </c>
      <c r="W301" s="9">
        <v>0.11</v>
      </c>
    </row>
    <row r="302" spans="1:23" ht="12.75" customHeight="1">
      <c r="A302" s="15" t="s">
        <v>124</v>
      </c>
      <c r="B302" s="47">
        <v>-1.17</v>
      </c>
      <c r="C302" s="47">
        <v>0.1</v>
      </c>
      <c r="D302" s="47">
        <v>-0.75</v>
      </c>
      <c r="E302" s="47">
        <v>15.03</v>
      </c>
      <c r="F302" s="60">
        <v>13.209999999999999</v>
      </c>
      <c r="G302" s="47">
        <v>0.06</v>
      </c>
      <c r="H302" s="47">
        <v>0</v>
      </c>
      <c r="I302" s="47">
        <v>4.57</v>
      </c>
      <c r="J302" s="47">
        <v>5.170000000000001</v>
      </c>
      <c r="K302" s="60">
        <v>9.8</v>
      </c>
      <c r="L302" s="47">
        <v>-5.08</v>
      </c>
      <c r="M302" s="47">
        <v>-0.06</v>
      </c>
      <c r="N302" s="47">
        <v>14.48</v>
      </c>
      <c r="O302" s="47">
        <v>3.4000000000000004</v>
      </c>
      <c r="P302" s="60">
        <v>12.74</v>
      </c>
      <c r="Q302" s="9">
        <v>-4.13</v>
      </c>
      <c r="R302" s="9">
        <v>-0.660000000000001</v>
      </c>
      <c r="S302" s="9">
        <v>10.64</v>
      </c>
      <c r="T302" s="9">
        <v>-12.78</v>
      </c>
      <c r="U302" s="10">
        <f>SUM(Q302:T302)</f>
        <v>-6.93</v>
      </c>
      <c r="V302" s="9">
        <v>-5.73</v>
      </c>
      <c r="W302" s="9">
        <v>-0.43</v>
      </c>
    </row>
    <row r="303" spans="1:23" ht="12.75" customHeight="1">
      <c r="A303" s="21" t="s">
        <v>125</v>
      </c>
      <c r="B303" s="47">
        <v>67.94999999999999</v>
      </c>
      <c r="C303" s="47">
        <v>28.529999999999987</v>
      </c>
      <c r="D303" s="47">
        <v>72.97000000000001</v>
      </c>
      <c r="E303" s="47">
        <v>178.48</v>
      </c>
      <c r="F303" s="60">
        <v>347.93</v>
      </c>
      <c r="G303" s="47">
        <v>74.03999999999999</v>
      </c>
      <c r="H303" s="47">
        <v>8.189999999999998</v>
      </c>
      <c r="I303" s="47">
        <v>47.85</v>
      </c>
      <c r="J303" s="47">
        <v>152.49999999999994</v>
      </c>
      <c r="K303" s="60">
        <v>282.5799999999999</v>
      </c>
      <c r="L303" s="47">
        <v>79.15</v>
      </c>
      <c r="M303" s="47">
        <v>25.220000000000006</v>
      </c>
      <c r="N303" s="47">
        <v>66.37</v>
      </c>
      <c r="O303" s="47">
        <v>119.72000000000003</v>
      </c>
      <c r="P303" s="60">
        <v>290.46000000000004</v>
      </c>
      <c r="Q303" s="9">
        <f aca="true" t="shared" si="142" ref="Q303:W303">Q304+Q308</f>
        <v>141.28</v>
      </c>
      <c r="R303" s="9">
        <f t="shared" si="142"/>
        <v>7.6499999999999915</v>
      </c>
      <c r="S303" s="9">
        <f t="shared" si="142"/>
        <v>96.21000000000001</v>
      </c>
      <c r="T303" s="9">
        <f t="shared" si="142"/>
        <v>104.78999999999996</v>
      </c>
      <c r="U303" s="12">
        <f t="shared" si="142"/>
        <v>349.92999999999995</v>
      </c>
      <c r="V303" s="9">
        <f t="shared" si="142"/>
        <v>143.9</v>
      </c>
      <c r="W303" s="9">
        <f t="shared" si="142"/>
        <v>73.3</v>
      </c>
    </row>
    <row r="304" spans="1:23" ht="12.75" customHeight="1">
      <c r="A304" s="21" t="s">
        <v>119</v>
      </c>
      <c r="B304" s="47">
        <v>40.14</v>
      </c>
      <c r="C304" s="47">
        <v>60.349999999999994</v>
      </c>
      <c r="D304" s="47">
        <v>58.120000000000005</v>
      </c>
      <c r="E304" s="47">
        <v>72.00999999999999</v>
      </c>
      <c r="F304" s="60">
        <v>230.62</v>
      </c>
      <c r="G304" s="47">
        <v>42.669999999999995</v>
      </c>
      <c r="H304" s="47">
        <v>52.43</v>
      </c>
      <c r="I304" s="47">
        <v>-2.490000000000002</v>
      </c>
      <c r="J304" s="47">
        <v>40.92999999999999</v>
      </c>
      <c r="K304" s="60">
        <v>133.54</v>
      </c>
      <c r="L304" s="47">
        <v>63.59</v>
      </c>
      <c r="M304" s="47">
        <v>43.11</v>
      </c>
      <c r="N304" s="47">
        <v>43.92</v>
      </c>
      <c r="O304" s="47">
        <v>28.9</v>
      </c>
      <c r="P304" s="60">
        <v>179.51999999999998</v>
      </c>
      <c r="Q304" s="9">
        <f aca="true" t="shared" si="143" ref="Q304:W304">Q305+Q307</f>
        <v>51.18000000000001</v>
      </c>
      <c r="R304" s="9">
        <f t="shared" si="143"/>
        <v>79.47</v>
      </c>
      <c r="S304" s="9">
        <f t="shared" si="143"/>
        <v>55.29</v>
      </c>
      <c r="T304" s="9">
        <f t="shared" si="143"/>
        <v>12.729999999999993</v>
      </c>
      <c r="U304" s="12">
        <f t="shared" si="143"/>
        <v>198.67000000000002</v>
      </c>
      <c r="V304" s="9">
        <f t="shared" si="143"/>
        <v>62.86</v>
      </c>
      <c r="W304" s="9">
        <f t="shared" si="143"/>
        <v>95.64</v>
      </c>
    </row>
    <row r="305" spans="1:23" ht="12.75" customHeight="1">
      <c r="A305" s="21" t="s">
        <v>120</v>
      </c>
      <c r="B305" s="47">
        <v>31.64</v>
      </c>
      <c r="C305" s="47">
        <v>22.360000000000003</v>
      </c>
      <c r="D305" s="47">
        <v>36.330000000000005</v>
      </c>
      <c r="E305" s="47">
        <v>53.56999999999999</v>
      </c>
      <c r="F305" s="60">
        <v>143.9</v>
      </c>
      <c r="G305" s="47">
        <v>39.099999999999994</v>
      </c>
      <c r="H305" s="47">
        <v>56.53</v>
      </c>
      <c r="I305" s="47">
        <v>-4.170000000000002</v>
      </c>
      <c r="J305" s="47">
        <v>53.089999999999996</v>
      </c>
      <c r="K305" s="60">
        <v>144.54999999999998</v>
      </c>
      <c r="L305" s="47">
        <v>49.07</v>
      </c>
      <c r="M305" s="47">
        <v>22.729999999999997</v>
      </c>
      <c r="N305" s="47">
        <v>34.94</v>
      </c>
      <c r="O305" s="47">
        <v>53.58</v>
      </c>
      <c r="P305" s="60">
        <v>160.32</v>
      </c>
      <c r="Q305" s="9">
        <f aca="true" t="shared" si="144" ref="Q305:W305">Q306</f>
        <v>37.24</v>
      </c>
      <c r="R305" s="9">
        <f t="shared" si="144"/>
        <v>71.44</v>
      </c>
      <c r="S305" s="9">
        <f t="shared" si="144"/>
        <v>15.700000000000001</v>
      </c>
      <c r="T305" s="9">
        <f t="shared" si="144"/>
        <v>41.21999999999999</v>
      </c>
      <c r="U305" s="12">
        <f t="shared" si="144"/>
        <v>165.6</v>
      </c>
      <c r="V305" s="9">
        <f t="shared" si="144"/>
        <v>21.26</v>
      </c>
      <c r="W305" s="9">
        <f t="shared" si="144"/>
        <v>15.95</v>
      </c>
    </row>
    <row r="306" spans="1:23" ht="12.75" customHeight="1">
      <c r="A306" s="15" t="s">
        <v>121</v>
      </c>
      <c r="B306" s="46">
        <v>31.64</v>
      </c>
      <c r="C306" s="46">
        <v>22.360000000000003</v>
      </c>
      <c r="D306" s="46">
        <v>36.330000000000005</v>
      </c>
      <c r="E306" s="46">
        <v>53.56999999999999</v>
      </c>
      <c r="F306" s="59">
        <v>143.9</v>
      </c>
      <c r="G306" s="46">
        <v>39.099999999999994</v>
      </c>
      <c r="H306" s="46">
        <v>56.53</v>
      </c>
      <c r="I306" s="46">
        <v>-4.170000000000002</v>
      </c>
      <c r="J306" s="46">
        <v>53.089999999999996</v>
      </c>
      <c r="K306" s="59">
        <v>144.54999999999998</v>
      </c>
      <c r="L306" s="46">
        <v>49.07</v>
      </c>
      <c r="M306" s="46">
        <v>22.729999999999997</v>
      </c>
      <c r="N306" s="46">
        <v>34.94</v>
      </c>
      <c r="O306" s="46">
        <v>53.58</v>
      </c>
      <c r="P306" s="59">
        <v>160.32</v>
      </c>
      <c r="Q306" s="9">
        <v>37.24</v>
      </c>
      <c r="R306" s="9">
        <v>71.44</v>
      </c>
      <c r="S306" s="9">
        <v>15.700000000000001</v>
      </c>
      <c r="T306" s="9">
        <v>41.21999999999999</v>
      </c>
      <c r="U306" s="10">
        <f>SUM(Q306:T306)</f>
        <v>165.6</v>
      </c>
      <c r="V306" s="9">
        <v>21.26</v>
      </c>
      <c r="W306" s="9">
        <v>15.95</v>
      </c>
    </row>
    <row r="307" spans="1:23" ht="12.75" customHeight="1">
      <c r="A307" s="15" t="s">
        <v>126</v>
      </c>
      <c r="B307" s="47">
        <v>8.5</v>
      </c>
      <c r="C307" s="47">
        <v>37.989999999999995</v>
      </c>
      <c r="D307" s="47">
        <v>21.79</v>
      </c>
      <c r="E307" s="47">
        <v>18.44</v>
      </c>
      <c r="F307" s="60">
        <v>86.72</v>
      </c>
      <c r="G307" s="47">
        <v>3.5700000000000003</v>
      </c>
      <c r="H307" s="47">
        <v>-4.1</v>
      </c>
      <c r="I307" s="47">
        <v>1.6799999999999997</v>
      </c>
      <c r="J307" s="47">
        <v>-12.16</v>
      </c>
      <c r="K307" s="60">
        <v>-11.01</v>
      </c>
      <c r="L307" s="47">
        <v>14.52</v>
      </c>
      <c r="M307" s="47">
        <v>20.38</v>
      </c>
      <c r="N307" s="47">
        <v>8.98</v>
      </c>
      <c r="O307" s="47">
        <v>-24.68</v>
      </c>
      <c r="P307" s="60">
        <v>19.199999999999996</v>
      </c>
      <c r="Q307" s="9">
        <v>13.940000000000001</v>
      </c>
      <c r="R307" s="9">
        <v>8.030000000000001</v>
      </c>
      <c r="S307" s="9">
        <v>39.589999999999996</v>
      </c>
      <c r="T307" s="9">
        <v>-28.49</v>
      </c>
      <c r="U307" s="10">
        <f>SUM(Q307:T307)</f>
        <v>33.07000000000001</v>
      </c>
      <c r="V307" s="9">
        <v>41.6</v>
      </c>
      <c r="W307" s="9">
        <v>79.69</v>
      </c>
    </row>
    <row r="308" spans="1:23" ht="12.75" customHeight="1">
      <c r="A308" s="15" t="s">
        <v>122</v>
      </c>
      <c r="B308" s="47">
        <v>27.80999999999999</v>
      </c>
      <c r="C308" s="47">
        <v>-31.820000000000007</v>
      </c>
      <c r="D308" s="47">
        <v>14.850000000000005</v>
      </c>
      <c r="E308" s="47">
        <v>106.47</v>
      </c>
      <c r="F308" s="60">
        <v>117.30999999999999</v>
      </c>
      <c r="G308" s="47">
        <v>31.37</v>
      </c>
      <c r="H308" s="47">
        <v>-44.24</v>
      </c>
      <c r="I308" s="47">
        <v>50.34</v>
      </c>
      <c r="J308" s="47">
        <v>111.56999999999996</v>
      </c>
      <c r="K308" s="60">
        <v>149.03999999999996</v>
      </c>
      <c r="L308" s="47">
        <v>15.56000000000001</v>
      </c>
      <c r="M308" s="47">
        <v>-17.889999999999993</v>
      </c>
      <c r="N308" s="47">
        <v>22.45</v>
      </c>
      <c r="O308" s="47">
        <v>90.82000000000002</v>
      </c>
      <c r="P308" s="60">
        <v>110.94000000000004</v>
      </c>
      <c r="Q308" s="9">
        <f aca="true" t="shared" si="145" ref="Q308:W308">Q309</f>
        <v>90.1</v>
      </c>
      <c r="R308" s="9">
        <f t="shared" si="145"/>
        <v>-71.82000000000001</v>
      </c>
      <c r="S308" s="9">
        <f t="shared" si="145"/>
        <v>40.92</v>
      </c>
      <c r="T308" s="9">
        <f t="shared" si="145"/>
        <v>92.05999999999997</v>
      </c>
      <c r="U308" s="12">
        <f t="shared" si="145"/>
        <v>151.25999999999996</v>
      </c>
      <c r="V308" s="9">
        <f t="shared" si="145"/>
        <v>81.04</v>
      </c>
      <c r="W308" s="9">
        <f t="shared" si="145"/>
        <v>-22.34</v>
      </c>
    </row>
    <row r="309" spans="1:23" ht="12.75" customHeight="1">
      <c r="A309" s="15" t="s">
        <v>123</v>
      </c>
      <c r="B309" s="47">
        <v>27.80999999999999</v>
      </c>
      <c r="C309" s="47">
        <v>-31.820000000000007</v>
      </c>
      <c r="D309" s="47">
        <v>14.850000000000005</v>
      </c>
      <c r="E309" s="47">
        <v>106.47</v>
      </c>
      <c r="F309" s="60">
        <v>117.30999999999999</v>
      </c>
      <c r="G309" s="47">
        <v>31.37</v>
      </c>
      <c r="H309" s="47">
        <v>-44.24</v>
      </c>
      <c r="I309" s="47">
        <v>50.34</v>
      </c>
      <c r="J309" s="47">
        <v>111.56999999999996</v>
      </c>
      <c r="K309" s="60">
        <v>149.03999999999996</v>
      </c>
      <c r="L309" s="47">
        <v>15.56000000000001</v>
      </c>
      <c r="M309" s="47">
        <v>-17.889999999999993</v>
      </c>
      <c r="N309" s="47">
        <v>22.45</v>
      </c>
      <c r="O309" s="47">
        <v>90.82000000000002</v>
      </c>
      <c r="P309" s="60">
        <v>110.94000000000004</v>
      </c>
      <c r="Q309" s="9">
        <v>90.1</v>
      </c>
      <c r="R309" s="9">
        <v>-71.82000000000001</v>
      </c>
      <c r="S309" s="9">
        <v>40.92</v>
      </c>
      <c r="T309" s="9">
        <v>92.05999999999997</v>
      </c>
      <c r="U309" s="10">
        <f>SUM(Q309:T309)</f>
        <v>151.25999999999996</v>
      </c>
      <c r="V309" s="9">
        <v>81.04</v>
      </c>
      <c r="W309" s="9">
        <v>-22.34</v>
      </c>
    </row>
    <row r="310" spans="1:23" ht="12.75" customHeight="1">
      <c r="A310" s="17" t="s">
        <v>127</v>
      </c>
      <c r="B310" s="50">
        <v>6.200000000000001</v>
      </c>
      <c r="C310" s="50">
        <v>-2.04</v>
      </c>
      <c r="D310" s="50">
        <v>-3.5199999999999996</v>
      </c>
      <c r="E310" s="50">
        <v>-0.6100000000000001</v>
      </c>
      <c r="F310" s="63">
        <v>0.03000000000000025</v>
      </c>
      <c r="G310" s="50">
        <v>-9.81</v>
      </c>
      <c r="H310" s="50">
        <v>-0.12</v>
      </c>
      <c r="I310" s="50">
        <v>-10.24</v>
      </c>
      <c r="J310" s="50">
        <v>-1.1700000000000002</v>
      </c>
      <c r="K310" s="63">
        <v>-21.34</v>
      </c>
      <c r="L310" s="50">
        <v>-1.9800000000000002</v>
      </c>
      <c r="M310" s="50">
        <v>-4.369999999999999</v>
      </c>
      <c r="N310" s="50">
        <v>-0.4999999999999999</v>
      </c>
      <c r="O310" s="50">
        <v>-2.9099999999999997</v>
      </c>
      <c r="P310" s="63">
        <v>-9.76</v>
      </c>
      <c r="Q310" s="6">
        <f aca="true" t="shared" si="146" ref="Q310:W310">Q311-Q322</f>
        <v>-5.1899999999999995</v>
      </c>
      <c r="R310" s="6">
        <f t="shared" si="146"/>
        <v>-3.93</v>
      </c>
      <c r="S310" s="6">
        <f t="shared" si="146"/>
        <v>-0.92</v>
      </c>
      <c r="T310" s="6">
        <f t="shared" si="146"/>
        <v>-3.7</v>
      </c>
      <c r="U310" s="7">
        <f t="shared" si="146"/>
        <v>-13.74</v>
      </c>
      <c r="V310" s="6">
        <f t="shared" si="146"/>
        <v>-0.8500000000000001</v>
      </c>
      <c r="W310" s="6">
        <f t="shared" si="146"/>
        <v>-4.04</v>
      </c>
    </row>
    <row r="311" spans="1:23" ht="12.75" customHeight="1">
      <c r="A311" s="21" t="s">
        <v>118</v>
      </c>
      <c r="B311" s="47">
        <v>6.220000000000001</v>
      </c>
      <c r="C311" s="47">
        <v>0.37</v>
      </c>
      <c r="D311" s="47">
        <v>-1.01</v>
      </c>
      <c r="E311" s="47">
        <v>-0.42000000000000004</v>
      </c>
      <c r="F311" s="60">
        <v>5.16</v>
      </c>
      <c r="G311" s="47">
        <v>-7.98</v>
      </c>
      <c r="H311" s="47">
        <v>-0.1</v>
      </c>
      <c r="I311" s="47">
        <v>0.010000000000000009</v>
      </c>
      <c r="J311" s="47">
        <v>1.09</v>
      </c>
      <c r="K311" s="60">
        <v>-6.98</v>
      </c>
      <c r="L311" s="47">
        <v>-0.5700000000000001</v>
      </c>
      <c r="M311" s="47">
        <v>1.06</v>
      </c>
      <c r="N311" s="47">
        <v>0.35</v>
      </c>
      <c r="O311" s="47">
        <v>-0.44</v>
      </c>
      <c r="P311" s="60">
        <v>0.4</v>
      </c>
      <c r="Q311" s="9">
        <f aca="true" t="shared" si="147" ref="Q311:W311">Q312+Q315</f>
        <v>-2</v>
      </c>
      <c r="R311" s="9">
        <f t="shared" si="147"/>
        <v>0.36</v>
      </c>
      <c r="S311" s="9">
        <f t="shared" si="147"/>
        <v>-0.15</v>
      </c>
      <c r="T311" s="9">
        <f t="shared" si="147"/>
        <v>-1.6400000000000001</v>
      </c>
      <c r="U311" s="12">
        <f t="shared" si="147"/>
        <v>-3.43</v>
      </c>
      <c r="V311" s="9">
        <f t="shared" si="147"/>
        <v>1.0099999999999998</v>
      </c>
      <c r="W311" s="9">
        <f t="shared" si="147"/>
        <v>-0.88</v>
      </c>
    </row>
    <row r="312" spans="1:23" ht="12.75" customHeight="1">
      <c r="A312" s="15" t="s">
        <v>119</v>
      </c>
      <c r="B312" s="47">
        <v>0.07</v>
      </c>
      <c r="C312" s="47">
        <v>0.04</v>
      </c>
      <c r="D312" s="47">
        <v>-0.47000000000000003</v>
      </c>
      <c r="E312" s="47">
        <v>0.23</v>
      </c>
      <c r="F312" s="60">
        <v>-0.12999999999999998</v>
      </c>
      <c r="G312" s="47">
        <v>0.01</v>
      </c>
      <c r="H312" s="47">
        <v>0.01</v>
      </c>
      <c r="I312" s="47">
        <v>0.16</v>
      </c>
      <c r="J312" s="47">
        <v>0</v>
      </c>
      <c r="K312" s="60">
        <v>0.18</v>
      </c>
      <c r="L312" s="47">
        <v>0</v>
      </c>
      <c r="M312" s="47">
        <v>0.88</v>
      </c>
      <c r="N312" s="47">
        <v>0.03</v>
      </c>
      <c r="O312" s="47">
        <v>-0.78</v>
      </c>
      <c r="P312" s="60">
        <v>0.13</v>
      </c>
      <c r="Q312" s="9">
        <f aca="true" t="shared" si="148" ref="Q312:W313">Q313</f>
        <v>-0.14</v>
      </c>
      <c r="R312" s="9">
        <f t="shared" si="148"/>
        <v>0.22</v>
      </c>
      <c r="S312" s="9">
        <f t="shared" si="148"/>
        <v>-0.03</v>
      </c>
      <c r="T312" s="9">
        <f t="shared" si="148"/>
        <v>-0.78</v>
      </c>
      <c r="U312" s="12">
        <f t="shared" si="148"/>
        <v>-0.73</v>
      </c>
      <c r="V312" s="9">
        <f t="shared" si="148"/>
        <v>1.15</v>
      </c>
      <c r="W312" s="9">
        <f t="shared" si="148"/>
        <v>-0.75</v>
      </c>
    </row>
    <row r="313" spans="1:23" ht="12.75" customHeight="1">
      <c r="A313" s="15" t="s">
        <v>128</v>
      </c>
      <c r="B313" s="47">
        <v>0.07</v>
      </c>
      <c r="C313" s="47">
        <v>0.04</v>
      </c>
      <c r="D313" s="47">
        <v>-0.47000000000000003</v>
      </c>
      <c r="E313" s="47">
        <v>0.23</v>
      </c>
      <c r="F313" s="60">
        <v>-0.12999999999999998</v>
      </c>
      <c r="G313" s="47">
        <v>0.01</v>
      </c>
      <c r="H313" s="47">
        <v>0.01</v>
      </c>
      <c r="I313" s="47">
        <v>0.16</v>
      </c>
      <c r="J313" s="47">
        <v>0</v>
      </c>
      <c r="K313" s="60">
        <v>0.18</v>
      </c>
      <c r="L313" s="47">
        <v>0</v>
      </c>
      <c r="M313" s="47">
        <v>0.88</v>
      </c>
      <c r="N313" s="47">
        <v>0.03</v>
      </c>
      <c r="O313" s="47">
        <v>-0.78</v>
      </c>
      <c r="P313" s="60">
        <v>0.13</v>
      </c>
      <c r="Q313" s="9">
        <f t="shared" si="148"/>
        <v>-0.14</v>
      </c>
      <c r="R313" s="9">
        <f t="shared" si="148"/>
        <v>0.22</v>
      </c>
      <c r="S313" s="9">
        <f t="shared" si="148"/>
        <v>-0.03</v>
      </c>
      <c r="T313" s="9">
        <f t="shared" si="148"/>
        <v>-0.78</v>
      </c>
      <c r="U313" s="12">
        <f t="shared" si="148"/>
        <v>-0.73</v>
      </c>
      <c r="V313" s="9">
        <f t="shared" si="148"/>
        <v>1.15</v>
      </c>
      <c r="W313" s="9">
        <f t="shared" si="148"/>
        <v>-0.75</v>
      </c>
    </row>
    <row r="314" spans="1:23" ht="12">
      <c r="A314" s="15" t="s">
        <v>129</v>
      </c>
      <c r="B314" s="47">
        <v>0.07</v>
      </c>
      <c r="C314" s="47">
        <v>0.04</v>
      </c>
      <c r="D314" s="47">
        <v>-0.47000000000000003</v>
      </c>
      <c r="E314" s="47">
        <v>0.23</v>
      </c>
      <c r="F314" s="60">
        <v>-0.12999999999999998</v>
      </c>
      <c r="G314" s="47">
        <v>0.01</v>
      </c>
      <c r="H314" s="47">
        <v>0.01</v>
      </c>
      <c r="I314" s="47">
        <v>0.16</v>
      </c>
      <c r="J314" s="47"/>
      <c r="K314" s="60">
        <v>0.18</v>
      </c>
      <c r="L314" s="47"/>
      <c r="M314" s="47">
        <v>0.88</v>
      </c>
      <c r="N314" s="47">
        <v>0.03</v>
      </c>
      <c r="O314" s="47">
        <v>-0.78</v>
      </c>
      <c r="P314" s="60">
        <v>0.13</v>
      </c>
      <c r="Q314" s="9">
        <v>-0.14</v>
      </c>
      <c r="R314" s="9">
        <v>0.22</v>
      </c>
      <c r="S314" s="9">
        <v>-0.03</v>
      </c>
      <c r="T314" s="9">
        <v>-0.78</v>
      </c>
      <c r="U314" s="10">
        <f>SUM(Q314:T314)</f>
        <v>-0.73</v>
      </c>
      <c r="V314" s="9">
        <v>1.15</v>
      </c>
      <c r="W314" s="9">
        <v>-0.75</v>
      </c>
    </row>
    <row r="315" spans="1:23" ht="12.75" customHeight="1">
      <c r="A315" s="15" t="s">
        <v>130</v>
      </c>
      <c r="B315" s="47">
        <v>6.15</v>
      </c>
      <c r="C315" s="47">
        <v>0.33</v>
      </c>
      <c r="D315" s="47">
        <v>-0.54</v>
      </c>
      <c r="E315" s="47">
        <v>-0.65</v>
      </c>
      <c r="F315" s="60">
        <v>5.29</v>
      </c>
      <c r="G315" s="47">
        <v>-7.99</v>
      </c>
      <c r="H315" s="47">
        <v>-0.11</v>
      </c>
      <c r="I315" s="47">
        <v>-0.15</v>
      </c>
      <c r="J315" s="47">
        <v>1.09</v>
      </c>
      <c r="K315" s="60">
        <v>-7.16</v>
      </c>
      <c r="L315" s="47">
        <v>-0.5700000000000001</v>
      </c>
      <c r="M315" s="47">
        <v>0.18</v>
      </c>
      <c r="N315" s="47">
        <v>0.32</v>
      </c>
      <c r="O315" s="47">
        <v>0.34</v>
      </c>
      <c r="P315" s="60">
        <v>0.27</v>
      </c>
      <c r="Q315" s="9">
        <f aca="true" t="shared" si="149" ref="Q315:W315">Q316+Q318</f>
        <v>-1.86</v>
      </c>
      <c r="R315" s="9">
        <f t="shared" si="149"/>
        <v>0.14</v>
      </c>
      <c r="S315" s="9">
        <f t="shared" si="149"/>
        <v>-0.12</v>
      </c>
      <c r="T315" s="9">
        <f t="shared" si="149"/>
        <v>-0.86</v>
      </c>
      <c r="U315" s="12">
        <f t="shared" si="149"/>
        <v>-2.7</v>
      </c>
      <c r="V315" s="9">
        <f t="shared" si="149"/>
        <v>-0.14</v>
      </c>
      <c r="W315" s="9">
        <f t="shared" si="149"/>
        <v>-0.13</v>
      </c>
    </row>
    <row r="316" spans="1:23" ht="12.75" customHeight="1">
      <c r="A316" s="15" t="s">
        <v>131</v>
      </c>
      <c r="B316" s="47">
        <v>6.15</v>
      </c>
      <c r="C316" s="47">
        <v>0.33</v>
      </c>
      <c r="D316" s="47">
        <v>-0.54</v>
      </c>
      <c r="E316" s="47">
        <v>-0.65</v>
      </c>
      <c r="F316" s="60">
        <v>5.29</v>
      </c>
      <c r="G316" s="47">
        <v>-7.99</v>
      </c>
      <c r="H316" s="47">
        <v>-0.11</v>
      </c>
      <c r="I316" s="47">
        <v>-0.15</v>
      </c>
      <c r="J316" s="47">
        <v>1.09</v>
      </c>
      <c r="K316" s="60">
        <v>-7.16</v>
      </c>
      <c r="L316" s="47">
        <v>-0.54</v>
      </c>
      <c r="M316" s="47">
        <v>0.18</v>
      </c>
      <c r="N316" s="47">
        <v>0.32</v>
      </c>
      <c r="O316" s="47">
        <v>0.34</v>
      </c>
      <c r="P316" s="60">
        <v>0.3</v>
      </c>
      <c r="Q316" s="9">
        <f aca="true" t="shared" si="150" ref="Q316:W316">Q317</f>
        <v>-0.25</v>
      </c>
      <c r="R316" s="9">
        <f t="shared" si="150"/>
        <v>0.14</v>
      </c>
      <c r="S316" s="9">
        <f t="shared" si="150"/>
        <v>-0.12</v>
      </c>
      <c r="T316" s="9">
        <f t="shared" si="150"/>
        <v>-0.86</v>
      </c>
      <c r="U316" s="12">
        <f t="shared" si="150"/>
        <v>-1.0899999999999999</v>
      </c>
      <c r="V316" s="9">
        <f t="shared" si="150"/>
        <v>-0.14</v>
      </c>
      <c r="W316" s="9">
        <f t="shared" si="150"/>
        <v>-0.13</v>
      </c>
    </row>
    <row r="317" spans="1:23" ht="12.75" customHeight="1">
      <c r="A317" s="15" t="s">
        <v>132</v>
      </c>
      <c r="B317" s="46">
        <v>6.15</v>
      </c>
      <c r="C317" s="46">
        <v>0.33</v>
      </c>
      <c r="D317" s="46">
        <v>-0.54</v>
      </c>
      <c r="E317" s="46">
        <v>-0.65</v>
      </c>
      <c r="F317" s="59">
        <v>5.29</v>
      </c>
      <c r="G317" s="46">
        <v>-7.99</v>
      </c>
      <c r="H317" s="46">
        <v>-0.11</v>
      </c>
      <c r="I317" s="46">
        <v>-0.15</v>
      </c>
      <c r="J317" s="46">
        <v>1.09</v>
      </c>
      <c r="K317" s="59">
        <v>-7.16</v>
      </c>
      <c r="L317" s="46">
        <v>-0.54</v>
      </c>
      <c r="M317" s="46">
        <v>0.18</v>
      </c>
      <c r="N317" s="46">
        <v>0.32</v>
      </c>
      <c r="O317" s="46">
        <v>0.34</v>
      </c>
      <c r="P317" s="59">
        <v>0.3</v>
      </c>
      <c r="Q317" s="9">
        <v>-0.25</v>
      </c>
      <c r="R317" s="9">
        <v>0.14</v>
      </c>
      <c r="S317" s="9">
        <v>-0.12</v>
      </c>
      <c r="T317" s="9">
        <v>-0.86</v>
      </c>
      <c r="U317" s="10">
        <f>SUM(Q317:T317)</f>
        <v>-1.0899999999999999</v>
      </c>
      <c r="V317" s="9">
        <v>-0.14</v>
      </c>
      <c r="W317" s="9">
        <v>-0.13</v>
      </c>
    </row>
    <row r="318" spans="1:23" ht="12.75" customHeight="1">
      <c r="A318" s="15" t="s">
        <v>128</v>
      </c>
      <c r="B318" s="47">
        <v>0</v>
      </c>
      <c r="C318" s="47">
        <v>0</v>
      </c>
      <c r="D318" s="47">
        <v>0</v>
      </c>
      <c r="E318" s="47">
        <v>0</v>
      </c>
      <c r="F318" s="60">
        <v>0</v>
      </c>
      <c r="G318" s="47">
        <v>0</v>
      </c>
      <c r="H318" s="47">
        <v>0</v>
      </c>
      <c r="I318" s="47">
        <v>0</v>
      </c>
      <c r="J318" s="47">
        <v>0</v>
      </c>
      <c r="K318" s="60">
        <v>0</v>
      </c>
      <c r="L318" s="47">
        <v>-0.03</v>
      </c>
      <c r="M318" s="47">
        <v>0</v>
      </c>
      <c r="N318" s="47">
        <v>0</v>
      </c>
      <c r="O318" s="47">
        <v>0</v>
      </c>
      <c r="P318" s="60">
        <v>-0.03</v>
      </c>
      <c r="Q318" s="9">
        <f aca="true" t="shared" si="151" ref="Q318:W318">Q319</f>
        <v>-1.61</v>
      </c>
      <c r="R318" s="9">
        <f t="shared" si="151"/>
        <v>0</v>
      </c>
      <c r="S318" s="9">
        <f t="shared" si="151"/>
        <v>0</v>
      </c>
      <c r="T318" s="9">
        <f t="shared" si="151"/>
        <v>0</v>
      </c>
      <c r="U318" s="12">
        <f t="shared" si="151"/>
        <v>-1.61</v>
      </c>
      <c r="V318" s="9">
        <f t="shared" si="151"/>
        <v>0</v>
      </c>
      <c r="W318" s="9">
        <f t="shared" si="151"/>
        <v>0</v>
      </c>
    </row>
    <row r="319" spans="1:23" ht="12.75" customHeight="1">
      <c r="A319" s="15" t="s">
        <v>132</v>
      </c>
      <c r="B319" s="47">
        <v>0</v>
      </c>
      <c r="C319" s="47">
        <v>0</v>
      </c>
      <c r="D319" s="47">
        <v>0</v>
      </c>
      <c r="E319" s="47">
        <v>0</v>
      </c>
      <c r="F319" s="60">
        <v>0</v>
      </c>
      <c r="G319" s="47">
        <v>0</v>
      </c>
      <c r="H319" s="47">
        <v>0</v>
      </c>
      <c r="I319" s="47">
        <v>0</v>
      </c>
      <c r="J319" s="47">
        <v>0</v>
      </c>
      <c r="K319" s="60">
        <v>0</v>
      </c>
      <c r="L319" s="47">
        <v>-0.03</v>
      </c>
      <c r="M319" s="47">
        <v>0</v>
      </c>
      <c r="N319" s="47">
        <v>0</v>
      </c>
      <c r="O319" s="47">
        <v>0</v>
      </c>
      <c r="P319" s="60">
        <v>-0.03</v>
      </c>
      <c r="Q319" s="9">
        <f aca="true" t="shared" si="152" ref="Q319:W319">Q321</f>
        <v>-1.61</v>
      </c>
      <c r="R319" s="9">
        <f t="shared" si="152"/>
        <v>0</v>
      </c>
      <c r="S319" s="9">
        <f t="shared" si="152"/>
        <v>0</v>
      </c>
      <c r="T319" s="9">
        <f t="shared" si="152"/>
        <v>0</v>
      </c>
      <c r="U319" s="12">
        <f t="shared" si="152"/>
        <v>-1.61</v>
      </c>
      <c r="V319" s="9">
        <f t="shared" si="152"/>
        <v>0</v>
      </c>
      <c r="W319" s="9">
        <f t="shared" si="152"/>
        <v>0</v>
      </c>
    </row>
    <row r="320" spans="1:23" ht="13.5" customHeight="1">
      <c r="A320" s="15" t="s">
        <v>129</v>
      </c>
      <c r="B320" s="47">
        <v>0</v>
      </c>
      <c r="C320" s="47">
        <v>0</v>
      </c>
      <c r="D320" s="47">
        <v>0</v>
      </c>
      <c r="E320" s="47">
        <v>0</v>
      </c>
      <c r="F320" s="60">
        <v>0</v>
      </c>
      <c r="G320" s="47">
        <v>0</v>
      </c>
      <c r="H320" s="47">
        <v>0</v>
      </c>
      <c r="I320" s="47">
        <v>0</v>
      </c>
      <c r="J320" s="47">
        <v>0</v>
      </c>
      <c r="K320" s="60">
        <v>0</v>
      </c>
      <c r="L320" s="47">
        <v>-0.03</v>
      </c>
      <c r="M320" s="47">
        <v>0</v>
      </c>
      <c r="N320" s="47">
        <v>0</v>
      </c>
      <c r="O320" s="47">
        <v>0</v>
      </c>
      <c r="P320" s="60">
        <v>-0.03</v>
      </c>
      <c r="Q320" s="9">
        <f aca="true" t="shared" si="153" ref="Q320:W320">Q321</f>
        <v>-1.61</v>
      </c>
      <c r="R320" s="9">
        <f t="shared" si="153"/>
        <v>0</v>
      </c>
      <c r="S320" s="9">
        <f t="shared" si="153"/>
        <v>0</v>
      </c>
      <c r="T320" s="9">
        <f t="shared" si="153"/>
        <v>0</v>
      </c>
      <c r="U320" s="12">
        <f t="shared" si="153"/>
        <v>-1.61</v>
      </c>
      <c r="V320" s="9">
        <f t="shared" si="153"/>
        <v>0</v>
      </c>
      <c r="W320" s="9">
        <f t="shared" si="153"/>
        <v>0</v>
      </c>
    </row>
    <row r="321" spans="1:23" ht="12.75" customHeight="1">
      <c r="A321" s="15" t="s">
        <v>133</v>
      </c>
      <c r="B321" s="47"/>
      <c r="C321" s="47"/>
      <c r="D321" s="47"/>
      <c r="E321" s="47"/>
      <c r="F321" s="60"/>
      <c r="G321" s="47"/>
      <c r="H321" s="47"/>
      <c r="I321" s="47"/>
      <c r="J321" s="47"/>
      <c r="K321" s="60"/>
      <c r="L321" s="47">
        <v>-0.03</v>
      </c>
      <c r="M321" s="47"/>
      <c r="N321" s="47"/>
      <c r="O321" s="47"/>
      <c r="P321" s="60">
        <v>-0.03</v>
      </c>
      <c r="Q321" s="9">
        <v>-1.61</v>
      </c>
      <c r="R321" s="9">
        <v>0</v>
      </c>
      <c r="S321" s="9">
        <v>0</v>
      </c>
      <c r="T321" s="9">
        <v>0</v>
      </c>
      <c r="U321" s="10">
        <f>SUM(Q321:T321)</f>
        <v>-1.61</v>
      </c>
      <c r="V321" s="9"/>
      <c r="W321" s="9"/>
    </row>
    <row r="322" spans="1:23" ht="12.75" customHeight="1">
      <c r="A322" s="21" t="s">
        <v>125</v>
      </c>
      <c r="B322" s="47">
        <v>0.019999999999999997</v>
      </c>
      <c r="C322" s="47">
        <v>2.41</v>
      </c>
      <c r="D322" s="47">
        <v>2.51</v>
      </c>
      <c r="E322" s="47">
        <v>0.19000000000000006</v>
      </c>
      <c r="F322" s="60">
        <v>5.13</v>
      </c>
      <c r="G322" s="47">
        <v>1.83</v>
      </c>
      <c r="H322" s="47">
        <v>0.019999999999999997</v>
      </c>
      <c r="I322" s="47">
        <v>10.25</v>
      </c>
      <c r="J322" s="47">
        <v>2.2600000000000002</v>
      </c>
      <c r="K322" s="60">
        <v>14.36</v>
      </c>
      <c r="L322" s="47">
        <v>1.4100000000000001</v>
      </c>
      <c r="M322" s="47">
        <v>5.43</v>
      </c>
      <c r="N322" s="47">
        <v>0.8499999999999999</v>
      </c>
      <c r="O322" s="47">
        <v>2.4699999999999998</v>
      </c>
      <c r="P322" s="60">
        <v>10.16</v>
      </c>
      <c r="Q322" s="9">
        <f aca="true" t="shared" si="154" ref="Q322:W322">Q323+Q327</f>
        <v>3.19</v>
      </c>
      <c r="R322" s="9">
        <f t="shared" si="154"/>
        <v>4.29</v>
      </c>
      <c r="S322" s="9">
        <f t="shared" si="154"/>
        <v>0.77</v>
      </c>
      <c r="T322" s="9">
        <f t="shared" si="154"/>
        <v>2.06</v>
      </c>
      <c r="U322" s="12">
        <f t="shared" si="154"/>
        <v>10.31</v>
      </c>
      <c r="V322" s="9">
        <f t="shared" si="154"/>
        <v>1.8599999999999999</v>
      </c>
      <c r="W322" s="9">
        <f t="shared" si="154"/>
        <v>3.16</v>
      </c>
    </row>
    <row r="323" spans="1:23" ht="12.75" customHeight="1">
      <c r="A323" s="15" t="s">
        <v>119</v>
      </c>
      <c r="B323" s="47">
        <v>0.03</v>
      </c>
      <c r="C323" s="47">
        <v>2.3400000000000003</v>
      </c>
      <c r="D323" s="47">
        <v>2.51</v>
      </c>
      <c r="E323" s="47">
        <v>0.19000000000000006</v>
      </c>
      <c r="F323" s="60">
        <v>5.07</v>
      </c>
      <c r="G323" s="47">
        <v>1.83</v>
      </c>
      <c r="H323" s="47">
        <v>0.019999999999999997</v>
      </c>
      <c r="I323" s="47">
        <v>10.25</v>
      </c>
      <c r="J323" s="47">
        <v>2.2600000000000002</v>
      </c>
      <c r="K323" s="60">
        <v>14.36</v>
      </c>
      <c r="L323" s="47">
        <v>1.28</v>
      </c>
      <c r="M323" s="47">
        <v>5.43</v>
      </c>
      <c r="N323" s="47">
        <v>0.8899999999999999</v>
      </c>
      <c r="O323" s="47">
        <v>2.4699999999999998</v>
      </c>
      <c r="P323" s="60">
        <v>10.07</v>
      </c>
      <c r="Q323" s="9">
        <f>Q324+Q325</f>
        <v>3.19</v>
      </c>
      <c r="R323" s="9">
        <f aca="true" t="shared" si="155" ref="R323:W323">R324+R325</f>
        <v>4.29</v>
      </c>
      <c r="S323" s="9">
        <f t="shared" si="155"/>
        <v>0.77</v>
      </c>
      <c r="T323" s="9">
        <f t="shared" si="155"/>
        <v>2.06</v>
      </c>
      <c r="U323" s="12">
        <f t="shared" si="155"/>
        <v>10.31</v>
      </c>
      <c r="V323" s="9">
        <f t="shared" si="155"/>
        <v>1.9</v>
      </c>
      <c r="W323" s="9">
        <f t="shared" si="155"/>
        <v>3.16</v>
      </c>
    </row>
    <row r="324" spans="1:23" ht="12.75" customHeight="1">
      <c r="A324" s="15" t="s">
        <v>131</v>
      </c>
      <c r="B324" s="47">
        <v>0.08</v>
      </c>
      <c r="C324" s="47">
        <v>1.6700000000000002</v>
      </c>
      <c r="D324" s="47">
        <v>2.02</v>
      </c>
      <c r="E324" s="47">
        <v>-0.11</v>
      </c>
      <c r="F324" s="60">
        <v>3.6600000000000006</v>
      </c>
      <c r="G324" s="47">
        <v>1.83</v>
      </c>
      <c r="H324" s="47"/>
      <c r="I324" s="47">
        <v>9.11</v>
      </c>
      <c r="J324" s="47">
        <v>2.16</v>
      </c>
      <c r="K324" s="60">
        <v>13.1</v>
      </c>
      <c r="L324" s="47">
        <v>1.26</v>
      </c>
      <c r="M324" s="47">
        <v>5.37</v>
      </c>
      <c r="N324" s="47">
        <v>1.1199999999999999</v>
      </c>
      <c r="O324" s="47">
        <v>2.46</v>
      </c>
      <c r="P324" s="60">
        <v>10.21</v>
      </c>
      <c r="Q324" s="9">
        <v>3.09</v>
      </c>
      <c r="R324" s="9">
        <v>4.29</v>
      </c>
      <c r="S324" s="9">
        <v>-0.06</v>
      </c>
      <c r="T324" s="9">
        <v>0</v>
      </c>
      <c r="U324" s="10">
        <f>SUM(Q324:T324)</f>
        <v>7.32</v>
      </c>
      <c r="V324" s="9">
        <v>1.96</v>
      </c>
      <c r="W324" s="9">
        <v>3.0300000000000002</v>
      </c>
    </row>
    <row r="325" spans="1:23" ht="12.75" customHeight="1">
      <c r="A325" s="15" t="s">
        <v>128</v>
      </c>
      <c r="B325" s="47">
        <v>-0.05</v>
      </c>
      <c r="C325" s="47">
        <v>0.67</v>
      </c>
      <c r="D325" s="47">
        <v>0.49</v>
      </c>
      <c r="E325" s="47">
        <v>0.30000000000000004</v>
      </c>
      <c r="F325" s="60">
        <v>1.41</v>
      </c>
      <c r="G325" s="47">
        <v>0</v>
      </c>
      <c r="H325" s="47">
        <v>0.019999999999999997</v>
      </c>
      <c r="I325" s="47">
        <v>1.14</v>
      </c>
      <c r="J325" s="47">
        <v>0.10000000000000003</v>
      </c>
      <c r="K325" s="60">
        <v>1.26</v>
      </c>
      <c r="L325" s="47">
        <v>0.02</v>
      </c>
      <c r="M325" s="47">
        <v>0.060000000000000005</v>
      </c>
      <c r="N325" s="47">
        <v>-0.23</v>
      </c>
      <c r="O325" s="47">
        <v>0.01</v>
      </c>
      <c r="P325" s="60">
        <v>-0.14</v>
      </c>
      <c r="Q325" s="9">
        <f>Q326</f>
        <v>0.1</v>
      </c>
      <c r="R325" s="9">
        <f aca="true" t="shared" si="156" ref="R325:W325">R326</f>
        <v>0</v>
      </c>
      <c r="S325" s="9">
        <f t="shared" si="156"/>
        <v>0.83</v>
      </c>
      <c r="T325" s="9">
        <f t="shared" si="156"/>
        <v>2.06</v>
      </c>
      <c r="U325" s="12">
        <f t="shared" si="156"/>
        <v>2.99</v>
      </c>
      <c r="V325" s="9">
        <f t="shared" si="156"/>
        <v>-0.06</v>
      </c>
      <c r="W325" s="9">
        <f t="shared" si="156"/>
        <v>0.13</v>
      </c>
    </row>
    <row r="326" spans="1:23" ht="12.75" customHeight="1">
      <c r="A326" s="15" t="s">
        <v>129</v>
      </c>
      <c r="B326" s="47">
        <v>-0.05</v>
      </c>
      <c r="C326" s="47">
        <v>0.67</v>
      </c>
      <c r="D326" s="47">
        <v>0.49</v>
      </c>
      <c r="E326" s="47">
        <v>0.30000000000000004</v>
      </c>
      <c r="F326" s="60">
        <v>1.41</v>
      </c>
      <c r="G326" s="47"/>
      <c r="H326" s="47">
        <v>0.019999999999999997</v>
      </c>
      <c r="I326" s="47">
        <v>1.14</v>
      </c>
      <c r="J326" s="47">
        <v>0.10000000000000003</v>
      </c>
      <c r="K326" s="60">
        <v>1.26</v>
      </c>
      <c r="L326" s="47">
        <v>0.02</v>
      </c>
      <c r="M326" s="47">
        <v>0.060000000000000005</v>
      </c>
      <c r="N326" s="47">
        <v>-0.23</v>
      </c>
      <c r="O326" s="47">
        <v>0.01</v>
      </c>
      <c r="P326" s="60">
        <v>-0.14</v>
      </c>
      <c r="Q326" s="9">
        <v>0.1</v>
      </c>
      <c r="R326" s="9">
        <v>0</v>
      </c>
      <c r="S326" s="9">
        <v>0.83</v>
      </c>
      <c r="T326" s="9">
        <v>2.06</v>
      </c>
      <c r="U326" s="10">
        <f>SUM(Q326:T326)</f>
        <v>2.99</v>
      </c>
      <c r="V326" s="9">
        <v>-0.06</v>
      </c>
      <c r="W326" s="9">
        <v>0.13</v>
      </c>
    </row>
    <row r="327" spans="1:23" ht="12.75" customHeight="1">
      <c r="A327" s="15" t="s">
        <v>130</v>
      </c>
      <c r="B327" s="46">
        <v>-0.01</v>
      </c>
      <c r="C327" s="46">
        <v>0.07</v>
      </c>
      <c r="D327" s="46">
        <v>0</v>
      </c>
      <c r="E327" s="46">
        <v>0</v>
      </c>
      <c r="F327" s="59">
        <v>0.060000000000000005</v>
      </c>
      <c r="G327" s="46">
        <v>0</v>
      </c>
      <c r="H327" s="46">
        <v>0</v>
      </c>
      <c r="I327" s="46">
        <v>0</v>
      </c>
      <c r="J327" s="46">
        <v>0</v>
      </c>
      <c r="K327" s="59">
        <v>0</v>
      </c>
      <c r="L327" s="46">
        <v>0.13</v>
      </c>
      <c r="M327" s="46">
        <v>0</v>
      </c>
      <c r="N327" s="46">
        <v>-0.04000000000000001</v>
      </c>
      <c r="O327" s="46">
        <v>0</v>
      </c>
      <c r="P327" s="59">
        <v>0.09</v>
      </c>
      <c r="Q327" s="9">
        <f aca="true" t="shared" si="157" ref="Q327:W327">Q329</f>
        <v>0</v>
      </c>
      <c r="R327" s="9">
        <f t="shared" si="157"/>
        <v>0</v>
      </c>
      <c r="S327" s="9">
        <f t="shared" si="157"/>
        <v>0</v>
      </c>
      <c r="T327" s="9">
        <f t="shared" si="157"/>
        <v>0</v>
      </c>
      <c r="U327" s="12">
        <f t="shared" si="157"/>
        <v>0</v>
      </c>
      <c r="V327" s="9">
        <f t="shared" si="157"/>
        <v>-0.04</v>
      </c>
      <c r="W327" s="9">
        <f t="shared" si="157"/>
        <v>0</v>
      </c>
    </row>
    <row r="328" spans="1:23" ht="12.75" customHeight="1">
      <c r="A328" s="15" t="s">
        <v>131</v>
      </c>
      <c r="B328" s="47">
        <v>-0.01</v>
      </c>
      <c r="C328" s="47">
        <v>0.07</v>
      </c>
      <c r="D328" s="47"/>
      <c r="E328" s="47"/>
      <c r="F328" s="60">
        <v>0.060000000000000005</v>
      </c>
      <c r="G328" s="47"/>
      <c r="H328" s="47"/>
      <c r="I328" s="47"/>
      <c r="J328" s="47"/>
      <c r="K328" s="60">
        <v>0</v>
      </c>
      <c r="L328" s="47"/>
      <c r="M328" s="47"/>
      <c r="N328" s="47"/>
      <c r="O328" s="47"/>
      <c r="P328" s="60"/>
      <c r="Q328" s="9"/>
      <c r="R328" s="9"/>
      <c r="S328" s="9"/>
      <c r="T328" s="9"/>
      <c r="U328" s="12"/>
      <c r="V328" s="9"/>
      <c r="W328" s="9"/>
    </row>
    <row r="329" spans="1:23" ht="12.75" customHeight="1">
      <c r="A329" s="15" t="s">
        <v>128</v>
      </c>
      <c r="B329" s="46">
        <v>0</v>
      </c>
      <c r="C329" s="46">
        <v>0</v>
      </c>
      <c r="D329" s="46">
        <v>0</v>
      </c>
      <c r="E329" s="46">
        <v>0</v>
      </c>
      <c r="F329" s="59">
        <v>0</v>
      </c>
      <c r="G329" s="46">
        <v>0</v>
      </c>
      <c r="H329" s="46">
        <v>0</v>
      </c>
      <c r="I329" s="46">
        <v>0</v>
      </c>
      <c r="J329" s="46">
        <v>0</v>
      </c>
      <c r="K329" s="59">
        <v>0</v>
      </c>
      <c r="L329" s="46">
        <v>0.13</v>
      </c>
      <c r="M329" s="46">
        <v>0</v>
      </c>
      <c r="N329" s="46">
        <v>-0.04000000000000001</v>
      </c>
      <c r="O329" s="46">
        <v>0</v>
      </c>
      <c r="P329" s="59">
        <v>0.09</v>
      </c>
      <c r="Q329" s="9">
        <f>Q330</f>
        <v>0</v>
      </c>
      <c r="R329" s="9">
        <f aca="true" t="shared" si="158" ref="R329:W329">R330</f>
        <v>0</v>
      </c>
      <c r="S329" s="9">
        <f t="shared" si="158"/>
        <v>0</v>
      </c>
      <c r="T329" s="9">
        <f t="shared" si="158"/>
        <v>0</v>
      </c>
      <c r="U329" s="12">
        <f t="shared" si="158"/>
        <v>0</v>
      </c>
      <c r="V329" s="9">
        <f t="shared" si="158"/>
        <v>-0.04</v>
      </c>
      <c r="W329" s="9">
        <f t="shared" si="158"/>
        <v>0</v>
      </c>
    </row>
    <row r="330" spans="1:23" ht="12.75" customHeight="1">
      <c r="A330" s="15" t="s">
        <v>129</v>
      </c>
      <c r="B330" s="47"/>
      <c r="C330" s="47"/>
      <c r="D330" s="47"/>
      <c r="E330" s="47"/>
      <c r="F330" s="60">
        <v>0</v>
      </c>
      <c r="G330" s="47"/>
      <c r="H330" s="47"/>
      <c r="I330" s="47"/>
      <c r="J330" s="47"/>
      <c r="K330" s="60">
        <v>0</v>
      </c>
      <c r="L330" s="47">
        <v>0.13</v>
      </c>
      <c r="M330" s="47"/>
      <c r="N330" s="47">
        <v>-0.04000000000000001</v>
      </c>
      <c r="O330" s="47"/>
      <c r="P330" s="60">
        <v>0.09</v>
      </c>
      <c r="Q330" s="9"/>
      <c r="R330" s="9"/>
      <c r="S330" s="9"/>
      <c r="T330" s="9"/>
      <c r="U330" s="23"/>
      <c r="V330" s="9">
        <v>-0.04</v>
      </c>
      <c r="W330" s="9"/>
    </row>
    <row r="331" spans="1:23" ht="12.75" customHeight="1">
      <c r="A331" s="17" t="s">
        <v>134</v>
      </c>
      <c r="B331" s="50">
        <v>-0.02</v>
      </c>
      <c r="C331" s="50">
        <v>-0.17</v>
      </c>
      <c r="D331" s="50">
        <v>-0.01</v>
      </c>
      <c r="E331" s="50">
        <v>0.01</v>
      </c>
      <c r="F331" s="63">
        <v>-0.19</v>
      </c>
      <c r="G331" s="50">
        <v>0.06</v>
      </c>
      <c r="H331" s="50">
        <v>0.02</v>
      </c>
      <c r="I331" s="50">
        <v>0.07</v>
      </c>
      <c r="J331" s="50">
        <v>0.09</v>
      </c>
      <c r="K331" s="63">
        <v>0.24000000000000002</v>
      </c>
      <c r="L331" s="50">
        <v>-0.13</v>
      </c>
      <c r="M331" s="50">
        <v>-0.060000000000000005</v>
      </c>
      <c r="N331" s="50">
        <v>0.060000000000000005</v>
      </c>
      <c r="O331" s="50">
        <v>0.02</v>
      </c>
      <c r="P331" s="63">
        <v>-0.11</v>
      </c>
      <c r="Q331" s="6">
        <f aca="true" t="shared" si="159" ref="Q331:W332">Q333-Q335</f>
        <v>-0.19</v>
      </c>
      <c r="R331" s="6">
        <f t="shared" si="159"/>
        <v>0.11</v>
      </c>
      <c r="S331" s="6">
        <f t="shared" si="159"/>
        <v>-0.28</v>
      </c>
      <c r="T331" s="6">
        <f t="shared" si="159"/>
        <v>-0.25</v>
      </c>
      <c r="U331" s="7">
        <f t="shared" si="159"/>
        <v>-0.61</v>
      </c>
      <c r="V331" s="6">
        <f t="shared" si="159"/>
        <v>-0.07</v>
      </c>
      <c r="W331" s="6">
        <f t="shared" si="159"/>
        <v>-0.15</v>
      </c>
    </row>
    <row r="332" spans="1:23" ht="12.75" customHeight="1">
      <c r="A332" s="15" t="s">
        <v>135</v>
      </c>
      <c r="B332" s="46">
        <v>-0.02</v>
      </c>
      <c r="C332" s="46">
        <v>-0.17</v>
      </c>
      <c r="D332" s="46">
        <v>-0.01</v>
      </c>
      <c r="E332" s="46">
        <v>0.01</v>
      </c>
      <c r="F332" s="59">
        <v>-0.19</v>
      </c>
      <c r="G332" s="46">
        <v>0.06</v>
      </c>
      <c r="H332" s="46">
        <v>0.02</v>
      </c>
      <c r="I332" s="46">
        <v>0.07</v>
      </c>
      <c r="J332" s="46">
        <v>0.09</v>
      </c>
      <c r="K332" s="59">
        <v>0.24000000000000002</v>
      </c>
      <c r="L332" s="46">
        <v>-0.13</v>
      </c>
      <c r="M332" s="46">
        <v>-0.060000000000000005</v>
      </c>
      <c r="N332" s="46">
        <v>0.060000000000000005</v>
      </c>
      <c r="O332" s="46">
        <v>0.02</v>
      </c>
      <c r="P332" s="59">
        <v>-0.11</v>
      </c>
      <c r="Q332" s="9">
        <f t="shared" si="159"/>
        <v>-0.19</v>
      </c>
      <c r="R332" s="9">
        <f t="shared" si="159"/>
        <v>0.11</v>
      </c>
      <c r="S332" s="9">
        <f t="shared" si="159"/>
        <v>-0.28</v>
      </c>
      <c r="T332" s="9">
        <f t="shared" si="159"/>
        <v>-0.25</v>
      </c>
      <c r="U332" s="12">
        <f t="shared" si="159"/>
        <v>-0.61</v>
      </c>
      <c r="V332" s="9">
        <f t="shared" si="159"/>
        <v>-0.07</v>
      </c>
      <c r="W332" s="9">
        <f t="shared" si="159"/>
        <v>-0.15</v>
      </c>
    </row>
    <row r="333" spans="1:23" ht="12.75" customHeight="1">
      <c r="A333" s="21" t="s">
        <v>118</v>
      </c>
      <c r="B333" s="46">
        <v>0</v>
      </c>
      <c r="C333" s="46">
        <v>0</v>
      </c>
      <c r="D333" s="46">
        <v>0</v>
      </c>
      <c r="E333" s="46">
        <v>0.01</v>
      </c>
      <c r="F333" s="59">
        <v>0.01</v>
      </c>
      <c r="G333" s="46">
        <v>0.06</v>
      </c>
      <c r="H333" s="46">
        <v>0.02</v>
      </c>
      <c r="I333" s="46">
        <v>0.07</v>
      </c>
      <c r="J333" s="46">
        <v>0.09</v>
      </c>
      <c r="K333" s="59">
        <v>0.24000000000000002</v>
      </c>
      <c r="L333" s="46">
        <v>0.02</v>
      </c>
      <c r="M333" s="46">
        <v>0.01</v>
      </c>
      <c r="N333" s="46">
        <v>0.07</v>
      </c>
      <c r="O333" s="46">
        <v>0.02</v>
      </c>
      <c r="P333" s="59">
        <v>0.12000000000000001</v>
      </c>
      <c r="Q333" s="9">
        <f>Q334</f>
        <v>0</v>
      </c>
      <c r="R333" s="9">
        <f aca="true" t="shared" si="160" ref="R333:W333">R334</f>
        <v>0.11</v>
      </c>
      <c r="S333" s="9">
        <f t="shared" si="160"/>
        <v>0</v>
      </c>
      <c r="T333" s="9">
        <f t="shared" si="160"/>
        <v>0</v>
      </c>
      <c r="U333" s="12">
        <f t="shared" si="160"/>
        <v>0.11</v>
      </c>
      <c r="V333" s="9">
        <f t="shared" si="160"/>
        <v>0</v>
      </c>
      <c r="W333" s="9">
        <f t="shared" si="160"/>
        <v>0</v>
      </c>
    </row>
    <row r="334" spans="1:23" ht="12.75" customHeight="1">
      <c r="A334" s="15" t="s">
        <v>136</v>
      </c>
      <c r="B334" s="46"/>
      <c r="C334" s="46"/>
      <c r="D334" s="46"/>
      <c r="E334" s="46">
        <v>0.01</v>
      </c>
      <c r="F334" s="59">
        <v>0.01</v>
      </c>
      <c r="G334" s="46">
        <v>0.06</v>
      </c>
      <c r="H334" s="46">
        <v>0.02</v>
      </c>
      <c r="I334" s="46">
        <v>0.07</v>
      </c>
      <c r="J334" s="46">
        <v>0.09</v>
      </c>
      <c r="K334" s="59">
        <v>0.24000000000000002</v>
      </c>
      <c r="L334" s="46">
        <v>0.02</v>
      </c>
      <c r="M334" s="46">
        <v>0.01</v>
      </c>
      <c r="N334" s="46">
        <v>0.07</v>
      </c>
      <c r="O334" s="46">
        <v>0.02</v>
      </c>
      <c r="P334" s="59">
        <v>0.12000000000000001</v>
      </c>
      <c r="Q334" s="9">
        <v>0</v>
      </c>
      <c r="R334" s="9">
        <v>0.11</v>
      </c>
      <c r="S334" s="9">
        <v>0</v>
      </c>
      <c r="T334" s="9">
        <v>0</v>
      </c>
      <c r="U334" s="10">
        <f>SUM(Q334:T334)</f>
        <v>0.11</v>
      </c>
      <c r="V334" s="9"/>
      <c r="W334" s="9"/>
    </row>
    <row r="335" spans="1:23" ht="12.75" customHeight="1">
      <c r="A335" s="21" t="s">
        <v>125</v>
      </c>
      <c r="B335" s="46">
        <v>0.02</v>
      </c>
      <c r="C335" s="46">
        <v>0.17</v>
      </c>
      <c r="D335" s="46">
        <v>0.01</v>
      </c>
      <c r="E335" s="46">
        <v>0</v>
      </c>
      <c r="F335" s="59">
        <v>0.2</v>
      </c>
      <c r="G335" s="46">
        <v>0</v>
      </c>
      <c r="H335" s="46">
        <v>0</v>
      </c>
      <c r="I335" s="46">
        <v>0</v>
      </c>
      <c r="J335" s="46">
        <v>0</v>
      </c>
      <c r="K335" s="59">
        <v>0</v>
      </c>
      <c r="L335" s="46">
        <v>0.15</v>
      </c>
      <c r="M335" s="46">
        <v>0.07</v>
      </c>
      <c r="N335" s="46">
        <v>0.01</v>
      </c>
      <c r="O335" s="46">
        <v>0</v>
      </c>
      <c r="P335" s="59">
        <v>0.23</v>
      </c>
      <c r="Q335" s="9">
        <f>Q336</f>
        <v>0.19</v>
      </c>
      <c r="R335" s="9">
        <f aca="true" t="shared" si="161" ref="R335:W335">R336</f>
        <v>0</v>
      </c>
      <c r="S335" s="9">
        <f t="shared" si="161"/>
        <v>0.28</v>
      </c>
      <c r="T335" s="9">
        <f t="shared" si="161"/>
        <v>0.25</v>
      </c>
      <c r="U335" s="12">
        <f t="shared" si="161"/>
        <v>0.72</v>
      </c>
      <c r="V335" s="9">
        <f t="shared" si="161"/>
        <v>0.07</v>
      </c>
      <c r="W335" s="9">
        <f t="shared" si="161"/>
        <v>0.15</v>
      </c>
    </row>
    <row r="336" spans="1:23" ht="12.75" customHeight="1">
      <c r="A336" s="15" t="s">
        <v>137</v>
      </c>
      <c r="B336" s="47">
        <v>0.02</v>
      </c>
      <c r="C336" s="47">
        <v>0.17</v>
      </c>
      <c r="D336" s="47">
        <v>0.01</v>
      </c>
      <c r="E336" s="47"/>
      <c r="F336" s="60">
        <v>0.2</v>
      </c>
      <c r="G336" s="47"/>
      <c r="H336" s="47"/>
      <c r="I336" s="47"/>
      <c r="J336" s="47"/>
      <c r="K336" s="60"/>
      <c r="L336" s="47">
        <v>0.15</v>
      </c>
      <c r="M336" s="47">
        <v>0.07</v>
      </c>
      <c r="N336" s="47">
        <v>0.01</v>
      </c>
      <c r="O336" s="47"/>
      <c r="P336" s="60">
        <v>0.23</v>
      </c>
      <c r="Q336" s="9">
        <v>0.19</v>
      </c>
      <c r="R336" s="9">
        <v>0</v>
      </c>
      <c r="S336" s="9">
        <v>0.28</v>
      </c>
      <c r="T336" s="9">
        <v>0.25</v>
      </c>
      <c r="U336" s="10">
        <f>SUM(Q336:T336)</f>
        <v>0.72</v>
      </c>
      <c r="V336" s="9">
        <v>0.07</v>
      </c>
      <c r="W336" s="9">
        <v>0.15</v>
      </c>
    </row>
    <row r="337" spans="1:23" ht="12.75" customHeight="1">
      <c r="A337" s="17" t="s">
        <v>138</v>
      </c>
      <c r="B337" s="50">
        <v>-108.08</v>
      </c>
      <c r="C337" s="50">
        <v>-202.78999999999996</v>
      </c>
      <c r="D337" s="50">
        <v>-186.1</v>
      </c>
      <c r="E337" s="50">
        <v>-210.91</v>
      </c>
      <c r="F337" s="63">
        <v>-707.88</v>
      </c>
      <c r="G337" s="50">
        <v>-126.81000000000002</v>
      </c>
      <c r="H337" s="50">
        <v>-84.28</v>
      </c>
      <c r="I337" s="50">
        <v>-214.88999999999996</v>
      </c>
      <c r="J337" s="50">
        <v>-286.18</v>
      </c>
      <c r="K337" s="63">
        <v>-712.1600000000001</v>
      </c>
      <c r="L337" s="50">
        <v>-67.55</v>
      </c>
      <c r="M337" s="50">
        <v>-147.79999999999998</v>
      </c>
      <c r="N337" s="50">
        <v>-137.09</v>
      </c>
      <c r="O337" s="50">
        <v>-34.150000000000006</v>
      </c>
      <c r="P337" s="63">
        <v>-386.59</v>
      </c>
      <c r="Q337" s="6">
        <f aca="true" t="shared" si="162" ref="Q337:W337">Q338-Q339</f>
        <v>49.410000000000004</v>
      </c>
      <c r="R337" s="6">
        <f t="shared" si="162"/>
        <v>-14.570000000000022</v>
      </c>
      <c r="S337" s="6">
        <f t="shared" si="162"/>
        <v>14.71999999999997</v>
      </c>
      <c r="T337" s="6">
        <f t="shared" si="162"/>
        <v>254.01999999999992</v>
      </c>
      <c r="U337" s="7">
        <f t="shared" si="162"/>
        <v>303.5799999999999</v>
      </c>
      <c r="V337" s="6">
        <f t="shared" si="162"/>
        <v>269.2</v>
      </c>
      <c r="W337" s="6">
        <f t="shared" si="162"/>
        <v>-63.09</v>
      </c>
    </row>
    <row r="338" spans="1:23" ht="12.75" customHeight="1">
      <c r="A338" s="21" t="s">
        <v>118</v>
      </c>
      <c r="B338" s="47">
        <v>-113.32</v>
      </c>
      <c r="C338" s="47">
        <v>-7</v>
      </c>
      <c r="D338" s="47">
        <v>31.679999999999996</v>
      </c>
      <c r="E338" s="47">
        <v>-19.989999999999988</v>
      </c>
      <c r="F338" s="60">
        <v>-108.63000000000002</v>
      </c>
      <c r="G338" s="47">
        <v>6.640000000000004</v>
      </c>
      <c r="H338" s="47">
        <v>36.1</v>
      </c>
      <c r="I338" s="47">
        <v>-204.61999999999998</v>
      </c>
      <c r="J338" s="47">
        <v>-63.30999999999999</v>
      </c>
      <c r="K338" s="60">
        <v>-225.19</v>
      </c>
      <c r="L338" s="47">
        <v>-1.299999999999999</v>
      </c>
      <c r="M338" s="47">
        <v>-60.050000000000004</v>
      </c>
      <c r="N338" s="47">
        <v>1.6300000000000026</v>
      </c>
      <c r="O338" s="47">
        <v>181.28</v>
      </c>
      <c r="P338" s="60">
        <v>121.56</v>
      </c>
      <c r="Q338" s="9">
        <f>Q341+Q352+Q380+Q395</f>
        <v>109.11999999999999</v>
      </c>
      <c r="R338" s="9">
        <f aca="true" t="shared" si="163" ref="R338:W338">R341+R352+R380+R395</f>
        <v>76.01999999999998</v>
      </c>
      <c r="S338" s="9">
        <f t="shared" si="163"/>
        <v>162.76999999999998</v>
      </c>
      <c r="T338" s="9">
        <f t="shared" si="163"/>
        <v>-9.450000000000045</v>
      </c>
      <c r="U338" s="12">
        <f t="shared" si="163"/>
        <v>338.4599999999999</v>
      </c>
      <c r="V338" s="9">
        <f t="shared" si="163"/>
        <v>228.6</v>
      </c>
      <c r="W338" s="9">
        <f t="shared" si="163"/>
        <v>-57.98</v>
      </c>
    </row>
    <row r="339" spans="1:23" ht="12.75" customHeight="1">
      <c r="A339" s="21" t="s">
        <v>125</v>
      </c>
      <c r="B339" s="47">
        <v>-5.239999999999994</v>
      </c>
      <c r="C339" s="47">
        <v>195.78999999999996</v>
      </c>
      <c r="D339" s="47">
        <v>217.78</v>
      </c>
      <c r="E339" s="47">
        <v>190.92000000000002</v>
      </c>
      <c r="F339" s="60">
        <v>599.25</v>
      </c>
      <c r="G339" s="47">
        <v>133.45000000000002</v>
      </c>
      <c r="H339" s="47">
        <v>120.38000000000001</v>
      </c>
      <c r="I339" s="47">
        <v>10.269999999999992</v>
      </c>
      <c r="J339" s="47">
        <v>222.87</v>
      </c>
      <c r="K339" s="60">
        <v>486.97</v>
      </c>
      <c r="L339" s="47">
        <v>66.25</v>
      </c>
      <c r="M339" s="47">
        <v>87.74999999999999</v>
      </c>
      <c r="N339" s="47">
        <v>138.72</v>
      </c>
      <c r="O339" s="47">
        <v>215.43</v>
      </c>
      <c r="P339" s="60">
        <v>508.15</v>
      </c>
      <c r="Q339" s="9">
        <f>Q348+Q362+Q387+Q404</f>
        <v>59.70999999999999</v>
      </c>
      <c r="R339" s="9">
        <f aca="true" t="shared" si="164" ref="R339:W339">R348+R362+R387+R404</f>
        <v>90.59</v>
      </c>
      <c r="S339" s="9">
        <f t="shared" si="164"/>
        <v>148.05</v>
      </c>
      <c r="T339" s="9">
        <f t="shared" si="164"/>
        <v>-263.46999999999997</v>
      </c>
      <c r="U339" s="12">
        <f t="shared" si="164"/>
        <v>34.88000000000002</v>
      </c>
      <c r="V339" s="9">
        <f t="shared" si="164"/>
        <v>-40.599999999999994</v>
      </c>
      <c r="W339" s="9">
        <f t="shared" si="164"/>
        <v>5.1100000000000065</v>
      </c>
    </row>
    <row r="340" spans="1:23" ht="12.75" customHeight="1">
      <c r="A340" s="21" t="s">
        <v>139</v>
      </c>
      <c r="B340" s="47">
        <v>-100.21</v>
      </c>
      <c r="C340" s="47">
        <v>-13.75</v>
      </c>
      <c r="D340" s="47">
        <v>2.5799999999999974</v>
      </c>
      <c r="E340" s="47">
        <v>-107.74</v>
      </c>
      <c r="F340" s="60">
        <v>-219.12</v>
      </c>
      <c r="G340" s="47">
        <v>17.560000000000002</v>
      </c>
      <c r="H340" s="47">
        <v>71.75999999999999</v>
      </c>
      <c r="I340" s="47">
        <v>-181.25999999999996</v>
      </c>
      <c r="J340" s="47">
        <v>-34.05999999999999</v>
      </c>
      <c r="K340" s="60">
        <v>-125.99999999999999</v>
      </c>
      <c r="L340" s="47">
        <v>-12.029999999999998</v>
      </c>
      <c r="M340" s="47">
        <v>-5.32</v>
      </c>
      <c r="N340" s="47">
        <v>26.930000000000007</v>
      </c>
      <c r="O340" s="47">
        <v>9.079999999999984</v>
      </c>
      <c r="P340" s="60">
        <v>18.659999999999997</v>
      </c>
      <c r="Q340" s="9">
        <f aca="true" t="shared" si="165" ref="Q340:W340">Q341-Q348</f>
        <v>29.25</v>
      </c>
      <c r="R340" s="9">
        <f t="shared" si="165"/>
        <v>48.53999999999999</v>
      </c>
      <c r="S340" s="9">
        <f t="shared" si="165"/>
        <v>32.400000000000006</v>
      </c>
      <c r="T340" s="9">
        <f t="shared" si="165"/>
        <v>76.72999999999996</v>
      </c>
      <c r="U340" s="12">
        <f t="shared" si="165"/>
        <v>186.91999999999996</v>
      </c>
      <c r="V340" s="9">
        <f t="shared" si="165"/>
        <v>258.99</v>
      </c>
      <c r="W340" s="9">
        <f t="shared" si="165"/>
        <v>-47.650000000000006</v>
      </c>
    </row>
    <row r="341" spans="1:23" ht="12.75" customHeight="1">
      <c r="A341" s="21" t="s">
        <v>140</v>
      </c>
      <c r="B341" s="47">
        <v>-108.66</v>
      </c>
      <c r="C341" s="47">
        <v>-19.29</v>
      </c>
      <c r="D341" s="47">
        <v>7.529999999999998</v>
      </c>
      <c r="E341" s="47">
        <v>-51.00999999999999</v>
      </c>
      <c r="F341" s="60">
        <v>-171.43</v>
      </c>
      <c r="G341" s="47">
        <v>15.610000000000003</v>
      </c>
      <c r="H341" s="47">
        <v>73.17999999999999</v>
      </c>
      <c r="I341" s="47">
        <v>-180.08999999999997</v>
      </c>
      <c r="J341" s="47">
        <v>-40.14999999999999</v>
      </c>
      <c r="K341" s="60">
        <v>-131.45</v>
      </c>
      <c r="L341" s="47">
        <v>-3.1599999999999984</v>
      </c>
      <c r="M341" s="47">
        <v>16.86</v>
      </c>
      <c r="N341" s="47">
        <v>8.760000000000005</v>
      </c>
      <c r="O341" s="47">
        <v>222.32</v>
      </c>
      <c r="P341" s="60">
        <v>244.78</v>
      </c>
      <c r="Q341" s="9">
        <f>Q342+Q344</f>
        <v>105.99</v>
      </c>
      <c r="R341" s="9">
        <f aca="true" t="shared" si="166" ref="R341:W341">R342+R344</f>
        <v>85.19999999999999</v>
      </c>
      <c r="S341" s="9">
        <f t="shared" si="166"/>
        <v>183.4</v>
      </c>
      <c r="T341" s="9">
        <f t="shared" si="166"/>
        <v>-295.55</v>
      </c>
      <c r="U341" s="12">
        <f t="shared" si="166"/>
        <v>79.03999999999996</v>
      </c>
      <c r="V341" s="9">
        <f t="shared" si="166"/>
        <v>216.78</v>
      </c>
      <c r="W341" s="9">
        <f t="shared" si="166"/>
        <v>-65.92</v>
      </c>
    </row>
    <row r="342" spans="1:23" ht="12.75" customHeight="1">
      <c r="A342" s="15" t="s">
        <v>131</v>
      </c>
      <c r="B342" s="46">
        <v>-99.47</v>
      </c>
      <c r="C342" s="46">
        <v>-9.57</v>
      </c>
      <c r="D342" s="46">
        <v>21.47</v>
      </c>
      <c r="E342" s="46">
        <v>7.67</v>
      </c>
      <c r="F342" s="59">
        <v>-79.89999999999999</v>
      </c>
      <c r="G342" s="46">
        <v>17.03</v>
      </c>
      <c r="H342" s="46">
        <v>72.27</v>
      </c>
      <c r="I342" s="46">
        <v>-64.03</v>
      </c>
      <c r="J342" s="46">
        <v>67.79</v>
      </c>
      <c r="K342" s="59">
        <v>93.06</v>
      </c>
      <c r="L342" s="46">
        <v>7.67</v>
      </c>
      <c r="M342" s="46">
        <v>67.41</v>
      </c>
      <c r="N342" s="46">
        <v>132</v>
      </c>
      <c r="O342" s="46">
        <v>238.91</v>
      </c>
      <c r="P342" s="59">
        <v>445.99</v>
      </c>
      <c r="Q342" s="9">
        <f>Q343</f>
        <v>105.27</v>
      </c>
      <c r="R342" s="9">
        <f aca="true" t="shared" si="167" ref="R342:W342">R343</f>
        <v>34.76</v>
      </c>
      <c r="S342" s="9">
        <f t="shared" si="167"/>
        <v>121.88</v>
      </c>
      <c r="T342" s="9">
        <f t="shared" si="167"/>
        <v>-441.56</v>
      </c>
      <c r="U342" s="12">
        <f t="shared" si="167"/>
        <v>-179.65000000000003</v>
      </c>
      <c r="V342" s="9">
        <f t="shared" si="167"/>
        <v>123.25</v>
      </c>
      <c r="W342" s="9">
        <f t="shared" si="167"/>
        <v>-61.17</v>
      </c>
    </row>
    <row r="343" spans="1:23" ht="12.75" customHeight="1">
      <c r="A343" s="15" t="s">
        <v>141</v>
      </c>
      <c r="B343" s="47">
        <v>-99.47</v>
      </c>
      <c r="C343" s="47">
        <v>-9.57</v>
      </c>
      <c r="D343" s="47">
        <v>21.47</v>
      </c>
      <c r="E343" s="47">
        <v>7.67</v>
      </c>
      <c r="F343" s="60">
        <v>-79.89999999999999</v>
      </c>
      <c r="G343" s="47">
        <v>17.03</v>
      </c>
      <c r="H343" s="47">
        <v>72.27</v>
      </c>
      <c r="I343" s="47">
        <v>-64.03</v>
      </c>
      <c r="J343" s="47">
        <v>67.79</v>
      </c>
      <c r="K343" s="60">
        <v>93.06</v>
      </c>
      <c r="L343" s="47">
        <v>7.67</v>
      </c>
      <c r="M343" s="47">
        <v>67.41</v>
      </c>
      <c r="N343" s="47">
        <v>132</v>
      </c>
      <c r="O343" s="47">
        <v>238.91</v>
      </c>
      <c r="P343" s="60">
        <v>445.99</v>
      </c>
      <c r="Q343" s="9">
        <v>105.27</v>
      </c>
      <c r="R343" s="9">
        <v>34.76</v>
      </c>
      <c r="S343" s="9">
        <v>121.88</v>
      </c>
      <c r="T343" s="9">
        <v>-441.56</v>
      </c>
      <c r="U343" s="10">
        <f>SUM(Q343:T343)</f>
        <v>-179.65000000000003</v>
      </c>
      <c r="V343" s="9">
        <v>123.25</v>
      </c>
      <c r="W343" s="9">
        <v>-61.17</v>
      </c>
    </row>
    <row r="344" spans="1:23" ht="12.75" customHeight="1">
      <c r="A344" s="15" t="s">
        <v>128</v>
      </c>
      <c r="B344" s="47">
        <v>-9.190000000000001</v>
      </c>
      <c r="C344" s="47">
        <v>-9.72</v>
      </c>
      <c r="D344" s="47">
        <v>-13.940000000000001</v>
      </c>
      <c r="E344" s="47">
        <v>-58.67999999999999</v>
      </c>
      <c r="F344" s="60">
        <v>-91.53</v>
      </c>
      <c r="G344" s="47">
        <v>-1.4199999999999982</v>
      </c>
      <c r="H344" s="47">
        <v>0.9100000000000001</v>
      </c>
      <c r="I344" s="47">
        <v>-116.05999999999999</v>
      </c>
      <c r="J344" s="47">
        <v>-107.94</v>
      </c>
      <c r="K344" s="60">
        <v>-224.51</v>
      </c>
      <c r="L344" s="47">
        <v>-10.829999999999998</v>
      </c>
      <c r="M344" s="47">
        <v>-50.55</v>
      </c>
      <c r="N344" s="47">
        <v>-123.24</v>
      </c>
      <c r="O344" s="47">
        <v>-16.589999999999996</v>
      </c>
      <c r="P344" s="60">
        <v>-201.21</v>
      </c>
      <c r="Q344" s="9">
        <f>Q345</f>
        <v>0.7200000000000024</v>
      </c>
      <c r="R344" s="9">
        <f aca="true" t="shared" si="168" ref="R344:W344">R345</f>
        <v>50.44</v>
      </c>
      <c r="S344" s="9">
        <f t="shared" si="168"/>
        <v>61.52</v>
      </c>
      <c r="T344" s="9">
        <f t="shared" si="168"/>
        <v>146.01</v>
      </c>
      <c r="U344" s="12">
        <f t="shared" si="168"/>
        <v>258.69</v>
      </c>
      <c r="V344" s="9">
        <f t="shared" si="168"/>
        <v>93.53</v>
      </c>
      <c r="W344" s="9">
        <f t="shared" si="168"/>
        <v>-4.75</v>
      </c>
    </row>
    <row r="345" spans="1:23" ht="12.75" customHeight="1">
      <c r="A345" s="15" t="s">
        <v>142</v>
      </c>
      <c r="B345" s="46">
        <v>-9.190000000000001</v>
      </c>
      <c r="C345" s="46">
        <v>-9.72</v>
      </c>
      <c r="D345" s="46">
        <v>-13.940000000000001</v>
      </c>
      <c r="E345" s="46">
        <v>-58.67999999999999</v>
      </c>
      <c r="F345" s="59">
        <v>-91.53</v>
      </c>
      <c r="G345" s="46">
        <v>-1.4199999999999982</v>
      </c>
      <c r="H345" s="46">
        <v>0.9100000000000001</v>
      </c>
      <c r="I345" s="46">
        <v>-116.05999999999999</v>
      </c>
      <c r="J345" s="46">
        <v>-107.94</v>
      </c>
      <c r="K345" s="59">
        <v>-224.51</v>
      </c>
      <c r="L345" s="46">
        <v>-10.829999999999998</v>
      </c>
      <c r="M345" s="46">
        <v>-50.55</v>
      </c>
      <c r="N345" s="46">
        <v>-123.24</v>
      </c>
      <c r="O345" s="46">
        <v>-16.589999999999996</v>
      </c>
      <c r="P345" s="59">
        <v>-201.21</v>
      </c>
      <c r="Q345" s="9">
        <f>Q347</f>
        <v>0.7200000000000024</v>
      </c>
      <c r="R345" s="9">
        <f aca="true" t="shared" si="169" ref="R345:W345">R347</f>
        <v>50.44</v>
      </c>
      <c r="S345" s="9">
        <f t="shared" si="169"/>
        <v>61.52</v>
      </c>
      <c r="T345" s="9">
        <f t="shared" si="169"/>
        <v>146.01</v>
      </c>
      <c r="U345" s="12">
        <f t="shared" si="169"/>
        <v>258.69</v>
      </c>
      <c r="V345" s="9">
        <f t="shared" si="169"/>
        <v>93.53</v>
      </c>
      <c r="W345" s="9">
        <f t="shared" si="169"/>
        <v>-4.75</v>
      </c>
    </row>
    <row r="346" spans="1:23" ht="12">
      <c r="A346" s="15" t="s">
        <v>143</v>
      </c>
      <c r="B346" s="46">
        <v>-9.190000000000001</v>
      </c>
      <c r="C346" s="46">
        <v>-9.72</v>
      </c>
      <c r="D346" s="46">
        <v>-13.940000000000001</v>
      </c>
      <c r="E346" s="46">
        <v>-58.67999999999999</v>
      </c>
      <c r="F346" s="59">
        <v>-91.53</v>
      </c>
      <c r="G346" s="46">
        <v>-1.4199999999999982</v>
      </c>
      <c r="H346" s="46">
        <v>0.9100000000000001</v>
      </c>
      <c r="I346" s="46">
        <v>-116.05999999999999</v>
      </c>
      <c r="J346" s="46">
        <v>-107.94</v>
      </c>
      <c r="K346" s="59">
        <v>-224.51</v>
      </c>
      <c r="L346" s="46">
        <v>-10.829999999999998</v>
      </c>
      <c r="M346" s="46">
        <v>-50.55</v>
      </c>
      <c r="N346" s="46">
        <v>-123.24</v>
      </c>
      <c r="O346" s="46">
        <v>-16.589999999999996</v>
      </c>
      <c r="P346" s="59">
        <v>-201.21</v>
      </c>
      <c r="Q346" s="9">
        <f>Q347</f>
        <v>0.7200000000000024</v>
      </c>
      <c r="R346" s="9">
        <f aca="true" t="shared" si="170" ref="R346:W346">R347</f>
        <v>50.44</v>
      </c>
      <c r="S346" s="9">
        <f t="shared" si="170"/>
        <v>61.52</v>
      </c>
      <c r="T346" s="9">
        <f t="shared" si="170"/>
        <v>146.01</v>
      </c>
      <c r="U346" s="12">
        <f t="shared" si="170"/>
        <v>258.69</v>
      </c>
      <c r="V346" s="9">
        <f t="shared" si="170"/>
        <v>93.53</v>
      </c>
      <c r="W346" s="9">
        <f t="shared" si="170"/>
        <v>-4.75</v>
      </c>
    </row>
    <row r="347" spans="1:23" ht="12.75" customHeight="1">
      <c r="A347" s="15" t="s">
        <v>144</v>
      </c>
      <c r="B347" s="47">
        <v>-9.190000000000001</v>
      </c>
      <c r="C347" s="47">
        <v>-9.72</v>
      </c>
      <c r="D347" s="47">
        <v>-13.940000000000001</v>
      </c>
      <c r="E347" s="47">
        <v>-58.67999999999999</v>
      </c>
      <c r="F347" s="60">
        <v>-91.53</v>
      </c>
      <c r="G347" s="47">
        <v>-1.4199999999999982</v>
      </c>
      <c r="H347" s="47">
        <v>0.9100000000000001</v>
      </c>
      <c r="I347" s="47">
        <v>-116.05999999999999</v>
      </c>
      <c r="J347" s="47">
        <v>-107.94</v>
      </c>
      <c r="K347" s="60">
        <v>-224.51</v>
      </c>
      <c r="L347" s="47">
        <v>-10.829999999999998</v>
      </c>
      <c r="M347" s="47">
        <v>-50.55</v>
      </c>
      <c r="N347" s="47">
        <v>-123.24</v>
      </c>
      <c r="O347" s="47">
        <v>-16.589999999999996</v>
      </c>
      <c r="P347" s="60">
        <v>-201.21</v>
      </c>
      <c r="Q347" s="9">
        <v>0.7200000000000024</v>
      </c>
      <c r="R347" s="9">
        <v>50.44</v>
      </c>
      <c r="S347" s="9">
        <v>61.52</v>
      </c>
      <c r="T347" s="9">
        <v>146.01</v>
      </c>
      <c r="U347" s="10">
        <f>SUM(Q347:T347)</f>
        <v>258.69</v>
      </c>
      <c r="V347" s="9">
        <v>93.53</v>
      </c>
      <c r="W347" s="9">
        <v>-4.75</v>
      </c>
    </row>
    <row r="348" spans="1:23" ht="12.75" customHeight="1">
      <c r="A348" s="21" t="s">
        <v>145</v>
      </c>
      <c r="B348" s="47">
        <v>-8.45</v>
      </c>
      <c r="C348" s="47">
        <v>-5.54</v>
      </c>
      <c r="D348" s="47">
        <v>4.95</v>
      </c>
      <c r="E348" s="47">
        <v>56.730000000000004</v>
      </c>
      <c r="F348" s="60">
        <v>47.690000000000005</v>
      </c>
      <c r="G348" s="47">
        <v>-1.95</v>
      </c>
      <c r="H348" s="47">
        <v>1.42</v>
      </c>
      <c r="I348" s="47">
        <v>1.17</v>
      </c>
      <c r="J348" s="47">
        <v>-6.09</v>
      </c>
      <c r="K348" s="60">
        <v>-5.45</v>
      </c>
      <c r="L348" s="47">
        <v>8.87</v>
      </c>
      <c r="M348" s="47">
        <v>22.18</v>
      </c>
      <c r="N348" s="47">
        <v>-18.17</v>
      </c>
      <c r="O348" s="47">
        <v>213.24</v>
      </c>
      <c r="P348" s="60">
        <v>226.12</v>
      </c>
      <c r="Q348" s="9">
        <f>Q349</f>
        <v>76.74</v>
      </c>
      <c r="R348" s="9">
        <f aca="true" t="shared" si="171" ref="R348:W349">R349</f>
        <v>36.66</v>
      </c>
      <c r="S348" s="9">
        <f t="shared" si="171"/>
        <v>151</v>
      </c>
      <c r="T348" s="9">
        <f t="shared" si="171"/>
        <v>-372.28</v>
      </c>
      <c r="U348" s="12">
        <f t="shared" si="171"/>
        <v>-107.88</v>
      </c>
      <c r="V348" s="9">
        <f t="shared" si="171"/>
        <v>-42.21</v>
      </c>
      <c r="W348" s="9">
        <f t="shared" si="171"/>
        <v>-18.27</v>
      </c>
    </row>
    <row r="349" spans="1:23" ht="12.75" customHeight="1">
      <c r="A349" s="15" t="s">
        <v>146</v>
      </c>
      <c r="B349" s="47">
        <v>-8.45</v>
      </c>
      <c r="C349" s="47">
        <v>-5.54</v>
      </c>
      <c r="D349" s="47">
        <v>4.95</v>
      </c>
      <c r="E349" s="47">
        <v>56.730000000000004</v>
      </c>
      <c r="F349" s="60">
        <v>47.690000000000005</v>
      </c>
      <c r="G349" s="47">
        <v>-1.95</v>
      </c>
      <c r="H349" s="47">
        <v>1.42</v>
      </c>
      <c r="I349" s="47">
        <v>1.17</v>
      </c>
      <c r="J349" s="47">
        <v>-6.09</v>
      </c>
      <c r="K349" s="60">
        <v>-5.45</v>
      </c>
      <c r="L349" s="47">
        <v>8.87</v>
      </c>
      <c r="M349" s="47">
        <v>22.18</v>
      </c>
      <c r="N349" s="47">
        <v>-18.17</v>
      </c>
      <c r="O349" s="47">
        <v>213.24</v>
      </c>
      <c r="P349" s="60">
        <v>226.12</v>
      </c>
      <c r="Q349" s="9">
        <f>Q350</f>
        <v>76.74</v>
      </c>
      <c r="R349" s="9">
        <f t="shared" si="171"/>
        <v>36.66</v>
      </c>
      <c r="S349" s="9">
        <f t="shared" si="171"/>
        <v>151</v>
      </c>
      <c r="T349" s="9">
        <f t="shared" si="171"/>
        <v>-372.28</v>
      </c>
      <c r="U349" s="12">
        <f t="shared" si="171"/>
        <v>-107.88</v>
      </c>
      <c r="V349" s="9">
        <f t="shared" si="171"/>
        <v>-42.21</v>
      </c>
      <c r="W349" s="9">
        <f t="shared" si="171"/>
        <v>-18.27</v>
      </c>
    </row>
    <row r="350" spans="1:23" ht="12.75" customHeight="1">
      <c r="A350" s="15" t="s">
        <v>142</v>
      </c>
      <c r="B350" s="47">
        <v>-8.45</v>
      </c>
      <c r="C350" s="47">
        <v>-5.54</v>
      </c>
      <c r="D350" s="47">
        <v>4.95</v>
      </c>
      <c r="E350" s="47">
        <v>56.730000000000004</v>
      </c>
      <c r="F350" s="60">
        <v>47.690000000000005</v>
      </c>
      <c r="G350" s="47">
        <v>-1.95</v>
      </c>
      <c r="H350" s="47">
        <v>1.42</v>
      </c>
      <c r="I350" s="47">
        <v>1.17</v>
      </c>
      <c r="J350" s="47">
        <v>-6.09</v>
      </c>
      <c r="K350" s="60">
        <v>-5.45</v>
      </c>
      <c r="L350" s="47">
        <v>8.87</v>
      </c>
      <c r="M350" s="47">
        <v>22.18</v>
      </c>
      <c r="N350" s="47">
        <v>-18.17</v>
      </c>
      <c r="O350" s="47">
        <v>213.24</v>
      </c>
      <c r="P350" s="60">
        <v>226.12</v>
      </c>
      <c r="Q350" s="9">
        <v>76.74</v>
      </c>
      <c r="R350" s="9">
        <v>36.66</v>
      </c>
      <c r="S350" s="9">
        <v>151</v>
      </c>
      <c r="T350" s="9">
        <v>-372.28</v>
      </c>
      <c r="U350" s="10">
        <f>SUM(Q350:T350)</f>
        <v>-107.88</v>
      </c>
      <c r="V350" s="9">
        <v>-42.21</v>
      </c>
      <c r="W350" s="9">
        <v>-18.27</v>
      </c>
    </row>
    <row r="351" spans="1:23" ht="12.75" customHeight="1">
      <c r="A351" s="21" t="s">
        <v>147</v>
      </c>
      <c r="B351" s="47">
        <v>-9.820000000000006</v>
      </c>
      <c r="C351" s="47">
        <v>-128.23999999999998</v>
      </c>
      <c r="D351" s="47">
        <v>-127.45</v>
      </c>
      <c r="E351" s="47">
        <v>-97.87000000000002</v>
      </c>
      <c r="F351" s="60">
        <v>-363.38</v>
      </c>
      <c r="G351" s="47">
        <v>-144</v>
      </c>
      <c r="H351" s="47">
        <v>-92.33</v>
      </c>
      <c r="I351" s="47">
        <v>-4.469999999999993</v>
      </c>
      <c r="J351" s="47">
        <v>-220.25</v>
      </c>
      <c r="K351" s="60">
        <v>-461.05</v>
      </c>
      <c r="L351" s="47">
        <v>-39.45</v>
      </c>
      <c r="M351" s="47">
        <v>3.9700000000000104</v>
      </c>
      <c r="N351" s="47">
        <v>-119.10999999999999</v>
      </c>
      <c r="O351" s="47">
        <v>-16.12999999999999</v>
      </c>
      <c r="P351" s="60">
        <v>-170.71999999999997</v>
      </c>
      <c r="Q351" s="9">
        <f aca="true" t="shared" si="172" ref="Q351:W351">Q352-Q362</f>
        <v>1.850000000000006</v>
      </c>
      <c r="R351" s="9">
        <f t="shared" si="172"/>
        <v>1.9299999999999922</v>
      </c>
      <c r="S351" s="9">
        <f t="shared" si="172"/>
        <v>54.3</v>
      </c>
      <c r="T351" s="9">
        <f t="shared" si="172"/>
        <v>-51.290000000000006</v>
      </c>
      <c r="U351" s="12">
        <f t="shared" si="172"/>
        <v>6.789999999999999</v>
      </c>
      <c r="V351" s="9">
        <f t="shared" si="172"/>
        <v>21.819999999999997</v>
      </c>
      <c r="W351" s="9">
        <f t="shared" si="172"/>
        <v>6.459999999999994</v>
      </c>
    </row>
    <row r="352" spans="1:23" ht="12.75" customHeight="1">
      <c r="A352" s="21" t="s">
        <v>140</v>
      </c>
      <c r="B352" s="47">
        <v>-0.44999999999999996</v>
      </c>
      <c r="C352" s="47">
        <v>2.6799999999999997</v>
      </c>
      <c r="D352" s="47">
        <v>-0.71</v>
      </c>
      <c r="E352" s="47">
        <v>-3.5100000000000002</v>
      </c>
      <c r="F352" s="60">
        <v>-1.9900000000000002</v>
      </c>
      <c r="G352" s="47">
        <v>1.0999999999999999</v>
      </c>
      <c r="H352" s="47">
        <v>0.29000000000000004</v>
      </c>
      <c r="I352" s="47">
        <v>-0.29</v>
      </c>
      <c r="J352" s="47">
        <v>3.8600000000000003</v>
      </c>
      <c r="K352" s="60">
        <v>4.96</v>
      </c>
      <c r="L352" s="47">
        <v>12.78</v>
      </c>
      <c r="M352" s="47">
        <v>0.29</v>
      </c>
      <c r="N352" s="47">
        <v>24.07</v>
      </c>
      <c r="O352" s="47">
        <v>0.6499999999999999</v>
      </c>
      <c r="P352" s="60">
        <v>37.79</v>
      </c>
      <c r="Q352" s="9">
        <f>Q353+Q356</f>
        <v>-0.03</v>
      </c>
      <c r="R352" s="9">
        <f aca="true" t="shared" si="173" ref="R352:W352">R353+R356</f>
        <v>-2.18</v>
      </c>
      <c r="S352" s="9">
        <f t="shared" si="173"/>
        <v>1.9799999999999998</v>
      </c>
      <c r="T352" s="9">
        <f t="shared" si="173"/>
        <v>29.52</v>
      </c>
      <c r="U352" s="12">
        <f t="shared" si="173"/>
        <v>29.29</v>
      </c>
      <c r="V352" s="9">
        <f t="shared" si="173"/>
        <v>2.7</v>
      </c>
      <c r="W352" s="9">
        <f t="shared" si="173"/>
        <v>-4.41</v>
      </c>
    </row>
    <row r="353" spans="1:23" ht="12.75" customHeight="1">
      <c r="A353" s="15" t="s">
        <v>146</v>
      </c>
      <c r="B353" s="47">
        <v>-0.41</v>
      </c>
      <c r="C353" s="47">
        <v>-0.02</v>
      </c>
      <c r="D353" s="47">
        <v>-0.56</v>
      </c>
      <c r="E353" s="47">
        <v>-0.81</v>
      </c>
      <c r="F353" s="60">
        <v>-1.8</v>
      </c>
      <c r="G353" s="47">
        <v>1.02</v>
      </c>
      <c r="H353" s="47">
        <v>0.30000000000000004</v>
      </c>
      <c r="I353" s="47">
        <v>-0.15999999999999998</v>
      </c>
      <c r="J353" s="47">
        <v>-0.38000000000000006</v>
      </c>
      <c r="K353" s="60">
        <v>0.78</v>
      </c>
      <c r="L353" s="47">
        <v>-0.05</v>
      </c>
      <c r="M353" s="47">
        <v>-0.01</v>
      </c>
      <c r="N353" s="47">
        <v>-0.08</v>
      </c>
      <c r="O353" s="47">
        <v>0</v>
      </c>
      <c r="P353" s="60">
        <v>-0.14</v>
      </c>
      <c r="Q353" s="9">
        <f aca="true" t="shared" si="174" ref="Q353:W353">Q354+Q355</f>
        <v>-0.04</v>
      </c>
      <c r="R353" s="9">
        <f t="shared" si="174"/>
        <v>2.6</v>
      </c>
      <c r="S353" s="9">
        <f t="shared" si="174"/>
        <v>1.5399999999999998</v>
      </c>
      <c r="T353" s="9">
        <f t="shared" si="174"/>
        <v>0.75</v>
      </c>
      <c r="U353" s="12">
        <f t="shared" si="174"/>
        <v>4.85</v>
      </c>
      <c r="V353" s="9">
        <f t="shared" si="174"/>
        <v>-0.24</v>
      </c>
      <c r="W353" s="9">
        <f t="shared" si="174"/>
        <v>-0.33</v>
      </c>
    </row>
    <row r="354" spans="1:23" ht="12.75" customHeight="1">
      <c r="A354" s="15" t="s">
        <v>142</v>
      </c>
      <c r="B354" s="47"/>
      <c r="C354" s="47"/>
      <c r="D354" s="47"/>
      <c r="E354" s="47"/>
      <c r="F354" s="60">
        <v>0</v>
      </c>
      <c r="G354" s="47"/>
      <c r="H354" s="47"/>
      <c r="I354" s="47"/>
      <c r="J354" s="47"/>
      <c r="K354" s="60">
        <v>0</v>
      </c>
      <c r="L354" s="47">
        <v>-0.05</v>
      </c>
      <c r="M354" s="47">
        <v>-0.01</v>
      </c>
      <c r="N354" s="47">
        <v>-0.08</v>
      </c>
      <c r="O354" s="47"/>
      <c r="P354" s="60">
        <v>-0.14</v>
      </c>
      <c r="Q354" s="9">
        <v>0</v>
      </c>
      <c r="R354" s="9">
        <v>0</v>
      </c>
      <c r="S354" s="9">
        <v>0.44999999999999996</v>
      </c>
      <c r="T354" s="9">
        <v>-0.22</v>
      </c>
      <c r="U354" s="10">
        <f>SUM(Q354:T354)</f>
        <v>0.22999999999999995</v>
      </c>
      <c r="V354" s="9">
        <v>-0.22999999999999998</v>
      </c>
      <c r="W354" s="9">
        <v>0</v>
      </c>
    </row>
    <row r="355" spans="1:23" ht="12.75" customHeight="1">
      <c r="A355" s="15" t="s">
        <v>132</v>
      </c>
      <c r="B355" s="47">
        <v>-0.41</v>
      </c>
      <c r="C355" s="47">
        <v>-0.02</v>
      </c>
      <c r="D355" s="47">
        <v>-0.56</v>
      </c>
      <c r="E355" s="47">
        <v>-0.81</v>
      </c>
      <c r="F355" s="60">
        <v>-1.8</v>
      </c>
      <c r="G355" s="47">
        <v>1.02</v>
      </c>
      <c r="H355" s="47">
        <v>0.30000000000000004</v>
      </c>
      <c r="I355" s="47">
        <v>-0.15999999999999998</v>
      </c>
      <c r="J355" s="47">
        <v>-0.38000000000000006</v>
      </c>
      <c r="K355" s="60">
        <v>0.78</v>
      </c>
      <c r="L355" s="47"/>
      <c r="M355" s="47"/>
      <c r="N355" s="47"/>
      <c r="O355" s="47"/>
      <c r="P355" s="60">
        <v>0</v>
      </c>
      <c r="Q355" s="9">
        <v>-0.04</v>
      </c>
      <c r="R355" s="9">
        <v>2.6</v>
      </c>
      <c r="S355" s="9">
        <v>1.0899999999999999</v>
      </c>
      <c r="T355" s="9">
        <v>0.97</v>
      </c>
      <c r="U355" s="10">
        <f>SUM(Q355:T355)</f>
        <v>4.62</v>
      </c>
      <c r="V355" s="9">
        <v>-0.010000000000000009</v>
      </c>
      <c r="W355" s="9">
        <v>-0.33</v>
      </c>
    </row>
    <row r="356" spans="1:23" ht="12.75" customHeight="1">
      <c r="A356" s="15" t="s">
        <v>128</v>
      </c>
      <c r="B356" s="46">
        <v>-0.04000000000000001</v>
      </c>
      <c r="C356" s="46">
        <v>2.6999999999999997</v>
      </c>
      <c r="D356" s="46">
        <v>-0.14999999999999997</v>
      </c>
      <c r="E356" s="46">
        <v>-2.7</v>
      </c>
      <c r="F356" s="59">
        <v>-0.19000000000000028</v>
      </c>
      <c r="G356" s="46">
        <v>0.07999999999999995</v>
      </c>
      <c r="H356" s="46">
        <v>-0.01</v>
      </c>
      <c r="I356" s="46">
        <v>-0.13</v>
      </c>
      <c r="J356" s="46">
        <v>4.24</v>
      </c>
      <c r="K356" s="59">
        <v>4.18</v>
      </c>
      <c r="L356" s="46">
        <v>12.83</v>
      </c>
      <c r="M356" s="46">
        <v>0.3</v>
      </c>
      <c r="N356" s="46">
        <v>24.15</v>
      </c>
      <c r="O356" s="46">
        <v>0.6499999999999999</v>
      </c>
      <c r="P356" s="59">
        <v>37.93</v>
      </c>
      <c r="Q356" s="9">
        <f aca="true" t="shared" si="175" ref="Q356:W356">Q358+Q357</f>
        <v>0.01</v>
      </c>
      <c r="R356" s="9">
        <f t="shared" si="175"/>
        <v>-4.78</v>
      </c>
      <c r="S356" s="9">
        <f t="shared" si="175"/>
        <v>0.44</v>
      </c>
      <c r="T356" s="9">
        <f t="shared" si="175"/>
        <v>28.77</v>
      </c>
      <c r="U356" s="12">
        <f t="shared" si="175"/>
        <v>24.44</v>
      </c>
      <c r="V356" s="9">
        <f t="shared" si="175"/>
        <v>2.94</v>
      </c>
      <c r="W356" s="9">
        <f t="shared" si="175"/>
        <v>-4.08</v>
      </c>
    </row>
    <row r="357" spans="1:23" ht="12.75" customHeight="1">
      <c r="A357" s="15" t="s">
        <v>142</v>
      </c>
      <c r="B357" s="47">
        <v>0.05</v>
      </c>
      <c r="C357" s="47">
        <v>2.88</v>
      </c>
      <c r="D357" s="47">
        <v>0.45</v>
      </c>
      <c r="E357" s="47">
        <v>-2.7</v>
      </c>
      <c r="F357" s="60">
        <v>0.6799999999999997</v>
      </c>
      <c r="G357" s="47">
        <v>0.02</v>
      </c>
      <c r="H357" s="47">
        <v>-0.01</v>
      </c>
      <c r="I357" s="47">
        <v>0.19</v>
      </c>
      <c r="J357" s="47">
        <v>3.8800000000000003</v>
      </c>
      <c r="K357" s="60">
        <v>4.08</v>
      </c>
      <c r="L357" s="47">
        <v>0.64</v>
      </c>
      <c r="M357" s="47">
        <v>0.09</v>
      </c>
      <c r="N357" s="47">
        <v>0</v>
      </c>
      <c r="O357" s="47">
        <v>-0.69</v>
      </c>
      <c r="P357" s="60">
        <v>0.040000000000000036</v>
      </c>
      <c r="Q357" s="9">
        <f>Q360</f>
        <v>0.01</v>
      </c>
      <c r="R357" s="9">
        <f aca="true" t="shared" si="176" ref="R357:W358">R360</f>
        <v>-0.05</v>
      </c>
      <c r="S357" s="9">
        <f t="shared" si="176"/>
        <v>0</v>
      </c>
      <c r="T357" s="9">
        <f t="shared" si="176"/>
        <v>0</v>
      </c>
      <c r="U357" s="12">
        <f t="shared" si="176"/>
        <v>-0.04</v>
      </c>
      <c r="V357" s="9">
        <f t="shared" si="176"/>
        <v>-0.03</v>
      </c>
      <c r="W357" s="9">
        <f t="shared" si="176"/>
        <v>-0.53</v>
      </c>
    </row>
    <row r="358" spans="1:23" ht="12.75" customHeight="1">
      <c r="A358" s="15" t="s">
        <v>132</v>
      </c>
      <c r="B358" s="46">
        <v>-0.09000000000000001</v>
      </c>
      <c r="C358" s="46">
        <v>-0.18</v>
      </c>
      <c r="D358" s="46">
        <v>-0.6</v>
      </c>
      <c r="E358" s="46">
        <v>0</v>
      </c>
      <c r="F358" s="59">
        <v>-0.87</v>
      </c>
      <c r="G358" s="46">
        <v>0.05999999999999994</v>
      </c>
      <c r="H358" s="46">
        <v>0</v>
      </c>
      <c r="I358" s="46">
        <v>-0.32</v>
      </c>
      <c r="J358" s="46">
        <v>0.36</v>
      </c>
      <c r="K358" s="59">
        <v>0.09999999999999992</v>
      </c>
      <c r="L358" s="46">
        <v>12.19</v>
      </c>
      <c r="M358" s="46">
        <v>0.21</v>
      </c>
      <c r="N358" s="46">
        <v>24.15</v>
      </c>
      <c r="O358" s="46">
        <v>1.3399999999999999</v>
      </c>
      <c r="P358" s="59">
        <v>37.89</v>
      </c>
      <c r="Q358" s="9">
        <f>Q361</f>
        <v>0</v>
      </c>
      <c r="R358" s="9">
        <f t="shared" si="176"/>
        <v>-4.73</v>
      </c>
      <c r="S358" s="9">
        <f t="shared" si="176"/>
        <v>0.44</v>
      </c>
      <c r="T358" s="9">
        <f t="shared" si="176"/>
        <v>28.77</v>
      </c>
      <c r="U358" s="12">
        <f t="shared" si="176"/>
        <v>24.48</v>
      </c>
      <c r="V358" s="9">
        <f t="shared" si="176"/>
        <v>2.9699999999999998</v>
      </c>
      <c r="W358" s="9">
        <f t="shared" si="176"/>
        <v>-3.5500000000000003</v>
      </c>
    </row>
    <row r="359" spans="1:23" ht="12.75" customHeight="1">
      <c r="A359" s="15" t="s">
        <v>129</v>
      </c>
      <c r="B359" s="47">
        <v>-0.04000000000000001</v>
      </c>
      <c r="C359" s="47">
        <v>2.6999999999999997</v>
      </c>
      <c r="D359" s="47">
        <v>-0.14999999999999997</v>
      </c>
      <c r="E359" s="47">
        <v>-2.7</v>
      </c>
      <c r="F359" s="60">
        <v>-0.19000000000000028</v>
      </c>
      <c r="G359" s="47">
        <v>0.07999999999999995</v>
      </c>
      <c r="H359" s="47">
        <v>-0.01</v>
      </c>
      <c r="I359" s="47">
        <v>-0.13</v>
      </c>
      <c r="J359" s="47">
        <v>4.24</v>
      </c>
      <c r="K359" s="60">
        <v>4.18</v>
      </c>
      <c r="L359" s="47">
        <v>12.83</v>
      </c>
      <c r="M359" s="47">
        <v>0.3</v>
      </c>
      <c r="N359" s="47">
        <v>24.15</v>
      </c>
      <c r="O359" s="47">
        <v>0.6499999999999999</v>
      </c>
      <c r="P359" s="60">
        <v>37.93</v>
      </c>
      <c r="Q359" s="9">
        <f aca="true" t="shared" si="177" ref="Q359:W359">Q360+Q361</f>
        <v>0.01</v>
      </c>
      <c r="R359" s="9">
        <f t="shared" si="177"/>
        <v>-4.78</v>
      </c>
      <c r="S359" s="9">
        <f t="shared" si="177"/>
        <v>0.44</v>
      </c>
      <c r="T359" s="9">
        <f t="shared" si="177"/>
        <v>28.77</v>
      </c>
      <c r="U359" s="12">
        <f t="shared" si="177"/>
        <v>24.44</v>
      </c>
      <c r="V359" s="9">
        <f t="shared" si="177"/>
        <v>2.94</v>
      </c>
      <c r="W359" s="9">
        <f t="shared" si="177"/>
        <v>-4.08</v>
      </c>
    </row>
    <row r="360" spans="1:23" ht="12.75" customHeight="1">
      <c r="A360" s="15" t="s">
        <v>144</v>
      </c>
      <c r="B360" s="47">
        <v>0.05</v>
      </c>
      <c r="C360" s="47">
        <v>2.88</v>
      </c>
      <c r="D360" s="47">
        <v>0.45</v>
      </c>
      <c r="E360" s="47">
        <v>-2.7</v>
      </c>
      <c r="F360" s="60">
        <v>0.6799999999999997</v>
      </c>
      <c r="G360" s="47">
        <v>0.02</v>
      </c>
      <c r="H360" s="47">
        <v>-0.01</v>
      </c>
      <c r="I360" s="47">
        <v>0.19</v>
      </c>
      <c r="J360" s="47">
        <v>3.8800000000000003</v>
      </c>
      <c r="K360" s="60">
        <v>4.08</v>
      </c>
      <c r="L360" s="47">
        <v>0.64</v>
      </c>
      <c r="M360" s="47">
        <v>0.09</v>
      </c>
      <c r="N360" s="47">
        <v>0</v>
      </c>
      <c r="O360" s="47">
        <v>-0.69</v>
      </c>
      <c r="P360" s="60">
        <v>0.040000000000000036</v>
      </c>
      <c r="Q360" s="9">
        <v>0.01</v>
      </c>
      <c r="R360" s="9">
        <v>-0.05</v>
      </c>
      <c r="S360" s="9">
        <v>0</v>
      </c>
      <c r="T360" s="9">
        <v>0</v>
      </c>
      <c r="U360" s="10">
        <f>SUM(Q360:T360)</f>
        <v>-0.04</v>
      </c>
      <c r="V360" s="9">
        <v>-0.03</v>
      </c>
      <c r="W360" s="9">
        <v>-0.53</v>
      </c>
    </row>
    <row r="361" spans="1:23" ht="12.75" customHeight="1">
      <c r="A361" s="15" t="s">
        <v>133</v>
      </c>
      <c r="B361" s="47">
        <v>-0.09000000000000001</v>
      </c>
      <c r="C361" s="47">
        <v>-0.18</v>
      </c>
      <c r="D361" s="47">
        <v>-0.6</v>
      </c>
      <c r="E361" s="47"/>
      <c r="F361" s="60">
        <v>-0.87</v>
      </c>
      <c r="G361" s="47">
        <v>0.05999999999999994</v>
      </c>
      <c r="H361" s="47">
        <v>0</v>
      </c>
      <c r="I361" s="47">
        <v>-0.32</v>
      </c>
      <c r="J361" s="47">
        <v>0.36</v>
      </c>
      <c r="K361" s="60">
        <v>0.09999999999999992</v>
      </c>
      <c r="L361" s="47">
        <v>12.19</v>
      </c>
      <c r="M361" s="47">
        <v>0.21</v>
      </c>
      <c r="N361" s="47">
        <v>24.15</v>
      </c>
      <c r="O361" s="47">
        <v>1.3399999999999999</v>
      </c>
      <c r="P361" s="60">
        <v>37.89</v>
      </c>
      <c r="Q361" s="9">
        <v>0</v>
      </c>
      <c r="R361" s="9">
        <v>-4.73</v>
      </c>
      <c r="S361" s="9">
        <v>0.44</v>
      </c>
      <c r="T361" s="9">
        <v>28.77</v>
      </c>
      <c r="U361" s="10">
        <f>SUM(Q361:T361)</f>
        <v>24.48</v>
      </c>
      <c r="V361" s="9">
        <v>2.9699999999999998</v>
      </c>
      <c r="W361" s="9">
        <v>-3.5500000000000003</v>
      </c>
    </row>
    <row r="362" spans="1:23" ht="12.75" customHeight="1">
      <c r="A362" s="21" t="s">
        <v>145</v>
      </c>
      <c r="B362" s="47">
        <v>9.370000000000006</v>
      </c>
      <c r="C362" s="47">
        <v>130.92</v>
      </c>
      <c r="D362" s="47">
        <v>126.74000000000001</v>
      </c>
      <c r="E362" s="47">
        <v>94.36000000000001</v>
      </c>
      <c r="F362" s="60">
        <v>361.39</v>
      </c>
      <c r="G362" s="47">
        <v>145.1</v>
      </c>
      <c r="H362" s="47">
        <v>92.62</v>
      </c>
      <c r="I362" s="47">
        <v>4.179999999999993</v>
      </c>
      <c r="J362" s="47">
        <v>224.11</v>
      </c>
      <c r="K362" s="60">
        <v>466.01</v>
      </c>
      <c r="L362" s="47">
        <v>52.230000000000004</v>
      </c>
      <c r="M362" s="47">
        <v>-3.6800000000000104</v>
      </c>
      <c r="N362" s="47">
        <v>143.17999999999998</v>
      </c>
      <c r="O362" s="47">
        <v>16.779999999999987</v>
      </c>
      <c r="P362" s="60">
        <v>208.50999999999996</v>
      </c>
      <c r="Q362" s="9">
        <f>Q363+Q365+Q368+Q371</f>
        <v>-1.880000000000006</v>
      </c>
      <c r="R362" s="9">
        <f aca="true" t="shared" si="178" ref="R362:W362">R363+R365+R368+R371</f>
        <v>-4.109999999999992</v>
      </c>
      <c r="S362" s="9">
        <f t="shared" si="178"/>
        <v>-52.32</v>
      </c>
      <c r="T362" s="9">
        <f t="shared" si="178"/>
        <v>80.81</v>
      </c>
      <c r="U362" s="12">
        <f t="shared" si="178"/>
        <v>22.5</v>
      </c>
      <c r="V362" s="9">
        <f t="shared" si="178"/>
        <v>-19.119999999999997</v>
      </c>
      <c r="W362" s="9">
        <f t="shared" si="178"/>
        <v>-10.869999999999994</v>
      </c>
    </row>
    <row r="363" spans="1:23" ht="12.75" customHeight="1">
      <c r="A363" s="15" t="s">
        <v>148</v>
      </c>
      <c r="B363" s="46">
        <v>-2.88</v>
      </c>
      <c r="C363" s="46">
        <v>55.68</v>
      </c>
      <c r="D363" s="46">
        <v>78.21</v>
      </c>
      <c r="E363" s="46">
        <v>-1.8</v>
      </c>
      <c r="F363" s="59">
        <v>129.20999999999998</v>
      </c>
      <c r="G363" s="46">
        <v>76.22</v>
      </c>
      <c r="H363" s="46">
        <v>-6.64</v>
      </c>
      <c r="I363" s="46">
        <v>-1.38</v>
      </c>
      <c r="J363" s="46">
        <v>70.31</v>
      </c>
      <c r="K363" s="59">
        <v>138.51</v>
      </c>
      <c r="L363" s="46">
        <v>-3.33</v>
      </c>
      <c r="M363" s="46">
        <v>-6.56</v>
      </c>
      <c r="N363" s="46">
        <v>-5.05</v>
      </c>
      <c r="O363" s="46">
        <v>-6.67</v>
      </c>
      <c r="P363" s="59">
        <v>-21.61</v>
      </c>
      <c r="Q363" s="9">
        <f>Q364</f>
        <v>-6.87</v>
      </c>
      <c r="R363" s="9">
        <f aca="true" t="shared" si="179" ref="R363:W363">R364</f>
        <v>-6.72</v>
      </c>
      <c r="S363" s="9">
        <f t="shared" si="179"/>
        <v>-9.35</v>
      </c>
      <c r="T363" s="9">
        <f t="shared" si="179"/>
        <v>-6.33</v>
      </c>
      <c r="U363" s="12">
        <f t="shared" si="179"/>
        <v>-29.269999999999996</v>
      </c>
      <c r="V363" s="9">
        <f t="shared" si="179"/>
        <v>-10.96</v>
      </c>
      <c r="W363" s="9">
        <f t="shared" si="179"/>
        <v>-6.14</v>
      </c>
    </row>
    <row r="364" spans="1:23" ht="12.75" customHeight="1">
      <c r="A364" s="8" t="s">
        <v>149</v>
      </c>
      <c r="B364" s="47">
        <v>-2.88</v>
      </c>
      <c r="C364" s="47">
        <v>55.68</v>
      </c>
      <c r="D364" s="47">
        <v>78.21</v>
      </c>
      <c r="E364" s="47">
        <v>-1.8</v>
      </c>
      <c r="F364" s="60">
        <v>129.20999999999998</v>
      </c>
      <c r="G364" s="47">
        <v>76.22</v>
      </c>
      <c r="H364" s="47">
        <v>-6.64</v>
      </c>
      <c r="I364" s="47">
        <v>-1.38</v>
      </c>
      <c r="J364" s="47">
        <v>70.31</v>
      </c>
      <c r="K364" s="60">
        <v>138.51</v>
      </c>
      <c r="L364" s="47">
        <v>-3.33</v>
      </c>
      <c r="M364" s="47">
        <v>-6.56</v>
      </c>
      <c r="N364" s="47">
        <v>-5.05</v>
      </c>
      <c r="O364" s="47">
        <v>-6.67</v>
      </c>
      <c r="P364" s="60">
        <v>-21.61</v>
      </c>
      <c r="Q364" s="9">
        <v>-6.87</v>
      </c>
      <c r="R364" s="9">
        <v>-6.72</v>
      </c>
      <c r="S364" s="9">
        <v>-9.35</v>
      </c>
      <c r="T364" s="9">
        <v>-6.33</v>
      </c>
      <c r="U364" s="10">
        <f>SUM(Q364:T364)</f>
        <v>-29.269999999999996</v>
      </c>
      <c r="V364" s="9">
        <v>-10.96</v>
      </c>
      <c r="W364" s="9">
        <v>-6.14</v>
      </c>
    </row>
    <row r="365" spans="1:23" ht="12.75" customHeight="1">
      <c r="A365" s="15" t="s">
        <v>146</v>
      </c>
      <c r="B365" s="47">
        <v>13.12</v>
      </c>
      <c r="C365" s="47">
        <v>28.240000000000002</v>
      </c>
      <c r="D365" s="47">
        <v>18.630000000000003</v>
      </c>
      <c r="E365" s="47">
        <v>30.09</v>
      </c>
      <c r="F365" s="60">
        <v>90.08000000000001</v>
      </c>
      <c r="G365" s="47">
        <v>33.05</v>
      </c>
      <c r="H365" s="47">
        <v>19.319999999999993</v>
      </c>
      <c r="I365" s="47">
        <v>-29.320000000000004</v>
      </c>
      <c r="J365" s="47">
        <v>15.7</v>
      </c>
      <c r="K365" s="60">
        <v>38.749999999999986</v>
      </c>
      <c r="L365" s="47">
        <v>0.3000000000000007</v>
      </c>
      <c r="M365" s="47">
        <v>19.249999999999996</v>
      </c>
      <c r="N365" s="47">
        <v>35.11</v>
      </c>
      <c r="O365" s="47">
        <v>-16.160000000000004</v>
      </c>
      <c r="P365" s="60">
        <v>38.49999999999999</v>
      </c>
      <c r="Q365" s="9">
        <f aca="true" t="shared" si="180" ref="Q365:W365">Q366+Q367</f>
        <v>-8.82</v>
      </c>
      <c r="R365" s="9">
        <f t="shared" si="180"/>
        <v>-14.779999999999996</v>
      </c>
      <c r="S365" s="9">
        <f t="shared" si="180"/>
        <v>-29.29</v>
      </c>
      <c r="T365" s="9">
        <f t="shared" si="180"/>
        <v>-68.34</v>
      </c>
      <c r="U365" s="12">
        <f t="shared" si="180"/>
        <v>-121.23</v>
      </c>
      <c r="V365" s="9">
        <f t="shared" si="180"/>
        <v>-17.270000000000003</v>
      </c>
      <c r="W365" s="9">
        <f t="shared" si="180"/>
        <v>-34.63</v>
      </c>
    </row>
    <row r="366" spans="1:23" ht="12.75" customHeight="1">
      <c r="A366" s="15" t="s">
        <v>142</v>
      </c>
      <c r="B366" s="47">
        <v>0</v>
      </c>
      <c r="C366" s="47">
        <v>0.2999999999999998</v>
      </c>
      <c r="D366" s="47">
        <v>2</v>
      </c>
      <c r="E366" s="47">
        <v>15.95</v>
      </c>
      <c r="F366" s="60">
        <v>18.25</v>
      </c>
      <c r="G366" s="47">
        <v>11.659999999999997</v>
      </c>
      <c r="H366" s="47">
        <v>1.3199999999999932</v>
      </c>
      <c r="I366" s="47">
        <v>-13.580000000000002</v>
      </c>
      <c r="J366" s="47">
        <v>11</v>
      </c>
      <c r="K366" s="60">
        <v>10.399999999999988</v>
      </c>
      <c r="L366" s="47"/>
      <c r="M366" s="47">
        <v>8.809999999999999</v>
      </c>
      <c r="N366" s="47">
        <v>12.409999999999998</v>
      </c>
      <c r="O366" s="47">
        <v>2.5</v>
      </c>
      <c r="P366" s="60">
        <v>23.72</v>
      </c>
      <c r="Q366" s="9">
        <v>7</v>
      </c>
      <c r="R366" s="9">
        <v>0.06000000000000005</v>
      </c>
      <c r="S366" s="9">
        <v>-0.009999999999999787</v>
      </c>
      <c r="T366" s="9">
        <v>-12.5</v>
      </c>
      <c r="U366" s="10">
        <f>SUM(Q366:T366)</f>
        <v>-5.449999999999999</v>
      </c>
      <c r="V366" s="9"/>
      <c r="W366" s="9"/>
    </row>
    <row r="367" spans="1:23" ht="12.75" customHeight="1">
      <c r="A367" s="15" t="s">
        <v>132</v>
      </c>
      <c r="B367" s="47">
        <v>13.12</v>
      </c>
      <c r="C367" s="47">
        <v>27.94</v>
      </c>
      <c r="D367" s="47">
        <v>16.630000000000003</v>
      </c>
      <c r="E367" s="47">
        <v>14.14</v>
      </c>
      <c r="F367" s="60">
        <v>71.83000000000001</v>
      </c>
      <c r="G367" s="47">
        <v>21.389999999999997</v>
      </c>
      <c r="H367" s="47">
        <v>18</v>
      </c>
      <c r="I367" s="47">
        <v>-15.740000000000002</v>
      </c>
      <c r="J367" s="47">
        <v>4.699999999999999</v>
      </c>
      <c r="K367" s="60">
        <v>28.349999999999998</v>
      </c>
      <c r="L367" s="47">
        <v>0.3000000000000007</v>
      </c>
      <c r="M367" s="47">
        <v>10.439999999999998</v>
      </c>
      <c r="N367" s="47">
        <v>22.700000000000003</v>
      </c>
      <c r="O367" s="47">
        <v>-18.660000000000004</v>
      </c>
      <c r="P367" s="60">
        <v>14.779999999999994</v>
      </c>
      <c r="Q367" s="9">
        <v>-15.82</v>
      </c>
      <c r="R367" s="9">
        <v>-14.839999999999996</v>
      </c>
      <c r="S367" s="9">
        <v>-29.279999999999998</v>
      </c>
      <c r="T367" s="9">
        <v>-55.839999999999996</v>
      </c>
      <c r="U367" s="10">
        <f>SUM(Q367:T367)</f>
        <v>-115.78</v>
      </c>
      <c r="V367" s="9">
        <v>-17.270000000000003</v>
      </c>
      <c r="W367" s="9">
        <v>-34.63</v>
      </c>
    </row>
    <row r="368" spans="1:23" ht="12.75" customHeight="1">
      <c r="A368" s="15" t="s">
        <v>95</v>
      </c>
      <c r="B368" s="47">
        <v>-3.4399999999999995</v>
      </c>
      <c r="C368" s="47">
        <v>26.610000000000003</v>
      </c>
      <c r="D368" s="47">
        <v>11.11</v>
      </c>
      <c r="E368" s="47">
        <v>16.21</v>
      </c>
      <c r="F368" s="60">
        <v>50.49000000000001</v>
      </c>
      <c r="G368" s="47">
        <v>-4.459999999999999</v>
      </c>
      <c r="H368" s="47">
        <v>17</v>
      </c>
      <c r="I368" s="47">
        <v>11.27</v>
      </c>
      <c r="J368" s="47">
        <v>75.59</v>
      </c>
      <c r="K368" s="60">
        <v>99.4</v>
      </c>
      <c r="L368" s="47">
        <v>-6.719999999999999</v>
      </c>
      <c r="M368" s="47">
        <v>16.31</v>
      </c>
      <c r="N368" s="47">
        <v>5.489999999999998</v>
      </c>
      <c r="O368" s="47">
        <v>21.62</v>
      </c>
      <c r="P368" s="60">
        <v>36.7</v>
      </c>
      <c r="Q368" s="9">
        <f>Q370</f>
        <v>4.43</v>
      </c>
      <c r="R368" s="9">
        <f aca="true" t="shared" si="181" ref="R368:W368">R370</f>
        <v>40.03</v>
      </c>
      <c r="S368" s="9">
        <f t="shared" si="181"/>
        <v>16.29</v>
      </c>
      <c r="T368" s="9">
        <f t="shared" si="181"/>
        <v>42.05</v>
      </c>
      <c r="U368" s="12">
        <f t="shared" si="181"/>
        <v>102.8</v>
      </c>
      <c r="V368" s="9">
        <f t="shared" si="181"/>
        <v>20.060000000000002</v>
      </c>
      <c r="W368" s="9">
        <f t="shared" si="181"/>
        <v>18.199999999999996</v>
      </c>
    </row>
    <row r="369" spans="1:23" ht="12.75" customHeight="1">
      <c r="A369" s="15" t="s">
        <v>149</v>
      </c>
      <c r="B369" s="47"/>
      <c r="C369" s="47">
        <v>23.87</v>
      </c>
      <c r="D369" s="47"/>
      <c r="E369" s="47"/>
      <c r="F369" s="60">
        <v>23.87</v>
      </c>
      <c r="G369" s="47"/>
      <c r="H369" s="47"/>
      <c r="I369" s="47"/>
      <c r="J369" s="47"/>
      <c r="K369" s="60">
        <v>0</v>
      </c>
      <c r="L369" s="47"/>
      <c r="M369" s="47"/>
      <c r="N369" s="47"/>
      <c r="O369" s="47"/>
      <c r="P369" s="60">
        <v>0</v>
      </c>
      <c r="Q369" s="9"/>
      <c r="R369" s="9"/>
      <c r="S369" s="9"/>
      <c r="T369" s="9"/>
      <c r="U369" s="12"/>
      <c r="V369" s="9"/>
      <c r="W369" s="9"/>
    </row>
    <row r="370" spans="1:23" ht="12.75" customHeight="1">
      <c r="A370" s="8" t="s">
        <v>150</v>
      </c>
      <c r="B370" s="47">
        <v>-3.4399999999999995</v>
      </c>
      <c r="C370" s="47">
        <v>2.740000000000002</v>
      </c>
      <c r="D370" s="47">
        <v>11.11</v>
      </c>
      <c r="E370" s="47">
        <v>16.21</v>
      </c>
      <c r="F370" s="60">
        <v>26.620000000000005</v>
      </c>
      <c r="G370" s="47">
        <v>-4.459999999999999</v>
      </c>
      <c r="H370" s="47">
        <v>17</v>
      </c>
      <c r="I370" s="47">
        <v>11.27</v>
      </c>
      <c r="J370" s="47">
        <v>75.59</v>
      </c>
      <c r="K370" s="60">
        <v>99.4</v>
      </c>
      <c r="L370" s="47">
        <v>-6.719999999999999</v>
      </c>
      <c r="M370" s="47">
        <v>16.31</v>
      </c>
      <c r="N370" s="47">
        <v>5.489999999999998</v>
      </c>
      <c r="O370" s="47">
        <v>21.62</v>
      </c>
      <c r="P370" s="60">
        <v>36.7</v>
      </c>
      <c r="Q370" s="9">
        <v>4.43</v>
      </c>
      <c r="R370" s="9">
        <v>40.03</v>
      </c>
      <c r="S370" s="9">
        <v>16.29</v>
      </c>
      <c r="T370" s="9">
        <v>42.05</v>
      </c>
      <c r="U370" s="10">
        <f>SUM(Q370:T370)</f>
        <v>102.8</v>
      </c>
      <c r="V370" s="9">
        <v>20.060000000000002</v>
      </c>
      <c r="W370" s="9">
        <v>18.199999999999996</v>
      </c>
    </row>
    <row r="371" spans="1:23" ht="12.75" customHeight="1">
      <c r="A371" s="15" t="s">
        <v>128</v>
      </c>
      <c r="B371" s="47">
        <v>2.5700000000000074</v>
      </c>
      <c r="C371" s="47">
        <v>20.389999999999997</v>
      </c>
      <c r="D371" s="47">
        <v>18.79</v>
      </c>
      <c r="E371" s="47">
        <v>49.860000000000014</v>
      </c>
      <c r="F371" s="60">
        <v>91.61000000000001</v>
      </c>
      <c r="G371" s="47">
        <v>40.28999999999999</v>
      </c>
      <c r="H371" s="47">
        <v>62.940000000000005</v>
      </c>
      <c r="I371" s="47">
        <v>23.609999999999996</v>
      </c>
      <c r="J371" s="47">
        <v>62.50999999999999</v>
      </c>
      <c r="K371" s="60">
        <v>189.35</v>
      </c>
      <c r="L371" s="47">
        <v>61.980000000000004</v>
      </c>
      <c r="M371" s="47">
        <v>-32.68000000000001</v>
      </c>
      <c r="N371" s="47">
        <v>107.62999999999998</v>
      </c>
      <c r="O371" s="47">
        <v>17.98999999999999</v>
      </c>
      <c r="P371" s="60">
        <v>154.91999999999996</v>
      </c>
      <c r="Q371" s="9">
        <f aca="true" t="shared" si="182" ref="Q371:W371">Q373+Q372</f>
        <v>9.379999999999995</v>
      </c>
      <c r="R371" s="9">
        <f t="shared" si="182"/>
        <v>-22.639999999999997</v>
      </c>
      <c r="S371" s="9">
        <f t="shared" si="182"/>
        <v>-29.97</v>
      </c>
      <c r="T371" s="9">
        <f t="shared" si="182"/>
        <v>113.43</v>
      </c>
      <c r="U371" s="12">
        <f t="shared" si="182"/>
        <v>70.2</v>
      </c>
      <c r="V371" s="9">
        <f t="shared" si="182"/>
        <v>-10.949999999999996</v>
      </c>
      <c r="W371" s="9">
        <f t="shared" si="182"/>
        <v>11.700000000000014</v>
      </c>
    </row>
    <row r="372" spans="1:23" ht="12.75" customHeight="1">
      <c r="A372" s="15" t="s">
        <v>142</v>
      </c>
      <c r="B372" s="46">
        <v>3.83</v>
      </c>
      <c r="C372" s="46">
        <v>-3.4999999999999996</v>
      </c>
      <c r="D372" s="46">
        <v>0</v>
      </c>
      <c r="E372" s="46">
        <v>1.97</v>
      </c>
      <c r="F372" s="59">
        <v>2.3000000000000007</v>
      </c>
      <c r="G372" s="46">
        <v>-0.2799999999999998</v>
      </c>
      <c r="H372" s="46">
        <v>0.35999999999999965</v>
      </c>
      <c r="I372" s="46">
        <v>12.6</v>
      </c>
      <c r="J372" s="46">
        <v>-8.98</v>
      </c>
      <c r="K372" s="59">
        <v>3.6999999999999993</v>
      </c>
      <c r="L372" s="46">
        <v>-0.13999999999999968</v>
      </c>
      <c r="M372" s="46">
        <v>0.5700000000000002</v>
      </c>
      <c r="N372" s="46">
        <v>23.58</v>
      </c>
      <c r="O372" s="46">
        <v>24.3</v>
      </c>
      <c r="P372" s="59">
        <v>48.31</v>
      </c>
      <c r="Q372" s="9">
        <f>Q377</f>
        <v>0.44000000000000006</v>
      </c>
      <c r="R372" s="9">
        <f aca="true" t="shared" si="183" ref="R372:W372">R377</f>
        <v>-22.61</v>
      </c>
      <c r="S372" s="9">
        <f t="shared" si="183"/>
        <v>-16.009999999999998</v>
      </c>
      <c r="T372" s="9">
        <f t="shared" si="183"/>
        <v>-0.33000000000000007</v>
      </c>
      <c r="U372" s="12">
        <f t="shared" si="183"/>
        <v>-38.50999999999999</v>
      </c>
      <c r="V372" s="9">
        <f t="shared" si="183"/>
        <v>2.77</v>
      </c>
      <c r="W372" s="9">
        <f t="shared" si="183"/>
        <v>0.20000000000000007</v>
      </c>
    </row>
    <row r="373" spans="1:23" ht="12.75" customHeight="1">
      <c r="A373" s="15" t="s">
        <v>132</v>
      </c>
      <c r="B373" s="46">
        <v>-1.2599999999999927</v>
      </c>
      <c r="C373" s="46">
        <v>23.889999999999997</v>
      </c>
      <c r="D373" s="46">
        <v>18.79</v>
      </c>
      <c r="E373" s="46">
        <v>47.890000000000015</v>
      </c>
      <c r="F373" s="59">
        <v>89.31000000000002</v>
      </c>
      <c r="G373" s="46">
        <v>40.56999999999999</v>
      </c>
      <c r="H373" s="46">
        <v>62.580000000000005</v>
      </c>
      <c r="I373" s="46">
        <v>11.009999999999996</v>
      </c>
      <c r="J373" s="46">
        <v>71.49</v>
      </c>
      <c r="K373" s="59">
        <v>185.65</v>
      </c>
      <c r="L373" s="46">
        <v>62.120000000000005</v>
      </c>
      <c r="M373" s="46">
        <v>-33.25000000000001</v>
      </c>
      <c r="N373" s="46">
        <v>84.04999999999998</v>
      </c>
      <c r="O373" s="46">
        <v>-6.31000000000001</v>
      </c>
      <c r="P373" s="59">
        <v>106.60999999999997</v>
      </c>
      <c r="Q373" s="9">
        <f aca="true" t="shared" si="184" ref="Q373:W373">Q375+Q378</f>
        <v>8.939999999999996</v>
      </c>
      <c r="R373" s="9">
        <f t="shared" si="184"/>
        <v>-0.029999999999997584</v>
      </c>
      <c r="S373" s="9">
        <f t="shared" si="184"/>
        <v>-13.96</v>
      </c>
      <c r="T373" s="9">
        <f t="shared" si="184"/>
        <v>113.76</v>
      </c>
      <c r="U373" s="12">
        <f t="shared" si="184"/>
        <v>108.71</v>
      </c>
      <c r="V373" s="9">
        <f t="shared" si="184"/>
        <v>-13.719999999999995</v>
      </c>
      <c r="W373" s="9">
        <f t="shared" si="184"/>
        <v>11.500000000000014</v>
      </c>
    </row>
    <row r="374" spans="1:23" ht="12.75" customHeight="1">
      <c r="A374" s="15" t="s">
        <v>151</v>
      </c>
      <c r="B374" s="47">
        <v>-4.720000000000001</v>
      </c>
      <c r="C374" s="47">
        <v>0.5899999999999999</v>
      </c>
      <c r="D374" s="47">
        <v>4.28</v>
      </c>
      <c r="E374" s="47">
        <v>4.4300000000000015</v>
      </c>
      <c r="F374" s="60">
        <v>4.580000000000001</v>
      </c>
      <c r="G374" s="47">
        <v>-2.5300000000000002</v>
      </c>
      <c r="H374" s="47">
        <v>-2.6000000000000005</v>
      </c>
      <c r="I374" s="47">
        <v>1.9900000000000002</v>
      </c>
      <c r="J374" s="47">
        <v>3.379999999999999</v>
      </c>
      <c r="K374" s="60">
        <v>0.23999999999999844</v>
      </c>
      <c r="L374" s="47">
        <v>0.8599999999999999</v>
      </c>
      <c r="M374" s="47">
        <v>1.9000000000000004</v>
      </c>
      <c r="N374" s="47">
        <v>4.15</v>
      </c>
      <c r="O374" s="47">
        <v>1.0699999999999994</v>
      </c>
      <c r="P374" s="60">
        <v>7.9799999999999995</v>
      </c>
      <c r="Q374" s="9">
        <f>Q375</f>
        <v>-4.720000000000001</v>
      </c>
      <c r="R374" s="9">
        <f aca="true" t="shared" si="185" ref="R374:W374">R375</f>
        <v>0.5899999999999999</v>
      </c>
      <c r="S374" s="9">
        <f t="shared" si="185"/>
        <v>4.28</v>
      </c>
      <c r="T374" s="9">
        <f t="shared" si="185"/>
        <v>4.4300000000000015</v>
      </c>
      <c r="U374" s="12">
        <f t="shared" si="185"/>
        <v>4.580000000000001</v>
      </c>
      <c r="V374" s="9">
        <f t="shared" si="185"/>
        <v>-1.0899999999999999</v>
      </c>
      <c r="W374" s="9">
        <f t="shared" si="185"/>
        <v>0.13999999999999968</v>
      </c>
    </row>
    <row r="375" spans="1:23" ht="12.75" customHeight="1">
      <c r="A375" s="15" t="s">
        <v>133</v>
      </c>
      <c r="B375" s="47">
        <v>-4.720000000000001</v>
      </c>
      <c r="C375" s="47">
        <v>0.5899999999999999</v>
      </c>
      <c r="D375" s="47">
        <v>4.28</v>
      </c>
      <c r="E375" s="47">
        <v>4.4300000000000015</v>
      </c>
      <c r="F375" s="60">
        <v>4.580000000000001</v>
      </c>
      <c r="G375" s="47">
        <v>-2.5300000000000002</v>
      </c>
      <c r="H375" s="47">
        <v>-2.6000000000000005</v>
      </c>
      <c r="I375" s="47">
        <v>1.9900000000000002</v>
      </c>
      <c r="J375" s="47">
        <v>3.379999999999999</v>
      </c>
      <c r="K375" s="60">
        <v>0.23999999999999844</v>
      </c>
      <c r="L375" s="47">
        <v>0.8599999999999999</v>
      </c>
      <c r="M375" s="47">
        <v>1.9000000000000004</v>
      </c>
      <c r="N375" s="47">
        <v>4.15</v>
      </c>
      <c r="O375" s="47">
        <v>1.0699999999999994</v>
      </c>
      <c r="P375" s="60">
        <v>7.9799999999999995</v>
      </c>
      <c r="Q375" s="9">
        <v>-4.720000000000001</v>
      </c>
      <c r="R375" s="9">
        <v>0.5899999999999999</v>
      </c>
      <c r="S375" s="9">
        <v>4.28</v>
      </c>
      <c r="T375" s="9">
        <v>4.4300000000000015</v>
      </c>
      <c r="U375" s="10">
        <f>SUM(Q375:T375)</f>
        <v>4.580000000000001</v>
      </c>
      <c r="V375" s="9">
        <v>-1.0899999999999999</v>
      </c>
      <c r="W375" s="9">
        <v>0.13999999999999968</v>
      </c>
    </row>
    <row r="376" spans="1:23" ht="12.75" customHeight="1">
      <c r="A376" s="15" t="s">
        <v>129</v>
      </c>
      <c r="B376" s="47">
        <v>7.290000000000008</v>
      </c>
      <c r="C376" s="47">
        <v>19.799999999999997</v>
      </c>
      <c r="D376" s="47">
        <v>14.509999999999998</v>
      </c>
      <c r="E376" s="47">
        <v>45.430000000000014</v>
      </c>
      <c r="F376" s="60">
        <v>87.03000000000002</v>
      </c>
      <c r="G376" s="47">
        <v>42.81999999999999</v>
      </c>
      <c r="H376" s="47">
        <v>65.54</v>
      </c>
      <c r="I376" s="47">
        <v>21.619999999999997</v>
      </c>
      <c r="J376" s="47">
        <v>59.129999999999995</v>
      </c>
      <c r="K376" s="60">
        <v>189.10999999999999</v>
      </c>
      <c r="L376" s="47">
        <v>61.120000000000005</v>
      </c>
      <c r="M376" s="47">
        <v>-34.580000000000005</v>
      </c>
      <c r="N376" s="47">
        <v>103.47999999999998</v>
      </c>
      <c r="O376" s="47">
        <v>16.91999999999999</v>
      </c>
      <c r="P376" s="60">
        <v>146.93999999999997</v>
      </c>
      <c r="Q376" s="9">
        <f aca="true" t="shared" si="186" ref="Q376:W376">Q377+Q378</f>
        <v>14.099999999999996</v>
      </c>
      <c r="R376" s="9">
        <f t="shared" si="186"/>
        <v>-23.229999999999997</v>
      </c>
      <c r="S376" s="9">
        <f t="shared" si="186"/>
        <v>-34.25</v>
      </c>
      <c r="T376" s="9">
        <f t="shared" si="186"/>
        <v>109</v>
      </c>
      <c r="U376" s="12">
        <f t="shared" si="186"/>
        <v>65.62</v>
      </c>
      <c r="V376" s="9">
        <f t="shared" si="186"/>
        <v>-9.859999999999996</v>
      </c>
      <c r="W376" s="9">
        <f t="shared" si="186"/>
        <v>11.560000000000013</v>
      </c>
    </row>
    <row r="377" spans="1:23" ht="12.75" customHeight="1">
      <c r="A377" s="15" t="s">
        <v>144</v>
      </c>
      <c r="B377" s="47">
        <v>3.83</v>
      </c>
      <c r="C377" s="47">
        <v>-3.4999999999999996</v>
      </c>
      <c r="D377" s="47">
        <v>0</v>
      </c>
      <c r="E377" s="47">
        <v>1.97</v>
      </c>
      <c r="F377" s="60">
        <v>2.3000000000000007</v>
      </c>
      <c r="G377" s="47">
        <v>-0.2799999999999998</v>
      </c>
      <c r="H377" s="47">
        <v>0.35999999999999965</v>
      </c>
      <c r="I377" s="47">
        <v>12.6</v>
      </c>
      <c r="J377" s="47">
        <v>-8.98</v>
      </c>
      <c r="K377" s="60">
        <v>3.6999999999999993</v>
      </c>
      <c r="L377" s="47">
        <v>-0.13999999999999968</v>
      </c>
      <c r="M377" s="47">
        <v>0.5700000000000002</v>
      </c>
      <c r="N377" s="47">
        <v>23.58</v>
      </c>
      <c r="O377" s="47">
        <v>24.3</v>
      </c>
      <c r="P377" s="60">
        <v>48.31</v>
      </c>
      <c r="Q377" s="9">
        <v>0.44000000000000006</v>
      </c>
      <c r="R377" s="9">
        <v>-22.61</v>
      </c>
      <c r="S377" s="9">
        <v>-16.009999999999998</v>
      </c>
      <c r="T377" s="9">
        <v>-0.33000000000000007</v>
      </c>
      <c r="U377" s="10">
        <f>SUM(Q377:T377)</f>
        <v>-38.50999999999999</v>
      </c>
      <c r="V377" s="9">
        <v>2.77</v>
      </c>
      <c r="W377" s="9">
        <v>0.20000000000000007</v>
      </c>
    </row>
    <row r="378" spans="1:23" ht="12.75" customHeight="1">
      <c r="A378" s="15" t="s">
        <v>133</v>
      </c>
      <c r="B378" s="47">
        <v>3.460000000000008</v>
      </c>
      <c r="C378" s="47">
        <v>23.299999999999997</v>
      </c>
      <c r="D378" s="47">
        <v>14.509999999999998</v>
      </c>
      <c r="E378" s="47">
        <v>43.460000000000015</v>
      </c>
      <c r="F378" s="60">
        <v>84.73000000000002</v>
      </c>
      <c r="G378" s="47">
        <v>43.099999999999994</v>
      </c>
      <c r="H378" s="47">
        <v>65.18</v>
      </c>
      <c r="I378" s="47">
        <v>9.019999999999996</v>
      </c>
      <c r="J378" s="47">
        <v>68.11</v>
      </c>
      <c r="K378" s="60">
        <v>185.41</v>
      </c>
      <c r="L378" s="47">
        <v>61.260000000000005</v>
      </c>
      <c r="M378" s="47">
        <v>-35.150000000000006</v>
      </c>
      <c r="N378" s="47">
        <v>79.89999999999998</v>
      </c>
      <c r="O378" s="47">
        <v>-7.38000000000001</v>
      </c>
      <c r="P378" s="60">
        <v>98.62999999999997</v>
      </c>
      <c r="Q378" s="9">
        <v>13.659999999999997</v>
      </c>
      <c r="R378" s="9">
        <v>-0.6199999999999974</v>
      </c>
      <c r="S378" s="9">
        <v>-18.240000000000002</v>
      </c>
      <c r="T378" s="9">
        <v>109.33</v>
      </c>
      <c r="U378" s="10">
        <f>SUM(Q378:T378)</f>
        <v>104.13</v>
      </c>
      <c r="V378" s="9">
        <v>-12.629999999999995</v>
      </c>
      <c r="W378" s="9">
        <v>11.360000000000014</v>
      </c>
    </row>
    <row r="379" spans="1:23" ht="12.75" customHeight="1">
      <c r="A379" s="8" t="s">
        <v>152</v>
      </c>
      <c r="B379" s="47">
        <v>-10.77</v>
      </c>
      <c r="C379" s="47">
        <v>-60.730000000000004</v>
      </c>
      <c r="D379" s="47">
        <v>-51.739999999999995</v>
      </c>
      <c r="E379" s="47">
        <v>-12.689999999999998</v>
      </c>
      <c r="F379" s="60">
        <v>-135.93</v>
      </c>
      <c r="G379" s="47">
        <v>-6.82</v>
      </c>
      <c r="H379" s="47">
        <v>-59.22</v>
      </c>
      <c r="I379" s="47">
        <v>-24.180000000000003</v>
      </c>
      <c r="J379" s="47">
        <v>-39.43</v>
      </c>
      <c r="K379" s="60">
        <v>-129.64999999999998</v>
      </c>
      <c r="L379" s="47">
        <v>-5.68</v>
      </c>
      <c r="M379" s="47">
        <v>-108.39000000000001</v>
      </c>
      <c r="N379" s="47">
        <v>-17.5</v>
      </c>
      <c r="O379" s="47">
        <v>-3.549999999999997</v>
      </c>
      <c r="P379" s="60">
        <v>-135.11999999999998</v>
      </c>
      <c r="Q379" s="9">
        <f aca="true" t="shared" si="187" ref="Q379:W379">Q380-Q387</f>
        <v>15.94</v>
      </c>
      <c r="R379" s="9">
        <f t="shared" si="187"/>
        <v>-66.04</v>
      </c>
      <c r="S379" s="9">
        <f t="shared" si="187"/>
        <v>-72.97999999999999</v>
      </c>
      <c r="T379" s="9">
        <f t="shared" si="187"/>
        <v>-14.74</v>
      </c>
      <c r="U379" s="12">
        <f t="shared" si="187"/>
        <v>-137.82000000000002</v>
      </c>
      <c r="V379" s="9">
        <f t="shared" si="187"/>
        <v>-12.61</v>
      </c>
      <c r="W379" s="9">
        <f t="shared" si="187"/>
        <v>-22.9</v>
      </c>
    </row>
    <row r="380" spans="1:23" ht="12.75" customHeight="1">
      <c r="A380" s="21" t="s">
        <v>140</v>
      </c>
      <c r="B380" s="46">
        <v>-4.21</v>
      </c>
      <c r="C380" s="46">
        <v>9.61</v>
      </c>
      <c r="D380" s="46">
        <v>24.86</v>
      </c>
      <c r="E380" s="46">
        <v>34.53</v>
      </c>
      <c r="F380" s="59">
        <v>64.78999999999999</v>
      </c>
      <c r="G380" s="46">
        <v>-10.07</v>
      </c>
      <c r="H380" s="46">
        <v>-37.37</v>
      </c>
      <c r="I380" s="46">
        <v>-24.240000000000002</v>
      </c>
      <c r="J380" s="46">
        <v>-26.47</v>
      </c>
      <c r="K380" s="59">
        <v>-98.14999999999999</v>
      </c>
      <c r="L380" s="46">
        <v>0.47</v>
      </c>
      <c r="M380" s="46">
        <v>-43.1</v>
      </c>
      <c r="N380" s="46">
        <v>0.9099999999999999</v>
      </c>
      <c r="O380" s="46">
        <v>-19.689999999999998</v>
      </c>
      <c r="P380" s="59">
        <v>-61.410000000000004</v>
      </c>
      <c r="Q380" s="9">
        <f>Q381</f>
        <v>3.16</v>
      </c>
      <c r="R380" s="9">
        <f aca="true" t="shared" si="188" ref="R380:W381">R381</f>
        <v>-7.000000000000001</v>
      </c>
      <c r="S380" s="9">
        <f t="shared" si="188"/>
        <v>-22.61</v>
      </c>
      <c r="T380" s="9">
        <f t="shared" si="188"/>
        <v>14.26</v>
      </c>
      <c r="U380" s="12">
        <f t="shared" si="188"/>
        <v>-12.190000000000001</v>
      </c>
      <c r="V380" s="9">
        <f t="shared" si="188"/>
        <v>9.120000000000001</v>
      </c>
      <c r="W380" s="9">
        <f t="shared" si="188"/>
        <v>12.35</v>
      </c>
    </row>
    <row r="381" spans="1:23" ht="12.75" customHeight="1">
      <c r="A381" s="15" t="s">
        <v>128</v>
      </c>
      <c r="B381" s="47">
        <v>-4.21</v>
      </c>
      <c r="C381" s="47">
        <v>9.61</v>
      </c>
      <c r="D381" s="47">
        <v>24.86</v>
      </c>
      <c r="E381" s="47">
        <v>34.53</v>
      </c>
      <c r="F381" s="60">
        <v>64.78999999999999</v>
      </c>
      <c r="G381" s="47">
        <v>-10.07</v>
      </c>
      <c r="H381" s="47">
        <v>-37.37</v>
      </c>
      <c r="I381" s="47">
        <v>-24.240000000000002</v>
      </c>
      <c r="J381" s="47">
        <v>-26.47</v>
      </c>
      <c r="K381" s="60">
        <v>-98.14999999999999</v>
      </c>
      <c r="L381" s="47">
        <v>0.47</v>
      </c>
      <c r="M381" s="47">
        <v>-43.1</v>
      </c>
      <c r="N381" s="47">
        <v>0.9099999999999999</v>
      </c>
      <c r="O381" s="47">
        <v>-19.689999999999998</v>
      </c>
      <c r="P381" s="60">
        <v>-61.410000000000004</v>
      </c>
      <c r="Q381" s="9">
        <f>Q382</f>
        <v>3.16</v>
      </c>
      <c r="R381" s="9">
        <f t="shared" si="188"/>
        <v>-7.000000000000001</v>
      </c>
      <c r="S381" s="9">
        <f t="shared" si="188"/>
        <v>-22.61</v>
      </c>
      <c r="T381" s="9">
        <f t="shared" si="188"/>
        <v>14.26</v>
      </c>
      <c r="U381" s="12">
        <f t="shared" si="188"/>
        <v>-12.190000000000001</v>
      </c>
      <c r="V381" s="9">
        <f t="shared" si="188"/>
        <v>9.120000000000001</v>
      </c>
      <c r="W381" s="9">
        <f t="shared" si="188"/>
        <v>12.35</v>
      </c>
    </row>
    <row r="382" spans="1:23" ht="12.75" customHeight="1">
      <c r="A382" s="15" t="s">
        <v>142</v>
      </c>
      <c r="B382" s="47">
        <v>-4.21</v>
      </c>
      <c r="C382" s="47">
        <v>9.61</v>
      </c>
      <c r="D382" s="47">
        <v>24.86</v>
      </c>
      <c r="E382" s="47">
        <v>34.53</v>
      </c>
      <c r="F382" s="60">
        <v>64.78999999999999</v>
      </c>
      <c r="G382" s="47">
        <v>-10.07</v>
      </c>
      <c r="H382" s="47">
        <v>-37.37</v>
      </c>
      <c r="I382" s="47">
        <v>-24.240000000000002</v>
      </c>
      <c r="J382" s="47">
        <v>-26.47</v>
      </c>
      <c r="K382" s="60">
        <v>-98.14999999999999</v>
      </c>
      <c r="L382" s="47">
        <v>0.47</v>
      </c>
      <c r="M382" s="47">
        <v>-43.1</v>
      </c>
      <c r="N382" s="47">
        <v>0.9099999999999999</v>
      </c>
      <c r="O382" s="47">
        <v>-19.689999999999998</v>
      </c>
      <c r="P382" s="60">
        <v>-61.410000000000004</v>
      </c>
      <c r="Q382" s="9">
        <f aca="true" t="shared" si="189" ref="Q382:W382">Q384+Q386</f>
        <v>3.16</v>
      </c>
      <c r="R382" s="9">
        <f t="shared" si="189"/>
        <v>-7.000000000000001</v>
      </c>
      <c r="S382" s="9">
        <f t="shared" si="189"/>
        <v>-22.61</v>
      </c>
      <c r="T382" s="9">
        <f t="shared" si="189"/>
        <v>14.26</v>
      </c>
      <c r="U382" s="12">
        <f t="shared" si="189"/>
        <v>-12.190000000000001</v>
      </c>
      <c r="V382" s="9">
        <f t="shared" si="189"/>
        <v>9.120000000000001</v>
      </c>
      <c r="W382" s="9">
        <f t="shared" si="189"/>
        <v>12.35</v>
      </c>
    </row>
    <row r="383" spans="1:23" ht="12.75" customHeight="1">
      <c r="A383" s="15" t="s">
        <v>151</v>
      </c>
      <c r="B383" s="47">
        <v>0.18</v>
      </c>
      <c r="C383" s="47">
        <v>1.29</v>
      </c>
      <c r="D383" s="47">
        <v>-0.23</v>
      </c>
      <c r="E383" s="47">
        <v>0.83</v>
      </c>
      <c r="F383" s="60">
        <v>2.07</v>
      </c>
      <c r="G383" s="47">
        <v>0.66</v>
      </c>
      <c r="H383" s="47">
        <v>0.36</v>
      </c>
      <c r="I383" s="47">
        <v>0.04</v>
      </c>
      <c r="J383" s="47">
        <v>0.03</v>
      </c>
      <c r="K383" s="60">
        <v>1.09</v>
      </c>
      <c r="L383" s="47">
        <v>-0.28</v>
      </c>
      <c r="M383" s="47">
        <v>-3.53</v>
      </c>
      <c r="N383" s="47">
        <v>0.76</v>
      </c>
      <c r="O383" s="47">
        <v>1.37</v>
      </c>
      <c r="P383" s="60">
        <v>-1.6799999999999997</v>
      </c>
      <c r="Q383" s="9">
        <f>Q384</f>
        <v>0.45</v>
      </c>
      <c r="R383" s="9">
        <f aca="true" t="shared" si="190" ref="R383:W383">R384</f>
        <v>0.96</v>
      </c>
      <c r="S383" s="9">
        <f t="shared" si="190"/>
        <v>0.14</v>
      </c>
      <c r="T383" s="9">
        <f t="shared" si="190"/>
        <v>0.08</v>
      </c>
      <c r="U383" s="12">
        <f t="shared" si="190"/>
        <v>1.63</v>
      </c>
      <c r="V383" s="9">
        <f t="shared" si="190"/>
        <v>-0.02</v>
      </c>
      <c r="W383" s="9">
        <f t="shared" si="190"/>
        <v>0.02</v>
      </c>
    </row>
    <row r="384" spans="1:23" ht="12.75" customHeight="1">
      <c r="A384" s="15" t="s">
        <v>144</v>
      </c>
      <c r="B384" s="47">
        <v>0.18</v>
      </c>
      <c r="C384" s="47">
        <v>1.29</v>
      </c>
      <c r="D384" s="47">
        <v>-0.23</v>
      </c>
      <c r="E384" s="47">
        <v>0.83</v>
      </c>
      <c r="F384" s="60">
        <v>2.07</v>
      </c>
      <c r="G384" s="47">
        <v>0.66</v>
      </c>
      <c r="H384" s="47">
        <v>0.36</v>
      </c>
      <c r="I384" s="47">
        <v>0.04</v>
      </c>
      <c r="J384" s="47">
        <v>0.03</v>
      </c>
      <c r="K384" s="60">
        <v>1.09</v>
      </c>
      <c r="L384" s="47">
        <v>-0.28</v>
      </c>
      <c r="M384" s="47">
        <v>-3.53</v>
      </c>
      <c r="N384" s="47">
        <v>0.76</v>
      </c>
      <c r="O384" s="47">
        <v>1.37</v>
      </c>
      <c r="P384" s="60">
        <v>-1.6799999999999997</v>
      </c>
      <c r="Q384" s="9">
        <v>0.45</v>
      </c>
      <c r="R384" s="9">
        <v>0.96</v>
      </c>
      <c r="S384" s="9">
        <v>0.14</v>
      </c>
      <c r="T384" s="9">
        <v>0.08</v>
      </c>
      <c r="U384" s="10">
        <f>SUM(Q384:T384)</f>
        <v>1.63</v>
      </c>
      <c r="V384" s="9">
        <v>-0.02</v>
      </c>
      <c r="W384" s="9">
        <v>0.02</v>
      </c>
    </row>
    <row r="385" spans="1:23" ht="12.75" customHeight="1">
      <c r="A385" s="15" t="s">
        <v>129</v>
      </c>
      <c r="B385" s="47">
        <v>-4.39</v>
      </c>
      <c r="C385" s="47">
        <v>8.32</v>
      </c>
      <c r="D385" s="47">
        <v>25.09</v>
      </c>
      <c r="E385" s="47">
        <v>33.7</v>
      </c>
      <c r="F385" s="60">
        <v>62.72</v>
      </c>
      <c r="G385" s="47">
        <v>-10.73</v>
      </c>
      <c r="H385" s="47">
        <v>-37.73</v>
      </c>
      <c r="I385" s="47">
        <v>-24.28</v>
      </c>
      <c r="J385" s="47">
        <v>-26.5</v>
      </c>
      <c r="K385" s="60">
        <v>-99.24</v>
      </c>
      <c r="L385" s="47">
        <v>0.75</v>
      </c>
      <c r="M385" s="47">
        <v>-39.57</v>
      </c>
      <c r="N385" s="47">
        <v>0.1499999999999999</v>
      </c>
      <c r="O385" s="47">
        <v>-21.06</v>
      </c>
      <c r="P385" s="60">
        <v>-59.730000000000004</v>
      </c>
      <c r="Q385" s="9">
        <f>Q386</f>
        <v>2.71</v>
      </c>
      <c r="R385" s="9">
        <f aca="true" t="shared" si="191" ref="R385:W385">R386</f>
        <v>-7.960000000000001</v>
      </c>
      <c r="S385" s="9">
        <f t="shared" si="191"/>
        <v>-22.75</v>
      </c>
      <c r="T385" s="9">
        <f t="shared" si="191"/>
        <v>14.18</v>
      </c>
      <c r="U385" s="12">
        <f t="shared" si="191"/>
        <v>-13.82</v>
      </c>
      <c r="V385" s="9">
        <f t="shared" si="191"/>
        <v>9.14</v>
      </c>
      <c r="W385" s="9">
        <f t="shared" si="191"/>
        <v>12.33</v>
      </c>
    </row>
    <row r="386" spans="1:23" ht="12.75" customHeight="1">
      <c r="A386" s="15" t="s">
        <v>144</v>
      </c>
      <c r="B386" s="47">
        <v>-4.39</v>
      </c>
      <c r="C386" s="47">
        <v>8.32</v>
      </c>
      <c r="D386" s="47">
        <v>25.09</v>
      </c>
      <c r="E386" s="47">
        <v>33.7</v>
      </c>
      <c r="F386" s="60">
        <v>62.72</v>
      </c>
      <c r="G386" s="47">
        <v>-10.73</v>
      </c>
      <c r="H386" s="47">
        <v>-37.73</v>
      </c>
      <c r="I386" s="47">
        <v>-24.28</v>
      </c>
      <c r="J386" s="47">
        <v>-26.5</v>
      </c>
      <c r="K386" s="60">
        <v>-99.24</v>
      </c>
      <c r="L386" s="47">
        <v>0.75</v>
      </c>
      <c r="M386" s="47">
        <v>-39.57</v>
      </c>
      <c r="N386" s="47">
        <v>0.1499999999999999</v>
      </c>
      <c r="O386" s="47">
        <v>-21.06</v>
      </c>
      <c r="P386" s="60">
        <v>-59.730000000000004</v>
      </c>
      <c r="Q386" s="9">
        <v>2.71</v>
      </c>
      <c r="R386" s="9">
        <v>-7.960000000000001</v>
      </c>
      <c r="S386" s="9">
        <v>-22.75</v>
      </c>
      <c r="T386" s="9">
        <v>14.18</v>
      </c>
      <c r="U386" s="10">
        <f>SUM(Q386:T386)</f>
        <v>-13.82</v>
      </c>
      <c r="V386" s="9">
        <v>9.14</v>
      </c>
      <c r="W386" s="9">
        <v>12.33</v>
      </c>
    </row>
    <row r="387" spans="1:23" ht="12.75" customHeight="1">
      <c r="A387" s="21" t="s">
        <v>145</v>
      </c>
      <c r="B387" s="46">
        <v>6.56</v>
      </c>
      <c r="C387" s="46">
        <v>70.34</v>
      </c>
      <c r="D387" s="46">
        <v>76.6</v>
      </c>
      <c r="E387" s="46">
        <v>47.22</v>
      </c>
      <c r="F387" s="59">
        <v>200.72</v>
      </c>
      <c r="G387" s="46">
        <v>-3.25</v>
      </c>
      <c r="H387" s="46">
        <v>21.85</v>
      </c>
      <c r="I387" s="46">
        <v>-0.06</v>
      </c>
      <c r="J387" s="46">
        <v>12.96</v>
      </c>
      <c r="K387" s="59">
        <v>31.499999999999996</v>
      </c>
      <c r="L387" s="46">
        <v>6.1499999999999995</v>
      </c>
      <c r="M387" s="46">
        <v>65.29</v>
      </c>
      <c r="N387" s="46">
        <v>18.41</v>
      </c>
      <c r="O387" s="46">
        <v>-16.14</v>
      </c>
      <c r="P387" s="59">
        <v>73.70999999999998</v>
      </c>
      <c r="Q387" s="9">
        <f>Q388</f>
        <v>-12.78</v>
      </c>
      <c r="R387" s="9">
        <f aca="true" t="shared" si="192" ref="R387:W388">R388</f>
        <v>59.04</v>
      </c>
      <c r="S387" s="9">
        <f t="shared" si="192"/>
        <v>50.37</v>
      </c>
      <c r="T387" s="9">
        <f t="shared" si="192"/>
        <v>29</v>
      </c>
      <c r="U387" s="12">
        <f t="shared" si="192"/>
        <v>125.63000000000001</v>
      </c>
      <c r="V387" s="9">
        <f t="shared" si="192"/>
        <v>21.73</v>
      </c>
      <c r="W387" s="9">
        <f t="shared" si="192"/>
        <v>35.25</v>
      </c>
    </row>
    <row r="388" spans="1:23" ht="12.75" customHeight="1">
      <c r="A388" s="15" t="s">
        <v>128</v>
      </c>
      <c r="B388" s="46">
        <v>6.56</v>
      </c>
      <c r="C388" s="46">
        <v>70.34</v>
      </c>
      <c r="D388" s="46">
        <v>76.6</v>
      </c>
      <c r="E388" s="46">
        <v>47.22</v>
      </c>
      <c r="F388" s="59">
        <v>200.72</v>
      </c>
      <c r="G388" s="46">
        <v>-3.25</v>
      </c>
      <c r="H388" s="46">
        <v>21.85</v>
      </c>
      <c r="I388" s="46">
        <v>-0.06</v>
      </c>
      <c r="J388" s="46">
        <v>12.96</v>
      </c>
      <c r="K388" s="59">
        <v>31.499999999999996</v>
      </c>
      <c r="L388" s="46">
        <v>6.1499999999999995</v>
      </c>
      <c r="M388" s="46">
        <v>65.29</v>
      </c>
      <c r="N388" s="46">
        <v>18.41</v>
      </c>
      <c r="O388" s="46">
        <v>-16.14</v>
      </c>
      <c r="P388" s="59">
        <v>73.70999999999998</v>
      </c>
      <c r="Q388" s="9">
        <f>Q389</f>
        <v>-12.78</v>
      </c>
      <c r="R388" s="9">
        <f t="shared" si="192"/>
        <v>59.04</v>
      </c>
      <c r="S388" s="9">
        <f t="shared" si="192"/>
        <v>50.37</v>
      </c>
      <c r="T388" s="9">
        <f t="shared" si="192"/>
        <v>29</v>
      </c>
      <c r="U388" s="12">
        <f>U389</f>
        <v>125.63000000000001</v>
      </c>
      <c r="V388" s="9">
        <f t="shared" si="192"/>
        <v>21.73</v>
      </c>
      <c r="W388" s="9">
        <f t="shared" si="192"/>
        <v>35.25</v>
      </c>
    </row>
    <row r="389" spans="1:23" ht="12.75" customHeight="1">
      <c r="A389" s="15" t="s">
        <v>142</v>
      </c>
      <c r="B389" s="51">
        <v>6.56</v>
      </c>
      <c r="C389" s="51">
        <v>70.34</v>
      </c>
      <c r="D389" s="51">
        <v>76.6</v>
      </c>
      <c r="E389" s="51">
        <v>47.22</v>
      </c>
      <c r="F389" s="64">
        <v>200.72</v>
      </c>
      <c r="G389" s="51">
        <v>-3.25</v>
      </c>
      <c r="H389" s="51">
        <v>21.85</v>
      </c>
      <c r="I389" s="51">
        <v>-0.06</v>
      </c>
      <c r="J389" s="51">
        <v>12.96</v>
      </c>
      <c r="K389" s="64">
        <v>31.499999999999996</v>
      </c>
      <c r="L389" s="51">
        <v>6.1499999999999995</v>
      </c>
      <c r="M389" s="51">
        <v>65.29</v>
      </c>
      <c r="N389" s="51">
        <v>18.41</v>
      </c>
      <c r="O389" s="51">
        <v>-16.14</v>
      </c>
      <c r="P389" s="64">
        <v>73.70999999999998</v>
      </c>
      <c r="Q389" s="9">
        <f aca="true" t="shared" si="193" ref="Q389:W389">Q391+Q393</f>
        <v>-12.78</v>
      </c>
      <c r="R389" s="9">
        <f t="shared" si="193"/>
        <v>59.04</v>
      </c>
      <c r="S389" s="9">
        <f t="shared" si="193"/>
        <v>50.37</v>
      </c>
      <c r="T389" s="9">
        <f t="shared" si="193"/>
        <v>29</v>
      </c>
      <c r="U389" s="12">
        <f>U391+U393</f>
        <v>125.63000000000001</v>
      </c>
      <c r="V389" s="9">
        <f t="shared" si="193"/>
        <v>21.73</v>
      </c>
      <c r="W389" s="9">
        <f t="shared" si="193"/>
        <v>35.25</v>
      </c>
    </row>
    <row r="390" spans="1:23" ht="12.75" customHeight="1">
      <c r="A390" s="15" t="s">
        <v>151</v>
      </c>
      <c r="B390" s="47">
        <v>-0.71</v>
      </c>
      <c r="C390" s="47">
        <v>-3.03</v>
      </c>
      <c r="D390" s="47">
        <v>0.38</v>
      </c>
      <c r="E390" s="47">
        <v>-1.97</v>
      </c>
      <c r="F390" s="60">
        <v>-5.33</v>
      </c>
      <c r="G390" s="47">
        <v>-1.57</v>
      </c>
      <c r="H390" s="47">
        <v>-0.86</v>
      </c>
      <c r="I390" s="47">
        <v>-0.44</v>
      </c>
      <c r="J390" s="47">
        <v>-0.18</v>
      </c>
      <c r="K390" s="60">
        <v>-3.0500000000000003</v>
      </c>
      <c r="L390" s="47">
        <v>-0.82</v>
      </c>
      <c r="M390" s="47">
        <v>1.23</v>
      </c>
      <c r="N390" s="47">
        <v>-1.88</v>
      </c>
      <c r="O390" s="47">
        <v>-3.46</v>
      </c>
      <c r="P390" s="60">
        <v>-4.93</v>
      </c>
      <c r="Q390" s="9">
        <f>Q391</f>
        <v>-1.1</v>
      </c>
      <c r="R390" s="9">
        <f aca="true" t="shared" si="194" ref="R390:W390">R391</f>
        <v>-2.45</v>
      </c>
      <c r="S390" s="9">
        <f t="shared" si="194"/>
        <v>-0.34</v>
      </c>
      <c r="T390" s="9">
        <f t="shared" si="194"/>
        <v>-0.13</v>
      </c>
      <c r="U390" s="12">
        <f t="shared" si="194"/>
        <v>-4.0200000000000005</v>
      </c>
      <c r="V390" s="9">
        <f t="shared" si="194"/>
        <v>0.01</v>
      </c>
      <c r="W390" s="9">
        <f t="shared" si="194"/>
        <v>-0.19</v>
      </c>
    </row>
    <row r="391" spans="1:23" ht="12.75" customHeight="1">
      <c r="A391" s="15" t="s">
        <v>144</v>
      </c>
      <c r="B391" s="51">
        <v>-0.71</v>
      </c>
      <c r="C391" s="51">
        <v>-3.03</v>
      </c>
      <c r="D391" s="51">
        <v>0.38</v>
      </c>
      <c r="E391" s="51">
        <v>-1.97</v>
      </c>
      <c r="F391" s="64">
        <v>-5.33</v>
      </c>
      <c r="G391" s="51">
        <v>-1.57</v>
      </c>
      <c r="H391" s="51">
        <v>-0.86</v>
      </c>
      <c r="I391" s="51">
        <v>-0.44</v>
      </c>
      <c r="J391" s="51">
        <v>-0.18</v>
      </c>
      <c r="K391" s="64">
        <v>-3.0500000000000003</v>
      </c>
      <c r="L391" s="51">
        <v>-0.82</v>
      </c>
      <c r="M391" s="51">
        <v>1.23</v>
      </c>
      <c r="N391" s="51">
        <v>-1.88</v>
      </c>
      <c r="O391" s="51">
        <v>-3.46</v>
      </c>
      <c r="P391" s="64">
        <v>-4.93</v>
      </c>
      <c r="Q391" s="24">
        <v>-1.1</v>
      </c>
      <c r="R391" s="25">
        <v>-2.45</v>
      </c>
      <c r="S391" s="25">
        <v>-0.34</v>
      </c>
      <c r="T391" s="25">
        <v>-0.13</v>
      </c>
      <c r="U391" s="10">
        <f>SUM(Q391:T391)</f>
        <v>-4.0200000000000005</v>
      </c>
      <c r="V391" s="9">
        <v>0.01</v>
      </c>
      <c r="W391" s="9">
        <v>-0.19</v>
      </c>
    </row>
    <row r="392" spans="1:23" ht="12.75" customHeight="1">
      <c r="A392" s="15" t="s">
        <v>129</v>
      </c>
      <c r="B392" s="47">
        <v>7.27</v>
      </c>
      <c r="C392" s="47">
        <v>73.37</v>
      </c>
      <c r="D392" s="47">
        <v>76.22</v>
      </c>
      <c r="E392" s="47">
        <v>49.19</v>
      </c>
      <c r="F392" s="60">
        <v>206.05</v>
      </c>
      <c r="G392" s="47">
        <v>-1.68</v>
      </c>
      <c r="H392" s="47">
        <v>22.71</v>
      </c>
      <c r="I392" s="47">
        <v>0.38</v>
      </c>
      <c r="J392" s="47">
        <v>13.14</v>
      </c>
      <c r="K392" s="60">
        <v>34.55</v>
      </c>
      <c r="L392" s="47">
        <v>6.97</v>
      </c>
      <c r="M392" s="47">
        <v>64.06</v>
      </c>
      <c r="N392" s="47">
        <v>20.29</v>
      </c>
      <c r="O392" s="47">
        <v>-12.68</v>
      </c>
      <c r="P392" s="60">
        <v>78.63999999999999</v>
      </c>
      <c r="Q392" s="9">
        <f>Q393</f>
        <v>-11.68</v>
      </c>
      <c r="R392" s="9">
        <f aca="true" t="shared" si="195" ref="R392:W392">R393</f>
        <v>61.49</v>
      </c>
      <c r="S392" s="9">
        <f t="shared" si="195"/>
        <v>50.71</v>
      </c>
      <c r="T392" s="9">
        <f t="shared" si="195"/>
        <v>29.13</v>
      </c>
      <c r="U392" s="12">
        <f t="shared" si="195"/>
        <v>129.65</v>
      </c>
      <c r="V392" s="9">
        <f t="shared" si="195"/>
        <v>21.72</v>
      </c>
      <c r="W392" s="9">
        <f t="shared" si="195"/>
        <v>35.44</v>
      </c>
    </row>
    <row r="393" spans="1:23" ht="12.75" customHeight="1">
      <c r="A393" s="15" t="s">
        <v>144</v>
      </c>
      <c r="B393" s="51">
        <v>7.27</v>
      </c>
      <c r="C393" s="51">
        <v>73.37</v>
      </c>
      <c r="D393" s="51">
        <v>76.22</v>
      </c>
      <c r="E393" s="51">
        <v>49.19</v>
      </c>
      <c r="F393" s="64">
        <v>206.05</v>
      </c>
      <c r="G393" s="51">
        <v>-1.68</v>
      </c>
      <c r="H393" s="51">
        <v>22.71</v>
      </c>
      <c r="I393" s="51">
        <v>0.38</v>
      </c>
      <c r="J393" s="51">
        <v>13.14</v>
      </c>
      <c r="K393" s="64">
        <v>34.55</v>
      </c>
      <c r="L393" s="51">
        <v>6.97</v>
      </c>
      <c r="M393" s="51">
        <v>64.06</v>
      </c>
      <c r="N393" s="51">
        <v>20.29</v>
      </c>
      <c r="O393" s="51">
        <v>-12.68</v>
      </c>
      <c r="P393" s="64">
        <v>78.63999999999999</v>
      </c>
      <c r="Q393" s="24">
        <v>-11.68</v>
      </c>
      <c r="R393" s="25">
        <v>61.49</v>
      </c>
      <c r="S393" s="25">
        <v>50.71</v>
      </c>
      <c r="T393" s="25">
        <v>29.13</v>
      </c>
      <c r="U393" s="10">
        <f>SUM(Q393:T393)</f>
        <v>129.65</v>
      </c>
      <c r="V393" s="9">
        <v>21.72</v>
      </c>
      <c r="W393" s="9">
        <v>35.44</v>
      </c>
    </row>
    <row r="394" spans="1:23" ht="12.75" customHeight="1">
      <c r="A394" s="8" t="s">
        <v>153</v>
      </c>
      <c r="B394" s="47">
        <v>12.72</v>
      </c>
      <c r="C394" s="47">
        <v>-0.06999999999999984</v>
      </c>
      <c r="D394" s="47">
        <v>-9.49</v>
      </c>
      <c r="E394" s="47">
        <v>7.390000000000001</v>
      </c>
      <c r="F394" s="60">
        <v>10.55</v>
      </c>
      <c r="G394" s="47">
        <v>6.449999999999999</v>
      </c>
      <c r="H394" s="47">
        <v>-4.49</v>
      </c>
      <c r="I394" s="47">
        <v>-4.98</v>
      </c>
      <c r="J394" s="47">
        <v>7.56</v>
      </c>
      <c r="K394" s="60">
        <v>4.539999999999999</v>
      </c>
      <c r="L394" s="47">
        <v>-10.39</v>
      </c>
      <c r="M394" s="47">
        <v>-38.06</v>
      </c>
      <c r="N394" s="47">
        <v>-27.41</v>
      </c>
      <c r="O394" s="47">
        <v>-23.55</v>
      </c>
      <c r="P394" s="60">
        <v>-99.41</v>
      </c>
      <c r="Q394" s="9">
        <f aca="true" t="shared" si="196" ref="Q394:W394">Q395-Q404</f>
        <v>2.37</v>
      </c>
      <c r="R394" s="9">
        <f t="shared" si="196"/>
        <v>1</v>
      </c>
      <c r="S394" s="9">
        <f t="shared" si="196"/>
        <v>1</v>
      </c>
      <c r="T394" s="9">
        <f t="shared" si="196"/>
        <v>243.32</v>
      </c>
      <c r="U394" s="12">
        <f t="shared" si="196"/>
        <v>247.69</v>
      </c>
      <c r="V394" s="9">
        <f t="shared" si="196"/>
        <v>1</v>
      </c>
      <c r="W394" s="9">
        <f t="shared" si="196"/>
        <v>1</v>
      </c>
    </row>
    <row r="395" spans="1:23" ht="12.75" customHeight="1">
      <c r="A395" s="21" t="s">
        <v>140</v>
      </c>
      <c r="B395" s="46">
        <v>0</v>
      </c>
      <c r="C395" s="46">
        <v>0</v>
      </c>
      <c r="D395" s="46">
        <v>0</v>
      </c>
      <c r="E395" s="46">
        <v>0</v>
      </c>
      <c r="F395" s="59">
        <v>0</v>
      </c>
      <c r="G395" s="46">
        <v>0</v>
      </c>
      <c r="H395" s="46">
        <v>0</v>
      </c>
      <c r="I395" s="46">
        <v>0</v>
      </c>
      <c r="J395" s="46">
        <v>-0.55</v>
      </c>
      <c r="K395" s="59">
        <v>-0.55</v>
      </c>
      <c r="L395" s="46">
        <v>-11.39</v>
      </c>
      <c r="M395" s="46">
        <v>-34.1</v>
      </c>
      <c r="N395" s="46">
        <v>-32.11</v>
      </c>
      <c r="O395" s="46">
        <v>-22</v>
      </c>
      <c r="P395" s="59">
        <v>-99.6</v>
      </c>
      <c r="Q395" s="9">
        <f>Q396+Q400</f>
        <v>0</v>
      </c>
      <c r="R395" s="9">
        <f aca="true" t="shared" si="197" ref="R395:W395">R396+R400</f>
        <v>0</v>
      </c>
      <c r="S395" s="9">
        <f t="shared" si="197"/>
        <v>0</v>
      </c>
      <c r="T395" s="9">
        <f t="shared" si="197"/>
        <v>242.32</v>
      </c>
      <c r="U395" s="12">
        <f t="shared" si="197"/>
        <v>242.32</v>
      </c>
      <c r="V395" s="9">
        <f t="shared" si="197"/>
        <v>0</v>
      </c>
      <c r="W395" s="9">
        <f t="shared" si="197"/>
        <v>0</v>
      </c>
    </row>
    <row r="396" spans="1:23" ht="12.75" customHeight="1">
      <c r="A396" s="26" t="s">
        <v>131</v>
      </c>
      <c r="B396" s="47">
        <v>0</v>
      </c>
      <c r="C396" s="47">
        <v>0</v>
      </c>
      <c r="D396" s="47">
        <v>0</v>
      </c>
      <c r="E396" s="47">
        <v>0</v>
      </c>
      <c r="F396" s="60">
        <v>0</v>
      </c>
      <c r="G396" s="47">
        <v>0</v>
      </c>
      <c r="H396" s="47">
        <v>0</v>
      </c>
      <c r="I396" s="47">
        <v>0</v>
      </c>
      <c r="J396" s="47">
        <v>0</v>
      </c>
      <c r="K396" s="60">
        <v>0</v>
      </c>
      <c r="L396" s="47">
        <v>-11.39</v>
      </c>
      <c r="M396" s="47">
        <v>-34.1</v>
      </c>
      <c r="N396" s="47">
        <v>-32.11</v>
      </c>
      <c r="O396" s="47">
        <v>-22</v>
      </c>
      <c r="P396" s="60">
        <v>-99.6</v>
      </c>
      <c r="Q396" s="9">
        <f>Q397</f>
        <v>0</v>
      </c>
      <c r="R396" s="9">
        <f aca="true" t="shared" si="198" ref="R396:W396">R397</f>
        <v>0</v>
      </c>
      <c r="S396" s="9">
        <f t="shared" si="198"/>
        <v>0</v>
      </c>
      <c r="T396" s="9">
        <f t="shared" si="198"/>
        <v>-36.68</v>
      </c>
      <c r="U396" s="12">
        <f t="shared" si="198"/>
        <v>-36.68</v>
      </c>
      <c r="V396" s="9">
        <f t="shared" si="198"/>
        <v>0</v>
      </c>
      <c r="W396" s="9">
        <f t="shared" si="198"/>
        <v>0</v>
      </c>
    </row>
    <row r="397" spans="1:23" ht="12.75" customHeight="1">
      <c r="A397" s="15" t="s">
        <v>142</v>
      </c>
      <c r="B397" s="47"/>
      <c r="C397" s="47"/>
      <c r="D397" s="47"/>
      <c r="E397" s="47"/>
      <c r="F397" s="60">
        <v>0</v>
      </c>
      <c r="G397" s="47"/>
      <c r="H397" s="47"/>
      <c r="I397" s="47"/>
      <c r="J397" s="47"/>
      <c r="K397" s="60">
        <v>0</v>
      </c>
      <c r="L397" s="47">
        <v>-11.39</v>
      </c>
      <c r="M397" s="47">
        <v>-34.1</v>
      </c>
      <c r="N397" s="47">
        <v>-32.11</v>
      </c>
      <c r="O397" s="47">
        <v>-22</v>
      </c>
      <c r="P397" s="60">
        <v>-99.6</v>
      </c>
      <c r="Q397" s="9">
        <v>0</v>
      </c>
      <c r="R397" s="9">
        <v>0</v>
      </c>
      <c r="S397" s="9">
        <v>0</v>
      </c>
      <c r="T397" s="9">
        <v>-36.68</v>
      </c>
      <c r="U397" s="10">
        <f>SUM(Q397:T397)</f>
        <v>-36.68</v>
      </c>
      <c r="V397" s="9"/>
      <c r="W397" s="9"/>
    </row>
    <row r="398" spans="1:23" ht="12.75" customHeight="1">
      <c r="A398" s="15" t="s">
        <v>95</v>
      </c>
      <c r="B398" s="47">
        <v>0</v>
      </c>
      <c r="C398" s="47">
        <v>0</v>
      </c>
      <c r="D398" s="47">
        <v>0</v>
      </c>
      <c r="E398" s="47">
        <v>0</v>
      </c>
      <c r="F398" s="60">
        <v>0</v>
      </c>
      <c r="G398" s="47">
        <v>0</v>
      </c>
      <c r="H398" s="47">
        <v>0</v>
      </c>
      <c r="I398" s="47">
        <v>0</v>
      </c>
      <c r="J398" s="47">
        <v>-0.55</v>
      </c>
      <c r="K398" s="60">
        <v>-0.55</v>
      </c>
      <c r="L398" s="47">
        <v>0</v>
      </c>
      <c r="M398" s="47">
        <v>0</v>
      </c>
      <c r="N398" s="47">
        <v>0</v>
      </c>
      <c r="O398" s="47">
        <v>0</v>
      </c>
      <c r="P398" s="60">
        <v>0</v>
      </c>
      <c r="Q398" s="9"/>
      <c r="R398" s="9"/>
      <c r="S398" s="9"/>
      <c r="T398" s="9"/>
      <c r="U398" s="10"/>
      <c r="V398" s="9"/>
      <c r="W398" s="9"/>
    </row>
    <row r="399" spans="1:23" ht="12.75" customHeight="1">
      <c r="A399" s="15" t="s">
        <v>133</v>
      </c>
      <c r="B399" s="47"/>
      <c r="C399" s="47"/>
      <c r="D399" s="47"/>
      <c r="E399" s="47"/>
      <c r="F399" s="60">
        <v>0</v>
      </c>
      <c r="G399" s="47"/>
      <c r="H399" s="47"/>
      <c r="I399" s="47"/>
      <c r="J399" s="47">
        <v>-0.55</v>
      </c>
      <c r="K399" s="60">
        <v>-0.55</v>
      </c>
      <c r="L399" s="47"/>
      <c r="M399" s="47"/>
      <c r="N399" s="47"/>
      <c r="O399" s="47"/>
      <c r="P399" s="60">
        <v>0</v>
      </c>
      <c r="Q399" s="9"/>
      <c r="R399" s="9"/>
      <c r="S399" s="9"/>
      <c r="T399" s="9"/>
      <c r="U399" s="10"/>
      <c r="V399" s="9"/>
      <c r="W399" s="9"/>
    </row>
    <row r="400" spans="1:23" ht="12.75" customHeight="1">
      <c r="A400" s="26" t="s">
        <v>128</v>
      </c>
      <c r="B400" s="47">
        <v>0</v>
      </c>
      <c r="C400" s="47">
        <v>0</v>
      </c>
      <c r="D400" s="47">
        <v>0</v>
      </c>
      <c r="E400" s="47">
        <v>0</v>
      </c>
      <c r="F400" s="60">
        <v>0</v>
      </c>
      <c r="G400" s="47">
        <v>0</v>
      </c>
      <c r="H400" s="47">
        <v>0</v>
      </c>
      <c r="I400" s="47">
        <v>0</v>
      </c>
      <c r="J400" s="47">
        <v>0</v>
      </c>
      <c r="K400" s="60">
        <v>0</v>
      </c>
      <c r="L400" s="47">
        <v>0</v>
      </c>
      <c r="M400" s="47">
        <v>0</v>
      </c>
      <c r="N400" s="47">
        <v>0</v>
      </c>
      <c r="O400" s="47">
        <v>0</v>
      </c>
      <c r="P400" s="60">
        <v>0</v>
      </c>
      <c r="Q400" s="9">
        <f>Q401</f>
        <v>0</v>
      </c>
      <c r="R400" s="9">
        <f aca="true" t="shared" si="199" ref="R400:W400">R401</f>
        <v>0</v>
      </c>
      <c r="S400" s="9">
        <f t="shared" si="199"/>
        <v>0</v>
      </c>
      <c r="T400" s="9">
        <f t="shared" si="199"/>
        <v>279</v>
      </c>
      <c r="U400" s="12">
        <f t="shared" si="199"/>
        <v>279</v>
      </c>
      <c r="V400" s="9">
        <f t="shared" si="199"/>
        <v>0</v>
      </c>
      <c r="W400" s="9">
        <f t="shared" si="199"/>
        <v>0</v>
      </c>
    </row>
    <row r="401" spans="1:23" ht="12.75" customHeight="1">
      <c r="A401" s="15" t="s">
        <v>142</v>
      </c>
      <c r="B401" s="47">
        <v>0</v>
      </c>
      <c r="C401" s="47">
        <v>0</v>
      </c>
      <c r="D401" s="47">
        <v>0</v>
      </c>
      <c r="E401" s="47">
        <v>0</v>
      </c>
      <c r="F401" s="60">
        <v>0</v>
      </c>
      <c r="G401" s="47">
        <v>0</v>
      </c>
      <c r="H401" s="47">
        <v>0</v>
      </c>
      <c r="I401" s="47">
        <v>0</v>
      </c>
      <c r="J401" s="47">
        <v>0</v>
      </c>
      <c r="K401" s="60">
        <v>0</v>
      </c>
      <c r="L401" s="47">
        <v>0</v>
      </c>
      <c r="M401" s="47">
        <v>0</v>
      </c>
      <c r="N401" s="47">
        <v>0</v>
      </c>
      <c r="O401" s="47">
        <v>0</v>
      </c>
      <c r="P401" s="60">
        <v>0</v>
      </c>
      <c r="Q401" s="9">
        <f>Q403</f>
        <v>0</v>
      </c>
      <c r="R401" s="9">
        <f aca="true" t="shared" si="200" ref="R401:W401">R403</f>
        <v>0</v>
      </c>
      <c r="S401" s="9">
        <f t="shared" si="200"/>
        <v>0</v>
      </c>
      <c r="T401" s="9">
        <f t="shared" si="200"/>
        <v>279</v>
      </c>
      <c r="U401" s="12">
        <f t="shared" si="200"/>
        <v>279</v>
      </c>
      <c r="V401" s="9">
        <f t="shared" si="200"/>
        <v>0</v>
      </c>
      <c r="W401" s="9">
        <f t="shared" si="200"/>
        <v>0</v>
      </c>
    </row>
    <row r="402" spans="1:23" ht="12.75" customHeight="1">
      <c r="A402" s="26" t="s">
        <v>129</v>
      </c>
      <c r="B402" s="46">
        <v>0</v>
      </c>
      <c r="C402" s="46">
        <v>0</v>
      </c>
      <c r="D402" s="46">
        <v>0</v>
      </c>
      <c r="E402" s="46">
        <v>0</v>
      </c>
      <c r="F402" s="59">
        <v>0</v>
      </c>
      <c r="G402" s="46">
        <v>0</v>
      </c>
      <c r="H402" s="46">
        <v>0</v>
      </c>
      <c r="I402" s="46">
        <v>0</v>
      </c>
      <c r="J402" s="46">
        <v>0</v>
      </c>
      <c r="K402" s="59">
        <v>0</v>
      </c>
      <c r="L402" s="46">
        <v>0</v>
      </c>
      <c r="M402" s="46">
        <v>0</v>
      </c>
      <c r="N402" s="46">
        <v>0</v>
      </c>
      <c r="O402" s="46">
        <v>0</v>
      </c>
      <c r="P402" s="59">
        <v>0</v>
      </c>
      <c r="Q402" s="9">
        <f>Q403</f>
        <v>0</v>
      </c>
      <c r="R402" s="9">
        <f aca="true" t="shared" si="201" ref="R402:W402">R403</f>
        <v>0</v>
      </c>
      <c r="S402" s="9">
        <f t="shared" si="201"/>
        <v>0</v>
      </c>
      <c r="T402" s="9">
        <f t="shared" si="201"/>
        <v>279</v>
      </c>
      <c r="U402" s="12">
        <f t="shared" si="201"/>
        <v>279</v>
      </c>
      <c r="V402" s="9">
        <f t="shared" si="201"/>
        <v>0</v>
      </c>
      <c r="W402" s="9">
        <f t="shared" si="201"/>
        <v>0</v>
      </c>
    </row>
    <row r="403" spans="1:23" ht="12.75" customHeight="1">
      <c r="A403" s="15" t="s">
        <v>144</v>
      </c>
      <c r="B403" s="47"/>
      <c r="C403" s="47"/>
      <c r="D403" s="47"/>
      <c r="E403" s="47"/>
      <c r="F403" s="60">
        <v>0</v>
      </c>
      <c r="G403" s="47"/>
      <c r="H403" s="47"/>
      <c r="I403" s="47"/>
      <c r="J403" s="47"/>
      <c r="K403" s="60">
        <v>0</v>
      </c>
      <c r="L403" s="47"/>
      <c r="M403" s="47"/>
      <c r="N403" s="47"/>
      <c r="O403" s="47"/>
      <c r="P403" s="60">
        <v>0</v>
      </c>
      <c r="Q403" s="9"/>
      <c r="R403" s="9"/>
      <c r="S403" s="9"/>
      <c r="T403" s="9">
        <v>279</v>
      </c>
      <c r="U403" s="10">
        <f>SUM(Q403:T403)</f>
        <v>279</v>
      </c>
      <c r="V403" s="9"/>
      <c r="W403" s="9"/>
    </row>
    <row r="404" spans="1:23" ht="12.75" customHeight="1">
      <c r="A404" s="21" t="s">
        <v>145</v>
      </c>
      <c r="B404" s="47">
        <v>-12.72</v>
      </c>
      <c r="C404" s="47">
        <v>0.06999999999999984</v>
      </c>
      <c r="D404" s="47">
        <v>9.49</v>
      </c>
      <c r="E404" s="47">
        <v>-7.390000000000001</v>
      </c>
      <c r="F404" s="60">
        <v>-10.55</v>
      </c>
      <c r="G404" s="47">
        <v>-6.449999999999999</v>
      </c>
      <c r="H404" s="47">
        <v>4.49</v>
      </c>
      <c r="I404" s="47">
        <v>4.98</v>
      </c>
      <c r="J404" s="47">
        <v>-8.11</v>
      </c>
      <c r="K404" s="60">
        <v>-5.089999999999999</v>
      </c>
      <c r="L404" s="47">
        <v>-1</v>
      </c>
      <c r="M404" s="47">
        <v>3.96</v>
      </c>
      <c r="N404" s="47">
        <v>-4.7</v>
      </c>
      <c r="O404" s="47">
        <v>1.5499999999999998</v>
      </c>
      <c r="P404" s="60">
        <v>-0.1900000000000004</v>
      </c>
      <c r="Q404" s="9">
        <f>Q405+Q407</f>
        <v>-2.37</v>
      </c>
      <c r="R404" s="9">
        <f aca="true" t="shared" si="202" ref="R404:W404">R405+R407</f>
        <v>-1</v>
      </c>
      <c r="S404" s="9">
        <f t="shared" si="202"/>
        <v>-1</v>
      </c>
      <c r="T404" s="9">
        <f t="shared" si="202"/>
        <v>-1</v>
      </c>
      <c r="U404" s="12">
        <f t="shared" si="202"/>
        <v>-5.37</v>
      </c>
      <c r="V404" s="9">
        <f t="shared" si="202"/>
        <v>-1</v>
      </c>
      <c r="W404" s="9">
        <f t="shared" si="202"/>
        <v>-1</v>
      </c>
    </row>
    <row r="405" spans="1:23" ht="12.75" customHeight="1">
      <c r="A405" s="15" t="s">
        <v>131</v>
      </c>
      <c r="B405" s="47">
        <v>0</v>
      </c>
      <c r="C405" s="47">
        <v>1.21</v>
      </c>
      <c r="D405" s="47">
        <v>-0.51</v>
      </c>
      <c r="E405" s="47">
        <v>5.02</v>
      </c>
      <c r="F405" s="60">
        <v>5.72</v>
      </c>
      <c r="G405" s="47">
        <v>-5.02</v>
      </c>
      <c r="H405" s="47">
        <v>5.49</v>
      </c>
      <c r="I405" s="47">
        <v>5.98</v>
      </c>
      <c r="J405" s="47">
        <v>-7.11</v>
      </c>
      <c r="K405" s="60">
        <v>-0.6599999999999993</v>
      </c>
      <c r="L405" s="47">
        <v>0</v>
      </c>
      <c r="M405" s="47">
        <v>4.96</v>
      </c>
      <c r="N405" s="47">
        <v>-3.7</v>
      </c>
      <c r="O405" s="47">
        <v>2.55</v>
      </c>
      <c r="P405" s="60">
        <v>3.8099999999999996</v>
      </c>
      <c r="Q405" s="9">
        <f>Q406</f>
        <v>-1.37</v>
      </c>
      <c r="R405" s="9">
        <f aca="true" t="shared" si="203" ref="R405:W405">R406</f>
        <v>0</v>
      </c>
      <c r="S405" s="9">
        <f t="shared" si="203"/>
        <v>0</v>
      </c>
      <c r="T405" s="9">
        <f t="shared" si="203"/>
        <v>0</v>
      </c>
      <c r="U405" s="12">
        <f t="shared" si="203"/>
        <v>-1.37</v>
      </c>
      <c r="V405" s="9">
        <f t="shared" si="203"/>
        <v>0</v>
      </c>
      <c r="W405" s="9">
        <f t="shared" si="203"/>
        <v>0</v>
      </c>
    </row>
    <row r="406" spans="1:23" ht="12.75" customHeight="1">
      <c r="A406" s="15" t="s">
        <v>142</v>
      </c>
      <c r="B406" s="47"/>
      <c r="C406" s="47">
        <v>1.21</v>
      </c>
      <c r="D406" s="47">
        <v>-0.51</v>
      </c>
      <c r="E406" s="47">
        <v>5.02</v>
      </c>
      <c r="F406" s="60">
        <v>5.72</v>
      </c>
      <c r="G406" s="47">
        <v>-5.02</v>
      </c>
      <c r="H406" s="47">
        <v>5.49</v>
      </c>
      <c r="I406" s="47">
        <v>5.98</v>
      </c>
      <c r="J406" s="47">
        <v>-7.11</v>
      </c>
      <c r="K406" s="60">
        <v>-0.6599999999999993</v>
      </c>
      <c r="L406" s="47"/>
      <c r="M406" s="47">
        <v>4.96</v>
      </c>
      <c r="N406" s="47">
        <v>-3.7</v>
      </c>
      <c r="O406" s="47">
        <v>2.55</v>
      </c>
      <c r="P406" s="60">
        <v>3.8099999999999996</v>
      </c>
      <c r="Q406" s="9">
        <v>-1.37</v>
      </c>
      <c r="R406" s="9">
        <v>0</v>
      </c>
      <c r="S406" s="9">
        <v>0</v>
      </c>
      <c r="T406" s="9">
        <v>0</v>
      </c>
      <c r="U406" s="10">
        <f>SUM(Q406:T406)</f>
        <v>-1.37</v>
      </c>
      <c r="V406" s="9"/>
      <c r="W406" s="9"/>
    </row>
    <row r="407" spans="1:23" ht="12.75" customHeight="1">
      <c r="A407" s="15" t="s">
        <v>154</v>
      </c>
      <c r="B407" s="47">
        <v>-12.72</v>
      </c>
      <c r="C407" s="47">
        <v>-1.1400000000000001</v>
      </c>
      <c r="D407" s="47">
        <v>10</v>
      </c>
      <c r="E407" s="47">
        <v>-12.41</v>
      </c>
      <c r="F407" s="60">
        <v>-16.27</v>
      </c>
      <c r="G407" s="47">
        <v>-1.43</v>
      </c>
      <c r="H407" s="47">
        <v>-1</v>
      </c>
      <c r="I407" s="47">
        <v>-1</v>
      </c>
      <c r="J407" s="47">
        <v>-1</v>
      </c>
      <c r="K407" s="60">
        <v>-4.43</v>
      </c>
      <c r="L407" s="47">
        <v>-1</v>
      </c>
      <c r="M407" s="47">
        <v>-1</v>
      </c>
      <c r="N407" s="47">
        <v>-1</v>
      </c>
      <c r="O407" s="47">
        <v>-1</v>
      </c>
      <c r="P407" s="60">
        <v>-4</v>
      </c>
      <c r="Q407" s="9">
        <f>Q408</f>
        <v>-1</v>
      </c>
      <c r="R407" s="9">
        <f aca="true" t="shared" si="204" ref="R407:W407">R408</f>
        <v>-1</v>
      </c>
      <c r="S407" s="9">
        <f t="shared" si="204"/>
        <v>-1</v>
      </c>
      <c r="T407" s="9">
        <f t="shared" si="204"/>
        <v>-1</v>
      </c>
      <c r="U407" s="12">
        <f t="shared" si="204"/>
        <v>-4</v>
      </c>
      <c r="V407" s="9">
        <f t="shared" si="204"/>
        <v>-1</v>
      </c>
      <c r="W407" s="9">
        <f t="shared" si="204"/>
        <v>-1</v>
      </c>
    </row>
    <row r="408" spans="1:23" ht="12.75" customHeight="1">
      <c r="A408" s="15" t="s">
        <v>132</v>
      </c>
      <c r="B408" s="47">
        <v>-11.58</v>
      </c>
      <c r="C408" s="47">
        <v>0</v>
      </c>
      <c r="D408" s="47">
        <v>11</v>
      </c>
      <c r="E408" s="47">
        <v>-11</v>
      </c>
      <c r="F408" s="60">
        <v>-11.58</v>
      </c>
      <c r="G408" s="47">
        <v>0</v>
      </c>
      <c r="H408" s="47">
        <v>0</v>
      </c>
      <c r="I408" s="47">
        <v>0</v>
      </c>
      <c r="J408" s="47">
        <v>0</v>
      </c>
      <c r="K408" s="60">
        <v>0</v>
      </c>
      <c r="L408" s="47">
        <v>0</v>
      </c>
      <c r="M408" s="47">
        <v>0</v>
      </c>
      <c r="N408" s="47">
        <v>0</v>
      </c>
      <c r="O408" s="47">
        <v>0</v>
      </c>
      <c r="P408" s="60">
        <v>0</v>
      </c>
      <c r="Q408" s="9">
        <f>Q412</f>
        <v>-1</v>
      </c>
      <c r="R408" s="9">
        <f aca="true" t="shared" si="205" ref="R408:W408">R412</f>
        <v>-1</v>
      </c>
      <c r="S408" s="9">
        <f t="shared" si="205"/>
        <v>-1</v>
      </c>
      <c r="T408" s="9">
        <f t="shared" si="205"/>
        <v>-1</v>
      </c>
      <c r="U408" s="12">
        <f t="shared" si="205"/>
        <v>-4</v>
      </c>
      <c r="V408" s="9">
        <f t="shared" si="205"/>
        <v>-1</v>
      </c>
      <c r="W408" s="9">
        <f t="shared" si="205"/>
        <v>-1</v>
      </c>
    </row>
    <row r="409" spans="1:23" ht="12.75" customHeight="1">
      <c r="A409" s="15" t="s">
        <v>142</v>
      </c>
      <c r="B409" s="46">
        <v>-1.1400000000000001</v>
      </c>
      <c r="C409" s="46">
        <v>-1.1400000000000001</v>
      </c>
      <c r="D409" s="46">
        <v>-1</v>
      </c>
      <c r="E409" s="46">
        <v>-1.41</v>
      </c>
      <c r="F409" s="59">
        <v>-4.69</v>
      </c>
      <c r="G409" s="46">
        <v>-1.43</v>
      </c>
      <c r="H409" s="46">
        <v>-1</v>
      </c>
      <c r="I409" s="46">
        <v>-1</v>
      </c>
      <c r="J409" s="46">
        <v>-1</v>
      </c>
      <c r="K409" s="59">
        <v>-4.43</v>
      </c>
      <c r="L409" s="46">
        <v>-1</v>
      </c>
      <c r="M409" s="46">
        <v>-1</v>
      </c>
      <c r="N409" s="46">
        <v>-1</v>
      </c>
      <c r="O409" s="46">
        <v>-1</v>
      </c>
      <c r="P409" s="59">
        <v>-4</v>
      </c>
      <c r="Q409" s="9"/>
      <c r="R409" s="9"/>
      <c r="S409" s="9"/>
      <c r="T409" s="9"/>
      <c r="U409" s="12"/>
      <c r="V409" s="9"/>
      <c r="W409" s="9"/>
    </row>
    <row r="410" spans="1:23" ht="12.75" customHeight="1">
      <c r="A410" s="15" t="s">
        <v>143</v>
      </c>
      <c r="B410" s="47">
        <v>-12.72</v>
      </c>
      <c r="C410" s="47">
        <v>-1.1400000000000001</v>
      </c>
      <c r="D410" s="47">
        <v>10</v>
      </c>
      <c r="E410" s="47">
        <v>-12.41</v>
      </c>
      <c r="F410" s="60">
        <v>-16.27</v>
      </c>
      <c r="G410" s="47">
        <v>-1.43</v>
      </c>
      <c r="H410" s="47">
        <v>-1</v>
      </c>
      <c r="I410" s="47">
        <v>-1</v>
      </c>
      <c r="J410" s="47">
        <v>-1</v>
      </c>
      <c r="K410" s="60">
        <v>-4.43</v>
      </c>
      <c r="L410" s="47">
        <v>-1</v>
      </c>
      <c r="M410" s="47">
        <v>-1</v>
      </c>
      <c r="N410" s="47">
        <v>-1</v>
      </c>
      <c r="O410" s="47">
        <v>-1</v>
      </c>
      <c r="P410" s="60">
        <v>-4</v>
      </c>
      <c r="Q410" s="9">
        <f>Q412</f>
        <v>-1</v>
      </c>
      <c r="R410" s="9">
        <f aca="true" t="shared" si="206" ref="R410:W410">R412</f>
        <v>-1</v>
      </c>
      <c r="S410" s="9">
        <f t="shared" si="206"/>
        <v>-1</v>
      </c>
      <c r="T410" s="9">
        <f t="shared" si="206"/>
        <v>-1</v>
      </c>
      <c r="U410" s="12">
        <f t="shared" si="206"/>
        <v>-4</v>
      </c>
      <c r="V410" s="9">
        <f t="shared" si="206"/>
        <v>-1</v>
      </c>
      <c r="W410" s="9">
        <f t="shared" si="206"/>
        <v>-1</v>
      </c>
    </row>
    <row r="411" spans="1:23" ht="12.75" customHeight="1">
      <c r="A411" s="15" t="s">
        <v>144</v>
      </c>
      <c r="B411" s="47">
        <v>-11.58</v>
      </c>
      <c r="C411" s="47"/>
      <c r="D411" s="47">
        <v>11</v>
      </c>
      <c r="E411" s="47">
        <v>-11</v>
      </c>
      <c r="F411" s="60">
        <v>-11.58</v>
      </c>
      <c r="G411" s="47"/>
      <c r="H411" s="47"/>
      <c r="I411" s="47"/>
      <c r="J411" s="47"/>
      <c r="K411" s="60"/>
      <c r="L411" s="47"/>
      <c r="M411" s="47"/>
      <c r="N411" s="47"/>
      <c r="O411" s="47"/>
      <c r="P411" s="60"/>
      <c r="Q411" s="9"/>
      <c r="R411" s="9"/>
      <c r="S411" s="9"/>
      <c r="T411" s="9"/>
      <c r="U411" s="12"/>
      <c r="V411" s="9"/>
      <c r="W411" s="9"/>
    </row>
    <row r="412" spans="1:23" ht="12.75" customHeight="1">
      <c r="A412" s="15" t="s">
        <v>133</v>
      </c>
      <c r="B412" s="46">
        <v>-1.1400000000000001</v>
      </c>
      <c r="C412" s="46">
        <v>-1.1400000000000001</v>
      </c>
      <c r="D412" s="46">
        <v>-1</v>
      </c>
      <c r="E412" s="46">
        <v>-1.41</v>
      </c>
      <c r="F412" s="59">
        <v>-4.69</v>
      </c>
      <c r="G412" s="46">
        <v>-1.43</v>
      </c>
      <c r="H412" s="46">
        <v>-1</v>
      </c>
      <c r="I412" s="46">
        <v>-1</v>
      </c>
      <c r="J412" s="46">
        <v>-1</v>
      </c>
      <c r="K412" s="59">
        <v>-4.43</v>
      </c>
      <c r="L412" s="46">
        <v>-1</v>
      </c>
      <c r="M412" s="46">
        <v>-1</v>
      </c>
      <c r="N412" s="46">
        <v>-1</v>
      </c>
      <c r="O412" s="46">
        <v>-1</v>
      </c>
      <c r="P412" s="59">
        <v>-4</v>
      </c>
      <c r="Q412" s="9">
        <v>-1</v>
      </c>
      <c r="R412" s="9">
        <v>-1</v>
      </c>
      <c r="S412" s="9">
        <v>-1</v>
      </c>
      <c r="T412" s="9">
        <v>-1</v>
      </c>
      <c r="U412" s="10">
        <f>SUM(Q412:T412)</f>
        <v>-4</v>
      </c>
      <c r="V412" s="9">
        <v>-1</v>
      </c>
      <c r="W412" s="9">
        <v>-1</v>
      </c>
    </row>
    <row r="413" spans="1:24" ht="12.75" customHeight="1">
      <c r="A413" s="5" t="s">
        <v>155</v>
      </c>
      <c r="B413" s="45">
        <v>25.65999999999998</v>
      </c>
      <c r="C413" s="45">
        <v>84.92999999999999</v>
      </c>
      <c r="D413" s="45">
        <v>114.23999999999998</v>
      </c>
      <c r="E413" s="45">
        <v>50.220000000000006</v>
      </c>
      <c r="F413" s="58">
        <v>275.05</v>
      </c>
      <c r="G413" s="45">
        <v>70.19</v>
      </c>
      <c r="H413" s="45">
        <v>46.309999999999995</v>
      </c>
      <c r="I413" s="45">
        <v>219.1</v>
      </c>
      <c r="J413" s="45">
        <v>163.05000000000004</v>
      </c>
      <c r="K413" s="58">
        <v>498.65000000000003</v>
      </c>
      <c r="L413" s="45">
        <v>4.219999999999997</v>
      </c>
      <c r="M413" s="45">
        <v>-14.310000000000002</v>
      </c>
      <c r="N413" s="45">
        <v>211</v>
      </c>
      <c r="O413" s="45">
        <v>81.14</v>
      </c>
      <c r="P413" s="58">
        <v>282.05</v>
      </c>
      <c r="Q413" s="6">
        <f>Q416+Q417</f>
        <v>-96.49000000000001</v>
      </c>
      <c r="R413" s="6">
        <f aca="true" t="shared" si="207" ref="R413:W413">R416+R417</f>
        <v>14.560000000000004</v>
      </c>
      <c r="S413" s="6">
        <f t="shared" si="207"/>
        <v>-10.29</v>
      </c>
      <c r="T413" s="6">
        <f t="shared" si="207"/>
        <v>-446.22999999999996</v>
      </c>
      <c r="U413" s="7">
        <f t="shared" si="207"/>
        <v>-538.4499999999999</v>
      </c>
      <c r="V413" s="6">
        <f t="shared" si="207"/>
        <v>-312.76000000000005</v>
      </c>
      <c r="W413" s="6">
        <f t="shared" si="207"/>
        <v>9.009999999999998</v>
      </c>
      <c r="X413" s="27"/>
    </row>
    <row r="414" spans="1:24" ht="12.75" customHeight="1">
      <c r="A414" s="21" t="s">
        <v>175</v>
      </c>
      <c r="B414" s="46">
        <v>0</v>
      </c>
      <c r="C414" s="46">
        <v>0</v>
      </c>
      <c r="D414" s="46">
        <v>0</v>
      </c>
      <c r="E414" s="46">
        <v>0.38</v>
      </c>
      <c r="F414" s="59">
        <v>0.38</v>
      </c>
      <c r="G414" s="46">
        <v>0</v>
      </c>
      <c r="H414" s="46">
        <v>0</v>
      </c>
      <c r="I414" s="46">
        <v>0</v>
      </c>
      <c r="J414" s="46">
        <v>0</v>
      </c>
      <c r="K414" s="59">
        <v>0</v>
      </c>
      <c r="L414" s="46">
        <v>0</v>
      </c>
      <c r="M414" s="46">
        <v>0</v>
      </c>
      <c r="N414" s="46">
        <v>0</v>
      </c>
      <c r="O414" s="46">
        <v>0</v>
      </c>
      <c r="P414" s="59">
        <v>0</v>
      </c>
      <c r="Q414" s="6"/>
      <c r="R414" s="6"/>
      <c r="S414" s="6"/>
      <c r="T414" s="6"/>
      <c r="U414" s="7"/>
      <c r="V414" s="6"/>
      <c r="W414" s="6"/>
      <c r="X414" s="27"/>
    </row>
    <row r="415" spans="1:24" ht="12.75" customHeight="1">
      <c r="A415" s="8" t="s">
        <v>176</v>
      </c>
      <c r="B415" s="46"/>
      <c r="C415" s="46"/>
      <c r="D415" s="46"/>
      <c r="E415" s="46">
        <v>0.38</v>
      </c>
      <c r="F415" s="59">
        <v>0.38</v>
      </c>
      <c r="G415" s="46"/>
      <c r="H415" s="46"/>
      <c r="I415" s="46"/>
      <c r="J415" s="46"/>
      <c r="K415" s="59">
        <v>0</v>
      </c>
      <c r="L415" s="46"/>
      <c r="M415" s="46"/>
      <c r="N415" s="46"/>
      <c r="O415" s="46"/>
      <c r="P415" s="59">
        <v>0</v>
      </c>
      <c r="Q415" s="6"/>
      <c r="R415" s="6"/>
      <c r="S415" s="6"/>
      <c r="T415" s="6"/>
      <c r="U415" s="7"/>
      <c r="V415" s="6"/>
      <c r="W415" s="6"/>
      <c r="X415" s="27"/>
    </row>
    <row r="416" spans="1:23" ht="12.75" customHeight="1">
      <c r="A416" s="15" t="s">
        <v>156</v>
      </c>
      <c r="B416" s="46">
        <v>0.45</v>
      </c>
      <c r="C416" s="46">
        <v>-0.51</v>
      </c>
      <c r="D416" s="46">
        <v>-0.18</v>
      </c>
      <c r="E416" s="46">
        <v>0.78</v>
      </c>
      <c r="F416" s="59">
        <v>0.54</v>
      </c>
      <c r="G416" s="46">
        <v>-0.7</v>
      </c>
      <c r="H416" s="46">
        <v>0.04</v>
      </c>
      <c r="I416" s="46">
        <v>1.09</v>
      </c>
      <c r="J416" s="46">
        <v>0.3</v>
      </c>
      <c r="K416" s="59">
        <v>0.7300000000000002</v>
      </c>
      <c r="L416" s="46">
        <v>-0.94</v>
      </c>
      <c r="M416" s="46">
        <v>3.36</v>
      </c>
      <c r="N416" s="46">
        <v>3.51</v>
      </c>
      <c r="O416" s="46">
        <v>-1.17</v>
      </c>
      <c r="P416" s="59">
        <v>4.76</v>
      </c>
      <c r="Q416" s="9">
        <v>-2.93</v>
      </c>
      <c r="R416" s="9">
        <v>7.99</v>
      </c>
      <c r="S416" s="9">
        <v>-7.46</v>
      </c>
      <c r="T416" s="9">
        <v>-2.53</v>
      </c>
      <c r="U416" s="10">
        <f>SUM(Q416:T416)</f>
        <v>-4.93</v>
      </c>
      <c r="V416" s="9">
        <v>1.09</v>
      </c>
      <c r="W416" s="9">
        <v>15.18</v>
      </c>
    </row>
    <row r="417" spans="1:23" ht="12.75" customHeight="1">
      <c r="A417" s="15" t="s">
        <v>157</v>
      </c>
      <c r="B417" s="47">
        <v>25.20999999999998</v>
      </c>
      <c r="C417" s="47">
        <v>85.44</v>
      </c>
      <c r="D417" s="47">
        <v>114.41999999999999</v>
      </c>
      <c r="E417" s="47">
        <v>49.06</v>
      </c>
      <c r="F417" s="60">
        <v>274.13</v>
      </c>
      <c r="G417" s="47">
        <v>70.89</v>
      </c>
      <c r="H417" s="47">
        <v>46.269999999999996</v>
      </c>
      <c r="I417" s="47">
        <v>218.01</v>
      </c>
      <c r="J417" s="47">
        <v>162.75000000000003</v>
      </c>
      <c r="K417" s="60">
        <v>497.92</v>
      </c>
      <c r="L417" s="47">
        <v>5.159999999999997</v>
      </c>
      <c r="M417" s="47">
        <v>-17.67</v>
      </c>
      <c r="N417" s="47">
        <v>207.49</v>
      </c>
      <c r="O417" s="47">
        <v>82.31</v>
      </c>
      <c r="P417" s="60">
        <v>277.29</v>
      </c>
      <c r="Q417" s="9">
        <f>Q418+Q421</f>
        <v>-93.56</v>
      </c>
      <c r="R417" s="9">
        <f aca="true" t="shared" si="208" ref="R417:W417">R418+R421</f>
        <v>6.570000000000004</v>
      </c>
      <c r="S417" s="9">
        <f t="shared" si="208"/>
        <v>-2.83</v>
      </c>
      <c r="T417" s="9">
        <f t="shared" si="208"/>
        <v>-443.7</v>
      </c>
      <c r="U417" s="12">
        <f t="shared" si="208"/>
        <v>-533.52</v>
      </c>
      <c r="V417" s="9">
        <f t="shared" si="208"/>
        <v>-313.85</v>
      </c>
      <c r="W417" s="9">
        <f t="shared" si="208"/>
        <v>-6.170000000000001</v>
      </c>
    </row>
    <row r="418" spans="1:23" ht="12.75" customHeight="1">
      <c r="A418" s="15" t="s">
        <v>158</v>
      </c>
      <c r="B418" s="46">
        <v>-190.24</v>
      </c>
      <c r="C418" s="46">
        <v>157.56</v>
      </c>
      <c r="D418" s="46">
        <v>342.38</v>
      </c>
      <c r="E418" s="46">
        <v>-280.07</v>
      </c>
      <c r="F418" s="59">
        <v>29.629999999999995</v>
      </c>
      <c r="G418" s="46">
        <v>62.59</v>
      </c>
      <c r="H418" s="46">
        <v>94.57</v>
      </c>
      <c r="I418" s="46">
        <v>116.37</v>
      </c>
      <c r="J418" s="46">
        <v>115.91000000000003</v>
      </c>
      <c r="K418" s="59">
        <v>389.44</v>
      </c>
      <c r="L418" s="46">
        <v>-173.47</v>
      </c>
      <c r="M418" s="46">
        <v>-13.27</v>
      </c>
      <c r="N418" s="46">
        <v>106.03</v>
      </c>
      <c r="O418" s="46">
        <v>-25.18</v>
      </c>
      <c r="P418" s="59">
        <v>-105.89</v>
      </c>
      <c r="Q418" s="9">
        <f>Q419+Q420</f>
        <v>11.349999999999998</v>
      </c>
      <c r="R418" s="9">
        <f aca="true" t="shared" si="209" ref="R418:W418">R419+R420</f>
        <v>-19.369999999999997</v>
      </c>
      <c r="S418" s="9">
        <f t="shared" si="209"/>
        <v>15.37</v>
      </c>
      <c r="T418" s="9">
        <f t="shared" si="209"/>
        <v>-84.89999999999999</v>
      </c>
      <c r="U418" s="12">
        <f t="shared" si="209"/>
        <v>-77.55000000000001</v>
      </c>
      <c r="V418" s="9">
        <f t="shared" si="209"/>
        <v>-247.95</v>
      </c>
      <c r="W418" s="9">
        <f t="shared" si="209"/>
        <v>-4.390000000000001</v>
      </c>
    </row>
    <row r="419" spans="1:23" ht="12.75" customHeight="1">
      <c r="A419" s="15" t="s">
        <v>159</v>
      </c>
      <c r="B419" s="46">
        <v>-234.49</v>
      </c>
      <c r="C419" s="46">
        <v>-7.17</v>
      </c>
      <c r="D419" s="46">
        <v>172.09</v>
      </c>
      <c r="E419" s="46">
        <v>-63.32</v>
      </c>
      <c r="F419" s="59">
        <v>-132.89</v>
      </c>
      <c r="G419" s="46">
        <v>-70.15</v>
      </c>
      <c r="H419" s="46">
        <v>31.17</v>
      </c>
      <c r="I419" s="46">
        <v>197.62</v>
      </c>
      <c r="J419" s="46">
        <v>-140.2</v>
      </c>
      <c r="K419" s="59">
        <v>18.439999999999998</v>
      </c>
      <c r="L419" s="46">
        <v>-144.45</v>
      </c>
      <c r="M419" s="46">
        <v>10.55</v>
      </c>
      <c r="N419" s="46">
        <v>-1.36</v>
      </c>
      <c r="O419" s="46">
        <v>32.6</v>
      </c>
      <c r="P419" s="59">
        <v>-102.66</v>
      </c>
      <c r="Q419" s="9">
        <v>-15.14</v>
      </c>
      <c r="R419" s="9">
        <v>5.42</v>
      </c>
      <c r="S419" s="9">
        <v>18.65</v>
      </c>
      <c r="T419" s="9">
        <v>91.55</v>
      </c>
      <c r="U419" s="12">
        <v>100.47999999999999</v>
      </c>
      <c r="V419" s="9">
        <v>-43.35</v>
      </c>
      <c r="W419" s="9">
        <v>29.5</v>
      </c>
    </row>
    <row r="420" spans="1:23" ht="12.75" customHeight="1">
      <c r="A420" s="15" t="s">
        <v>160</v>
      </c>
      <c r="B420" s="52">
        <v>44.25</v>
      </c>
      <c r="C420" s="52">
        <v>164.73</v>
      </c>
      <c r="D420" s="52">
        <v>170.29</v>
      </c>
      <c r="E420" s="52">
        <v>-216.75</v>
      </c>
      <c r="F420" s="65">
        <v>162.51999999999998</v>
      </c>
      <c r="G420" s="52">
        <v>132.74</v>
      </c>
      <c r="H420" s="52">
        <v>63.4</v>
      </c>
      <c r="I420" s="52">
        <v>-81.25</v>
      </c>
      <c r="J420" s="52">
        <v>256.11</v>
      </c>
      <c r="K420" s="65">
        <v>371</v>
      </c>
      <c r="L420" s="52">
        <v>-29.02</v>
      </c>
      <c r="M420" s="52">
        <v>-23.82</v>
      </c>
      <c r="N420" s="52">
        <v>107.39</v>
      </c>
      <c r="O420" s="52">
        <v>-57.78</v>
      </c>
      <c r="P420" s="65">
        <v>-3.230000000000004</v>
      </c>
      <c r="Q420" s="9">
        <v>26.49</v>
      </c>
      <c r="R420" s="9">
        <v>-24.79</v>
      </c>
      <c r="S420" s="9">
        <v>-3.28</v>
      </c>
      <c r="T420" s="9">
        <v>-176.45</v>
      </c>
      <c r="U420" s="12">
        <v>-178.03</v>
      </c>
      <c r="V420" s="9">
        <v>-204.6</v>
      </c>
      <c r="W420" s="9">
        <v>-33.89</v>
      </c>
    </row>
    <row r="421" spans="1:23" ht="12.75" customHeight="1">
      <c r="A421" s="15" t="s">
        <v>161</v>
      </c>
      <c r="B421" s="46">
        <v>215.45</v>
      </c>
      <c r="C421" s="46">
        <v>-72.12</v>
      </c>
      <c r="D421" s="46">
        <v>-227.96</v>
      </c>
      <c r="E421" s="46">
        <v>329.13</v>
      </c>
      <c r="F421" s="59">
        <v>244.49999999999997</v>
      </c>
      <c r="G421" s="46">
        <v>8.3</v>
      </c>
      <c r="H421" s="46">
        <v>-48.3</v>
      </c>
      <c r="I421" s="46">
        <v>101.64</v>
      </c>
      <c r="J421" s="46">
        <v>46.84</v>
      </c>
      <c r="K421" s="59">
        <v>108.48</v>
      </c>
      <c r="L421" s="46">
        <v>178.63</v>
      </c>
      <c r="M421" s="46">
        <v>-4.4</v>
      </c>
      <c r="N421" s="46">
        <v>101.46</v>
      </c>
      <c r="O421" s="46">
        <v>107.49</v>
      </c>
      <c r="P421" s="59">
        <v>383.18</v>
      </c>
      <c r="Q421" s="9">
        <f>Q422</f>
        <v>-104.91</v>
      </c>
      <c r="R421" s="9">
        <f aca="true" t="shared" si="210" ref="R421:W421">R422</f>
        <v>25.94</v>
      </c>
      <c r="S421" s="9">
        <f t="shared" si="210"/>
        <v>-18.2</v>
      </c>
      <c r="T421" s="9">
        <f t="shared" si="210"/>
        <v>-358.8</v>
      </c>
      <c r="U421" s="12">
        <f t="shared" si="210"/>
        <v>-455.97</v>
      </c>
      <c r="V421" s="9">
        <f t="shared" si="210"/>
        <v>-65.9</v>
      </c>
      <c r="W421" s="9">
        <f t="shared" si="210"/>
        <v>-1.78</v>
      </c>
    </row>
    <row r="422" spans="1:23" ht="12.75" customHeight="1">
      <c r="A422" s="8" t="s">
        <v>162</v>
      </c>
      <c r="B422" s="46">
        <v>215.45</v>
      </c>
      <c r="C422" s="46">
        <v>-72.12</v>
      </c>
      <c r="D422" s="46">
        <v>-227.96</v>
      </c>
      <c r="E422" s="46">
        <v>329.13</v>
      </c>
      <c r="F422" s="59">
        <v>244.49999999999997</v>
      </c>
      <c r="G422" s="46">
        <v>8.3</v>
      </c>
      <c r="H422" s="46">
        <v>-48.3</v>
      </c>
      <c r="I422" s="46">
        <v>101.64</v>
      </c>
      <c r="J422" s="46">
        <v>46.84</v>
      </c>
      <c r="K422" s="59">
        <v>108.48</v>
      </c>
      <c r="L422" s="46">
        <v>178.63</v>
      </c>
      <c r="M422" s="46">
        <v>-4.4</v>
      </c>
      <c r="N422" s="46">
        <v>101.46</v>
      </c>
      <c r="O422" s="46">
        <v>107.49</v>
      </c>
      <c r="P422" s="59">
        <v>383.18</v>
      </c>
      <c r="Q422" s="9">
        <f>Q423+Q424</f>
        <v>-104.91</v>
      </c>
      <c r="R422" s="9">
        <f aca="true" t="shared" si="211" ref="R422:W422">R423+R424</f>
        <v>25.94</v>
      </c>
      <c r="S422" s="9">
        <f t="shared" si="211"/>
        <v>-18.2</v>
      </c>
      <c r="T422" s="9">
        <f t="shared" si="211"/>
        <v>-358.8</v>
      </c>
      <c r="U422" s="12">
        <f t="shared" si="211"/>
        <v>-455.97</v>
      </c>
      <c r="V422" s="9">
        <f t="shared" si="211"/>
        <v>-65.9</v>
      </c>
      <c r="W422" s="9">
        <f t="shared" si="211"/>
        <v>-1.78</v>
      </c>
    </row>
    <row r="423" spans="1:23" ht="12.75" customHeight="1">
      <c r="A423" s="15" t="s">
        <v>142</v>
      </c>
      <c r="B423" s="46"/>
      <c r="C423" s="46"/>
      <c r="D423" s="46"/>
      <c r="E423" s="46"/>
      <c r="F423" s="59">
        <v>0</v>
      </c>
      <c r="G423" s="46"/>
      <c r="H423" s="46">
        <v>0</v>
      </c>
      <c r="I423" s="46"/>
      <c r="J423" s="46"/>
      <c r="K423" s="59">
        <v>0</v>
      </c>
      <c r="L423" s="46"/>
      <c r="M423" s="46"/>
      <c r="N423" s="46"/>
      <c r="O423" s="46"/>
      <c r="P423" s="59">
        <v>0</v>
      </c>
      <c r="Q423" s="9">
        <v>-25.38</v>
      </c>
      <c r="R423" s="9">
        <v>0</v>
      </c>
      <c r="S423" s="9">
        <v>0</v>
      </c>
      <c r="T423" s="9">
        <v>0</v>
      </c>
      <c r="U423" s="12">
        <v>-25.38</v>
      </c>
      <c r="V423" s="9"/>
      <c r="W423" s="9"/>
    </row>
    <row r="424" spans="1:23" ht="12.75" customHeight="1">
      <c r="A424" s="15" t="s">
        <v>132</v>
      </c>
      <c r="B424" s="53">
        <v>215.45</v>
      </c>
      <c r="C424" s="53">
        <v>-72.12</v>
      </c>
      <c r="D424" s="53">
        <v>-227.96</v>
      </c>
      <c r="E424" s="53">
        <v>329.13</v>
      </c>
      <c r="F424" s="66">
        <v>244.49999999999997</v>
      </c>
      <c r="G424" s="53">
        <v>8.3</v>
      </c>
      <c r="H424" s="53">
        <v>-48.3</v>
      </c>
      <c r="I424" s="53">
        <v>101.64</v>
      </c>
      <c r="J424" s="53">
        <v>46.84</v>
      </c>
      <c r="K424" s="66">
        <v>108.48</v>
      </c>
      <c r="L424" s="53">
        <v>178.63</v>
      </c>
      <c r="M424" s="53">
        <v>-4.4</v>
      </c>
      <c r="N424" s="53">
        <v>101.46</v>
      </c>
      <c r="O424" s="53">
        <v>107.49</v>
      </c>
      <c r="P424" s="66">
        <v>383.18</v>
      </c>
      <c r="Q424" s="9">
        <v>-79.53</v>
      </c>
      <c r="R424" s="9">
        <v>25.94</v>
      </c>
      <c r="S424" s="9">
        <v>-18.2</v>
      </c>
      <c r="T424" s="9">
        <v>-358.8</v>
      </c>
      <c r="U424" s="12">
        <v>-430.59000000000003</v>
      </c>
      <c r="V424" s="9">
        <v>-65.9</v>
      </c>
      <c r="W424" s="9">
        <v>-1.78</v>
      </c>
    </row>
    <row r="425" spans="1:23" ht="12.75" customHeight="1">
      <c r="A425" s="19" t="s">
        <v>163</v>
      </c>
      <c r="B425" s="54">
        <v>48.301527696666625</v>
      </c>
      <c r="C425" s="54">
        <v>32.61415273999984</v>
      </c>
      <c r="D425" s="54">
        <v>54.7296008433334</v>
      </c>
      <c r="E425" s="54">
        <v>-62.82134344333343</v>
      </c>
      <c r="F425" s="67">
        <v>72.82393783666643</v>
      </c>
      <c r="G425" s="54">
        <v>81.76999999999987</v>
      </c>
      <c r="H425" s="54">
        <v>54.40999999999999</v>
      </c>
      <c r="I425" s="54">
        <v>60.629999999999995</v>
      </c>
      <c r="J425" s="54">
        <v>-69.27000000000007</v>
      </c>
      <c r="K425" s="67">
        <v>127.5399999999998</v>
      </c>
      <c r="L425" s="54">
        <v>9.429999999999978</v>
      </c>
      <c r="M425" s="54">
        <v>21.01999999999964</v>
      </c>
      <c r="N425" s="54">
        <v>94.47999999999998</v>
      </c>
      <c r="O425" s="54">
        <v>-38.49000000000021</v>
      </c>
      <c r="P425" s="67">
        <v>86.43999999999939</v>
      </c>
      <c r="Q425" s="6">
        <f>Q294-Q293</f>
        <v>-45.149999999999835</v>
      </c>
      <c r="R425" s="6">
        <f>R294-R293</f>
        <v>58.9400000000001</v>
      </c>
      <c r="S425" s="6">
        <f>S294-S293</f>
        <v>12.329999999999856</v>
      </c>
      <c r="T425" s="6">
        <f>T294-T293</f>
        <v>-119.97000000000003</v>
      </c>
      <c r="U425" s="28">
        <f>SUM(Q425:T425)</f>
        <v>-93.84999999999991</v>
      </c>
      <c r="V425" s="6">
        <f>V294-V293</f>
        <v>-45.220000000000056</v>
      </c>
      <c r="W425" s="6">
        <f>W294-W293</f>
        <v>-24.92000000000033</v>
      </c>
    </row>
    <row r="426" spans="1:23" ht="12.75" customHeight="1">
      <c r="A426" s="29"/>
      <c r="B426" s="55"/>
      <c r="C426" s="55"/>
      <c r="D426" s="55"/>
      <c r="E426" s="55"/>
      <c r="F426" s="68"/>
      <c r="G426" s="55"/>
      <c r="H426" s="55"/>
      <c r="I426" s="55"/>
      <c r="J426" s="55"/>
      <c r="K426" s="68"/>
      <c r="L426" s="55"/>
      <c r="M426" s="55"/>
      <c r="N426" s="55"/>
      <c r="O426" s="55"/>
      <c r="P426" s="68"/>
      <c r="Q426" s="31"/>
      <c r="R426" s="31"/>
      <c r="S426" s="31"/>
      <c r="T426" s="31"/>
      <c r="U426" s="32"/>
      <c r="V426" s="31"/>
      <c r="W426" s="31"/>
    </row>
    <row r="427" spans="1:23" ht="12.75" customHeight="1">
      <c r="A427" s="29" t="s">
        <v>164</v>
      </c>
      <c r="B427" s="56"/>
      <c r="C427" s="56"/>
      <c r="D427" s="56"/>
      <c r="E427" s="56"/>
      <c r="F427" s="69"/>
      <c r="G427" s="56"/>
      <c r="H427" s="56"/>
      <c r="I427" s="56"/>
      <c r="J427" s="56"/>
      <c r="K427" s="69"/>
      <c r="L427" s="56" t="s">
        <v>17</v>
      </c>
      <c r="M427" s="56" t="s">
        <v>17</v>
      </c>
      <c r="N427" s="56" t="s">
        <v>17</v>
      </c>
      <c r="O427" s="56" t="s">
        <v>17</v>
      </c>
      <c r="P427" s="69"/>
      <c r="Q427" s="31" t="s">
        <v>17</v>
      </c>
      <c r="R427" s="31" t="s">
        <v>17</v>
      </c>
      <c r="S427" s="31" t="s">
        <v>17</v>
      </c>
      <c r="T427" s="31" t="s">
        <v>17</v>
      </c>
      <c r="U427" s="33"/>
      <c r="V427" s="31" t="s">
        <v>17</v>
      </c>
      <c r="W427" s="31" t="s">
        <v>17</v>
      </c>
    </row>
    <row r="428" spans="1:23" ht="12.75" customHeight="1">
      <c r="A428" s="5" t="s">
        <v>165</v>
      </c>
      <c r="B428" s="45">
        <v>0.19</v>
      </c>
      <c r="C428" s="45">
        <v>19.43</v>
      </c>
      <c r="D428" s="45">
        <v>27.33</v>
      </c>
      <c r="E428" s="45">
        <v>31.6</v>
      </c>
      <c r="F428" s="58">
        <v>78.55000000000001</v>
      </c>
      <c r="G428" s="45">
        <v>0</v>
      </c>
      <c r="H428" s="45">
        <v>44.68</v>
      </c>
      <c r="I428" s="45">
        <v>14.79</v>
      </c>
      <c r="J428" s="45">
        <v>41.67</v>
      </c>
      <c r="K428" s="58">
        <v>101.14</v>
      </c>
      <c r="L428" s="45">
        <v>0.9</v>
      </c>
      <c r="M428" s="45">
        <v>0</v>
      </c>
      <c r="N428" s="45">
        <v>0</v>
      </c>
      <c r="O428" s="45">
        <v>64</v>
      </c>
      <c r="P428" s="58">
        <v>64.9</v>
      </c>
      <c r="Q428" s="6">
        <f>Q429+Q431</f>
        <v>3.62</v>
      </c>
      <c r="R428" s="6">
        <f aca="true" t="shared" si="212" ref="R428:W428">R429+R431</f>
        <v>50.44</v>
      </c>
      <c r="S428" s="6">
        <f t="shared" si="212"/>
        <v>34.87</v>
      </c>
      <c r="T428" s="6">
        <f t="shared" si="212"/>
        <v>56.410000000000004</v>
      </c>
      <c r="U428" s="34">
        <f t="shared" si="212"/>
        <v>145.34</v>
      </c>
      <c r="V428" s="6">
        <f t="shared" si="212"/>
        <v>2.39</v>
      </c>
      <c r="W428" s="6">
        <f t="shared" si="212"/>
        <v>1.08</v>
      </c>
    </row>
    <row r="429" spans="1:23" ht="12.75" customHeight="1">
      <c r="A429" s="8" t="s">
        <v>166</v>
      </c>
      <c r="B429" s="46">
        <v>0.19</v>
      </c>
      <c r="C429" s="46">
        <v>19.43</v>
      </c>
      <c r="D429" s="46">
        <v>27.33</v>
      </c>
      <c r="E429" s="46">
        <v>31.6</v>
      </c>
      <c r="F429" s="59">
        <v>78.55000000000001</v>
      </c>
      <c r="G429" s="46">
        <v>0</v>
      </c>
      <c r="H429" s="46">
        <v>44.68</v>
      </c>
      <c r="I429" s="46">
        <v>14.79</v>
      </c>
      <c r="J429" s="46">
        <v>4.39</v>
      </c>
      <c r="K429" s="59">
        <v>63.86</v>
      </c>
      <c r="L429" s="46">
        <v>0</v>
      </c>
      <c r="M429" s="46">
        <v>0</v>
      </c>
      <c r="N429" s="46">
        <v>0</v>
      </c>
      <c r="O429" s="46">
        <v>53.7</v>
      </c>
      <c r="P429" s="59">
        <v>53.7</v>
      </c>
      <c r="Q429" s="9">
        <f>Q430</f>
        <v>1.65</v>
      </c>
      <c r="R429" s="9">
        <f aca="true" t="shared" si="213" ref="R429:W429">R430</f>
        <v>20.21</v>
      </c>
      <c r="S429" s="9">
        <f t="shared" si="213"/>
        <v>34.82</v>
      </c>
      <c r="T429" s="9">
        <f t="shared" si="213"/>
        <v>54.52</v>
      </c>
      <c r="U429" s="35">
        <f t="shared" si="213"/>
        <v>111.2</v>
      </c>
      <c r="V429" s="9">
        <f t="shared" si="213"/>
        <v>0</v>
      </c>
      <c r="W429" s="9">
        <f t="shared" si="213"/>
        <v>0</v>
      </c>
    </row>
    <row r="430" spans="1:23" ht="12.75" customHeight="1">
      <c r="A430" s="15" t="s">
        <v>167</v>
      </c>
      <c r="B430" s="47">
        <v>0.19</v>
      </c>
      <c r="C430" s="47">
        <v>19.43</v>
      </c>
      <c r="D430" s="47">
        <v>27.33</v>
      </c>
      <c r="E430" s="47">
        <v>31.6</v>
      </c>
      <c r="F430" s="60">
        <v>78.55000000000001</v>
      </c>
      <c r="G430" s="47"/>
      <c r="H430" s="47">
        <v>44.68</v>
      </c>
      <c r="I430" s="47">
        <v>14.79</v>
      </c>
      <c r="J430" s="47">
        <v>4.39</v>
      </c>
      <c r="K430" s="60">
        <v>63.86</v>
      </c>
      <c r="L430" s="47"/>
      <c r="M430" s="47"/>
      <c r="N430" s="47"/>
      <c r="O430" s="47">
        <v>53.7</v>
      </c>
      <c r="P430" s="60">
        <v>53.7</v>
      </c>
      <c r="Q430" s="9">
        <v>1.65</v>
      </c>
      <c r="R430" s="9">
        <v>20.21</v>
      </c>
      <c r="S430" s="9">
        <v>34.82</v>
      </c>
      <c r="T430" s="9">
        <v>54.52</v>
      </c>
      <c r="U430" s="36">
        <v>111.2</v>
      </c>
      <c r="V430" s="9"/>
      <c r="W430" s="9"/>
    </row>
    <row r="431" spans="1:23" ht="12.75" customHeight="1">
      <c r="A431" s="8" t="s">
        <v>168</v>
      </c>
      <c r="B431" s="46">
        <v>0</v>
      </c>
      <c r="C431" s="46">
        <v>0</v>
      </c>
      <c r="D431" s="46">
        <v>0</v>
      </c>
      <c r="E431" s="46">
        <v>0</v>
      </c>
      <c r="F431" s="59">
        <v>0</v>
      </c>
      <c r="G431" s="46">
        <v>0</v>
      </c>
      <c r="H431" s="46">
        <v>0</v>
      </c>
      <c r="I431" s="46">
        <v>0</v>
      </c>
      <c r="J431" s="46">
        <v>37.28</v>
      </c>
      <c r="K431" s="59">
        <v>37.28</v>
      </c>
      <c r="L431" s="46">
        <v>0.9</v>
      </c>
      <c r="M431" s="46">
        <v>0</v>
      </c>
      <c r="N431" s="46">
        <v>0</v>
      </c>
      <c r="O431" s="46">
        <v>10.3</v>
      </c>
      <c r="P431" s="59">
        <v>11.200000000000001</v>
      </c>
      <c r="Q431" s="9">
        <f>Q432</f>
        <v>1.97</v>
      </c>
      <c r="R431" s="9">
        <f aca="true" t="shared" si="214" ref="R431:W432">R432</f>
        <v>30.23</v>
      </c>
      <c r="S431" s="9">
        <f t="shared" si="214"/>
        <v>0.05</v>
      </c>
      <c r="T431" s="9">
        <f t="shared" si="214"/>
        <v>1.89</v>
      </c>
      <c r="U431" s="35">
        <f t="shared" si="214"/>
        <v>34.14</v>
      </c>
      <c r="V431" s="9">
        <f t="shared" si="214"/>
        <v>2.39</v>
      </c>
      <c r="W431" s="9">
        <f t="shared" si="214"/>
        <v>1.08</v>
      </c>
    </row>
    <row r="432" spans="1:23" ht="12.75" customHeight="1">
      <c r="A432" s="8" t="s">
        <v>169</v>
      </c>
      <c r="B432" s="46">
        <v>0</v>
      </c>
      <c r="C432" s="46">
        <v>0</v>
      </c>
      <c r="D432" s="46">
        <v>0</v>
      </c>
      <c r="E432" s="46">
        <v>0</v>
      </c>
      <c r="F432" s="59">
        <v>0</v>
      </c>
      <c r="G432" s="46">
        <v>0</v>
      </c>
      <c r="H432" s="46">
        <v>0</v>
      </c>
      <c r="I432" s="46">
        <v>0</v>
      </c>
      <c r="J432" s="46">
        <v>37.28</v>
      </c>
      <c r="K432" s="59">
        <v>37.28</v>
      </c>
      <c r="L432" s="46">
        <v>0.9</v>
      </c>
      <c r="M432" s="46">
        <v>0</v>
      </c>
      <c r="N432" s="46">
        <v>0</v>
      </c>
      <c r="O432" s="46">
        <v>10.3</v>
      </c>
      <c r="P432" s="59">
        <v>11.200000000000001</v>
      </c>
      <c r="Q432" s="9">
        <f>Q433</f>
        <v>1.97</v>
      </c>
      <c r="R432" s="9">
        <f t="shared" si="214"/>
        <v>30.23</v>
      </c>
      <c r="S432" s="9">
        <f t="shared" si="214"/>
        <v>0.05</v>
      </c>
      <c r="T432" s="9">
        <f t="shared" si="214"/>
        <v>1.89</v>
      </c>
      <c r="U432" s="35">
        <f t="shared" si="214"/>
        <v>34.14</v>
      </c>
      <c r="V432" s="9">
        <f t="shared" si="214"/>
        <v>2.39</v>
      </c>
      <c r="W432" s="9">
        <f t="shared" si="214"/>
        <v>1.08</v>
      </c>
    </row>
    <row r="433" spans="1:23" ht="12.75" customHeight="1">
      <c r="A433" s="42" t="s">
        <v>170</v>
      </c>
      <c r="B433" s="46"/>
      <c r="C433" s="46"/>
      <c r="D433" s="46"/>
      <c r="E433" s="46"/>
      <c r="F433" s="59"/>
      <c r="G433" s="46"/>
      <c r="H433" s="46"/>
      <c r="I433" s="46"/>
      <c r="J433" s="46">
        <v>37.28</v>
      </c>
      <c r="K433" s="59">
        <v>37.28</v>
      </c>
      <c r="L433" s="46">
        <v>0.9</v>
      </c>
      <c r="M433" s="46"/>
      <c r="N433" s="46"/>
      <c r="O433" s="46">
        <v>10.3</v>
      </c>
      <c r="P433" s="59">
        <v>11.200000000000001</v>
      </c>
      <c r="Q433" s="9">
        <v>1.97</v>
      </c>
      <c r="R433" s="9">
        <v>30.23</v>
      </c>
      <c r="S433" s="9">
        <v>0.05</v>
      </c>
      <c r="T433" s="9">
        <v>1.89</v>
      </c>
      <c r="U433" s="36">
        <v>34.14</v>
      </c>
      <c r="V433" s="9">
        <v>2.39</v>
      </c>
      <c r="W433" s="9">
        <v>1.08</v>
      </c>
    </row>
    <row r="434" spans="1:23" ht="12.75" customHeight="1">
      <c r="A434" s="30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31"/>
      <c r="R434" s="31"/>
      <c r="S434" s="31"/>
      <c r="T434" s="31"/>
      <c r="U434" s="32"/>
      <c r="V434" s="31"/>
      <c r="W434" s="31"/>
    </row>
    <row r="435" spans="1:23" ht="12.75" customHeight="1">
      <c r="A435" s="29" t="s">
        <v>171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31"/>
      <c r="R435" s="31"/>
      <c r="S435" s="31"/>
      <c r="T435" s="31"/>
      <c r="U435" s="32"/>
      <c r="V435" s="31"/>
      <c r="W435" s="31"/>
    </row>
    <row r="436" spans="1:23" ht="12.75" customHeight="1">
      <c r="A436" s="21" t="s">
        <v>172</v>
      </c>
      <c r="B436" s="46">
        <v>-5.1000000000000005</v>
      </c>
      <c r="C436" s="46">
        <v>7.500000000000001</v>
      </c>
      <c r="D436" s="46">
        <v>20.54</v>
      </c>
      <c r="E436" s="46">
        <v>3.2699999999999996</v>
      </c>
      <c r="F436" s="59">
        <v>26.209999999999997</v>
      </c>
      <c r="G436" s="46">
        <v>-1.5999999999999999</v>
      </c>
      <c r="H436" s="46">
        <v>2.59</v>
      </c>
      <c r="I436" s="46">
        <v>1.32</v>
      </c>
      <c r="J436" s="46">
        <v>6.77</v>
      </c>
      <c r="K436" s="59">
        <v>9.08</v>
      </c>
      <c r="L436" s="46">
        <v>-1.7000000000000002</v>
      </c>
      <c r="M436" s="46">
        <v>1.6600000000000001</v>
      </c>
      <c r="N436" s="46">
        <v>4.53</v>
      </c>
      <c r="O436" s="46">
        <v>11.39</v>
      </c>
      <c r="P436" s="59">
        <v>15.88</v>
      </c>
      <c r="Q436" s="22">
        <v>11.690000000000001</v>
      </c>
      <c r="R436" s="22">
        <v>14.05</v>
      </c>
      <c r="S436" s="9">
        <v>23.31</v>
      </c>
      <c r="T436" s="9">
        <v>21.56</v>
      </c>
      <c r="U436" s="36">
        <v>70.61</v>
      </c>
      <c r="V436" s="22">
        <v>6.569999999999999</v>
      </c>
      <c r="W436" s="22">
        <v>9.55</v>
      </c>
    </row>
    <row r="437" spans="1:23" ht="12.75" customHeight="1">
      <c r="A437" s="21" t="s">
        <v>177</v>
      </c>
      <c r="B437" s="46">
        <v>327.4941073266502</v>
      </c>
      <c r="C437" s="46">
        <v>424.68952154400506</v>
      </c>
      <c r="D437" s="46">
        <v>473.91599138978637</v>
      </c>
      <c r="E437" s="46">
        <v>457.9031985237125</v>
      </c>
      <c r="F437" s="59">
        <v>1684.002818784154</v>
      </c>
      <c r="G437" s="46">
        <v>361.94123061612527</v>
      </c>
      <c r="H437" s="46">
        <v>451.91420310834025</v>
      </c>
      <c r="I437" s="46">
        <v>503.754212773531</v>
      </c>
      <c r="J437" s="46">
        <v>515.2542741777257</v>
      </c>
      <c r="K437" s="59">
        <v>1832.863920675722</v>
      </c>
      <c r="L437" s="46">
        <v>402.86358717854085</v>
      </c>
      <c r="M437" s="46">
        <v>493.4730209796444</v>
      </c>
      <c r="N437" s="46">
        <v>558.1244767180414</v>
      </c>
      <c r="O437" s="46">
        <v>564.1838329624007</v>
      </c>
      <c r="P437" s="59">
        <v>2018.6449178386274</v>
      </c>
      <c r="Q437" s="70">
        <v>396.4837533965929</v>
      </c>
      <c r="R437" s="70">
        <v>521.6237014825136</v>
      </c>
      <c r="S437" s="70">
        <v>562.2301365006624</v>
      </c>
      <c r="T437" s="70">
        <v>440.0123178892151</v>
      </c>
      <c r="U437" s="71">
        <v>1920.3499092689842</v>
      </c>
      <c r="V437" s="70">
        <v>315.76</v>
      </c>
      <c r="W437" s="70">
        <v>378.71</v>
      </c>
    </row>
    <row r="438" spans="17:23" ht="18" customHeight="1">
      <c r="Q438" s="37"/>
      <c r="R438" s="37"/>
      <c r="S438" s="37"/>
      <c r="T438" s="37"/>
      <c r="V438" s="37"/>
      <c r="W438" s="37"/>
    </row>
    <row r="439" spans="17:23" ht="18" customHeight="1">
      <c r="Q439" s="37"/>
      <c r="R439" s="37"/>
      <c r="S439" s="37"/>
      <c r="T439" s="37"/>
      <c r="V439" s="37"/>
      <c r="W439" s="37"/>
    </row>
    <row r="440" spans="17:23" ht="18" customHeight="1">
      <c r="Q440" s="37"/>
      <c r="R440" s="37"/>
      <c r="S440" s="37"/>
      <c r="T440" s="37"/>
      <c r="V440" s="37"/>
      <c r="W440" s="37"/>
    </row>
    <row r="441" spans="17:23" ht="18" customHeight="1">
      <c r="Q441" s="38"/>
      <c r="R441" s="38"/>
      <c r="S441" s="38"/>
      <c r="T441" s="38"/>
      <c r="V441" s="38"/>
      <c r="W441" s="38"/>
    </row>
    <row r="442" spans="17:23" ht="18" customHeight="1">
      <c r="Q442" s="38"/>
      <c r="R442" s="38"/>
      <c r="S442" s="38"/>
      <c r="T442" s="38"/>
      <c r="V442" s="38"/>
      <c r="W442" s="38"/>
    </row>
    <row r="443" spans="17:23" ht="12">
      <c r="Q443" s="38"/>
      <c r="R443" s="38"/>
      <c r="S443" s="38"/>
      <c r="T443" s="38"/>
      <c r="V443" s="38"/>
      <c r="W443" s="38"/>
    </row>
    <row r="444" spans="17:23" ht="12">
      <c r="Q444" s="38"/>
      <c r="R444" s="38"/>
      <c r="S444" s="38"/>
      <c r="T444" s="38"/>
      <c r="V444" s="38"/>
      <c r="W444" s="38"/>
    </row>
    <row r="445" spans="17:23" ht="12">
      <c r="Q445" s="38"/>
      <c r="R445" s="38"/>
      <c r="S445" s="38"/>
      <c r="T445" s="38"/>
      <c r="U445" s="38"/>
      <c r="V445" s="38"/>
      <c r="W445" s="38"/>
    </row>
    <row r="446" spans="17:23" ht="12">
      <c r="Q446" s="38"/>
      <c r="R446" s="38"/>
      <c r="S446" s="38"/>
      <c r="T446" s="38"/>
      <c r="U446" s="38"/>
      <c r="V446" s="38"/>
      <c r="W446" s="38"/>
    </row>
    <row r="447" spans="17:23" ht="12">
      <c r="Q447" s="38"/>
      <c r="R447" s="38"/>
      <c r="S447" s="38"/>
      <c r="T447" s="38"/>
      <c r="U447" s="38"/>
      <c r="V447" s="38"/>
      <c r="W447" s="38"/>
    </row>
    <row r="448" spans="17:23" ht="12">
      <c r="Q448" s="38"/>
      <c r="R448" s="38"/>
      <c r="S448" s="38"/>
      <c r="T448" s="38"/>
      <c r="U448" s="38"/>
      <c r="V448" s="38"/>
      <c r="W448" s="38"/>
    </row>
    <row r="449" spans="17:23" ht="12">
      <c r="Q449" s="38"/>
      <c r="R449" s="38"/>
      <c r="S449" s="38"/>
      <c r="T449" s="38"/>
      <c r="U449" s="38"/>
      <c r="V449" s="38"/>
      <c r="W449" s="38"/>
    </row>
    <row r="450" spans="17:23" ht="12">
      <c r="Q450" s="38"/>
      <c r="R450" s="38"/>
      <c r="S450" s="38"/>
      <c r="T450" s="38"/>
      <c r="U450" s="38"/>
      <c r="V450" s="38"/>
      <c r="W450" s="38"/>
    </row>
    <row r="451" spans="17:23" ht="12">
      <c r="Q451" s="38"/>
      <c r="R451" s="38"/>
      <c r="S451" s="38"/>
      <c r="T451" s="38"/>
      <c r="U451" s="38"/>
      <c r="V451" s="38"/>
      <c r="W451" s="38"/>
    </row>
    <row r="452" spans="17:23" ht="12">
      <c r="Q452" s="38"/>
      <c r="R452" s="38"/>
      <c r="S452" s="38"/>
      <c r="T452" s="38"/>
      <c r="U452" s="38"/>
      <c r="V452" s="38"/>
      <c r="W452" s="38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Marina D. Soloviova</cp:lastModifiedBy>
  <dcterms:created xsi:type="dcterms:W3CDTF">2015-09-28T08:27:23Z</dcterms:created>
  <dcterms:modified xsi:type="dcterms:W3CDTF">2015-11-03T08:46:46Z</dcterms:modified>
  <cp:category/>
  <cp:version/>
  <cp:contentType/>
  <cp:contentStatus/>
</cp:coreProperties>
</file>