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65" windowWidth="24660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'[2]interv'!#REF!</definedName>
    <definedName name="__123Graph_ACBAWKLY" hidden="1">'[2]interv'!#REF!</definedName>
    <definedName name="__123Graph_AGraph1" localSheetId="0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0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0" hidden="1">'[6]interv'!#REF!</definedName>
    <definedName name="__123Graph_AMSWKLY" hidden="1">'[6]interv'!#REF!</definedName>
    <definedName name="__123Graph_AMULTVELO" hidden="1">'[6]interv'!$C$31:$K$31</definedName>
    <definedName name="__123Graph_ANDA" localSheetId="0" hidden="1">'[7]A'!#REF!</definedName>
    <definedName name="__123Graph_ANDA" hidden="1">'[7]A'!#REF!</definedName>
    <definedName name="__123Graph_APIPELINE" hidden="1">'[4]BoP'!$U$359:$AQ$359</definedName>
    <definedName name="__123Graph_AREER" localSheetId="0" hidden="1">'[4]ER'!#REF!</definedName>
    <definedName name="__123Graph_AREER" hidden="1">'[4]ER'!#REF!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'[8]seignior'!#REF!</definedName>
    <definedName name="__123Graph_ASEIGNOR" hidden="1">'[8]seignior'!#REF!</definedName>
    <definedName name="__123Graph_B" localSheetId="0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'[6]interv'!#REF!</definedName>
    <definedName name="__123Graph_BCBAWKLY" hidden="1">'[6]interv'!#REF!</definedName>
    <definedName name="__123Graph_BCurrent" localSheetId="0" hidden="1">'[9]G'!#REF!</definedName>
    <definedName name="__123Graph_BCurrent" hidden="1">'[9]G'!#REF!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0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0" hidden="1">'[4]ER'!#REF!</definedName>
    <definedName name="__123Graph_BREER" hidden="1">'[4]ER'!#REF!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'[8]seignior'!#REF!</definedName>
    <definedName name="__123Graph_BSEIGNOR" hidden="1">'[8]seignior'!#REF!</definedName>
    <definedName name="__123Graph_C" localSheetId="0" hidden="1">'[1]TOC'!#REF!</definedName>
    <definedName name="__123Graph_C" hidden="1">'[1]TOC'!#REF!</definedName>
    <definedName name="__123Graph_CBSYSASST" hidden="1">'[6]interv'!$C$39:$K$39</definedName>
    <definedName name="__123Graph_CCBAWKLY" localSheetId="0" hidden="1">'[6]interv'!#REF!</definedName>
    <definedName name="__123Graph_CCBAWKLY" hidden="1">'[6]interv'!#REF!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'[4]ER'!#REF!</definedName>
    <definedName name="__123Graph_CREER" hidden="1">'[4]ER'!#REF!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'[1]TOC'!#REF!</definedName>
    <definedName name="__123Graph_D" hidden="1">'[1]TOC'!#REF!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'[1]TOC'!#REF!</definedName>
    <definedName name="__123Graph_E" hidden="1">'[1]TOC'!#REF!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'[1]TOC'!#REF!</definedName>
    <definedName name="__123Graph_F" hidden="1">'[1]TOC'!#REF!</definedName>
    <definedName name="__123Graph_FMONIMP" localSheetId="0" hidden="1">#REF!</definedName>
    <definedName name="__123Graph_FMONIMP" hidden="1">#REF!</definedName>
    <definedName name="__123Graph_X" localSheetId="0" hidden="1">'[1]TOC'!#REF!</definedName>
    <definedName name="__123Graph_X" hidden="1">'[1]TOC'!#REF!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'[7]A'!#REF!</definedName>
    <definedName name="__123Graph_XNDA" hidden="1">'[7]A'!#REF!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'[14]RL'!#REF!</definedName>
    <definedName name="a">'[14]RL'!#REF!</definedName>
    <definedName name="aaa" localSheetId="0" hidden="1">'[15]PEF'!#REF!</definedName>
    <definedName name="aaa" hidden="1">'[15]PEF'!#REF!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'[16]BoP 5'!#REF!</definedName>
    <definedName name="DATES">'[14]RL'!#REF!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'[17]NPV_base'!#REF!</definedName>
    <definedName name="Discount_NC">'[18]NPV_base'!#REF!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'[17]NPV_base'!#REF!</definedName>
    <definedName name="Grace_NC">'[18]NPV_base'!#REF!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'[22]TAB34'!#REF!</definedName>
    <definedName name="inflation" hidden="1">'[22]TAB34'!#REF!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'[17]NPV_base'!#REF!</definedName>
    <definedName name="Interest_NC">'[18]NPV_base'!#REF!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'[23]M'!#REF!</definedName>
    <definedName name="jjj" hidden="1">'[23]M'!#REF!</definedName>
    <definedName name="jjjjjj" localSheetId="0" hidden="1">'[20]J(Priv.Cap)'!#REF!</definedName>
    <definedName name="jjjjjj" hidden="1">'[20]J(Priv.Cap)'!#REF!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'[24]M'!#REF!</definedName>
    <definedName name="kkkk" hidden="1">'[24]M'!#REF!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'[23]M'!#REF!</definedName>
    <definedName name="llll" hidden="1">'[23]M'!#REF!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'[17]NPV_base'!#REF!</definedName>
    <definedName name="Maturity_NC">'[18]NPV_base'!#REF!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'[16]BoP 5'!#REF!</definedName>
    <definedName name="NAMES">'[14]RL'!#REF!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'[16]BoP 5'!#REF!</definedName>
    <definedName name="PRINT_AREA_MI">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'[25]Control'!$C$4</definedName>
    <definedName name="Range_DownloadAnnual">'[26]Control'!$C$4</definedName>
    <definedName name="Range_DownloadDateTime" localSheetId="0">#REF!</definedName>
    <definedName name="Range_DownloadDateTime">#REF!</definedName>
    <definedName name="Range_DownloadMonth" localSheetId="0">'[25]Control'!$C$2</definedName>
    <definedName name="Range_DownloadMonth">'[26]Control'!$C$2</definedName>
    <definedName name="Range_DownloadQuarter" localSheetId="0">'[25]Control'!$C$3</definedName>
    <definedName name="Range_DownloadQuarter">'[26]Control'!$C$3</definedName>
    <definedName name="Range_ReportFormName" localSheetId="0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'[23]M'!#REF!</definedName>
    <definedName name="ttttt" hidden="1">'[23]M'!#REF!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'[23]M'!#REF!</definedName>
    <definedName name="ww" hidden="1">'[23]M'!#REF!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localSheetId="0" hidden="1">'[28]Cashflow'!$32:$33,'[28]Cashflow'!$38:$38</definedName>
    <definedName name="Z_695446A2_A8C9_11D3_8A18_0004AC53A12A_.wvu.Rows" hidden="1">'[28]Cashflow'!$32:$33,'[28]Cashflow'!$38:$38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<sst xmlns="http://schemas.openxmlformats.org/spreadsheetml/2006/main" count="1419" uniqueCount="607">
  <si>
    <t>Unitatea de măsură: milioane dolari SUA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</si>
  <si>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</si>
  <si>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</si>
  <si>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</si>
  <si>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</si>
  <si>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</si>
  <si>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</si>
  <si>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</si>
  <si>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</si>
  <si>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</si>
  <si>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</si>
  <si>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</si>
  <si>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</si>
  <si>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</si>
  <si>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</si>
  <si>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</si>
  <si>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</si>
  <si>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</si>
  <si>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</si>
  <si>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</si>
  <si>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</si>
  <si>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</si>
  <si>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</si>
  <si>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</si>
  <si>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</si>
  <si>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</si>
  <si>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</si>
  <si>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</si>
  <si>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</si>
  <si>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</si>
  <si>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</si>
  <si>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</si>
  <si>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</si>
  <si>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</si>
  <si>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</si>
  <si>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</si>
  <si>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</si>
  <si>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</si>
  <si>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</si>
  <si>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</si>
  <si>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</si>
  <si>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</si>
  <si>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</si>
  <si>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</si>
  <si>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</si>
  <si>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</si>
  <si>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</si>
  <si>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</si>
  <si>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</si>
  <si>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</si>
  <si>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</si>
  <si>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</si>
  <si>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</si>
  <si>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</si>
  <si>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</si>
  <si>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</si>
  <si>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</si>
  <si>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</si>
  <si>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</si>
  <si>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</si>
  <si>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</si>
  <si>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</si>
  <si>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</si>
  <si>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</si>
  <si>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</si>
  <si>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</si>
  <si>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</si>
  <si>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</si>
  <si>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</si>
  <si>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</si>
  <si>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</si>
  <si>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</si>
  <si>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</si>
  <si>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</si>
  <si>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</si>
  <si>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</si>
  <si>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</si>
  <si>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</si>
  <si>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</si>
  <si>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</si>
  <si>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</si>
  <si>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</si>
  <si>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</si>
  <si>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</si>
  <si>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</si>
  <si>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</si>
  <si>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</si>
  <si>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</si>
  <si>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</si>
  <si>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</si>
  <si>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</si>
  <si>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</si>
  <si>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</si>
  <si>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</si>
  <si>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</si>
  <si>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</si>
  <si>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</si>
  <si>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</si>
  <si>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</si>
  <si>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</si>
  <si>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</si>
  <si>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</si>
  <si>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</si>
  <si>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</si>
  <si>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</si>
  <si>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  Credit</t>
  </si>
  <si>
    <t xml:space="preserve">            Debit</t>
  </si>
  <si>
    <t xml:space="preserve">          Mărfuri </t>
  </si>
  <si>
    <t xml:space="preserve">          Freight</t>
  </si>
  <si>
    <t xml:space="preserve">          Грузовой</t>
  </si>
  <si>
    <t xml:space="preserve">            Кредит</t>
  </si>
  <si>
    <t xml:space="preserve">            Дебет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</si>
  <si>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</si>
  <si>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</si>
  <si>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</si>
  <si>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</si>
  <si>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</si>
  <si>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</si>
  <si>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  Passenger</t>
  </si>
  <si>
    <t xml:space="preserve">          Пассажирский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</si>
  <si>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</si>
  <si>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</si>
  <si>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</si>
  <si>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</si>
  <si>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</si>
  <si>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</si>
  <si>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</si>
  <si>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</si>
  <si>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</si>
  <si>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</si>
  <si>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</si>
  <si>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</si>
  <si>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</si>
  <si>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</si>
  <si>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</si>
  <si>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</si>
  <si>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</si>
  <si>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</si>
  <si>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</si>
  <si>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</si>
  <si>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</si>
  <si>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</si>
  <si>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</si>
  <si>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</si>
  <si>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</si>
  <si>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</si>
  <si>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</si>
  <si>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</si>
  <si>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</si>
  <si>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</si>
  <si>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</si>
  <si>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</si>
  <si>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</si>
  <si>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</si>
  <si>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</si>
  <si>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</si>
  <si>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</si>
  <si>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</si>
  <si>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</si>
  <si>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</si>
  <si>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</si>
  <si>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</si>
  <si>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</si>
  <si>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</si>
  <si>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</si>
  <si>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</si>
  <si>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</si>
  <si>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</si>
  <si>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</si>
  <si>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</si>
  <si>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</si>
  <si>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</si>
  <si>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</si>
  <si>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</si>
  <si>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</si>
  <si>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</si>
  <si>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</si>
  <si>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</si>
  <si>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</si>
  <si>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</si>
  <si>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</si>
  <si>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</si>
  <si>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</si>
  <si>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</si>
  <si>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</si>
  <si>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</si>
  <si>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</si>
  <si>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</si>
  <si>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</si>
  <si>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</si>
  <si>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</si>
  <si>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</si>
  <si>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</si>
  <si>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</si>
  <si>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</si>
  <si>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</si>
  <si>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</si>
  <si>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</si>
  <si>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</si>
  <si>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</si>
  <si>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</si>
  <si>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</si>
  <si>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</si>
  <si>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</si>
  <si>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</si>
  <si>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</si>
  <si>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</si>
  <si>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</si>
  <si>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</si>
  <si>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</si>
  <si>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</si>
  <si>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</si>
  <si>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</si>
  <si>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</si>
  <si>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</si>
  <si>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</si>
  <si>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</si>
  <si>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</si>
  <si>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</si>
  <si>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</si>
  <si>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</si>
  <si>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</si>
  <si>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</si>
  <si>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</si>
  <si>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</si>
  <si>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</si>
  <si>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</si>
  <si>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</si>
  <si>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</si>
  <si>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</si>
  <si>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</si>
  <si>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</si>
  <si>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</si>
  <si>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</si>
  <si>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</si>
  <si>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</si>
  <si>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</si>
  <si>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</si>
  <si>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</si>
  <si>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</si>
  <si>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</si>
  <si>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</si>
  <si>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</si>
  <si>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</si>
  <si>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</si>
  <si>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</si>
  <si>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</si>
  <si>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</si>
  <si>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</si>
  <si>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</si>
  <si>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</si>
  <si>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</si>
  <si>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</si>
  <si>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</si>
  <si>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</si>
  <si>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</si>
  <si>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</si>
  <si>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</si>
  <si>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</si>
  <si>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</si>
  <si>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</si>
  <si>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</si>
  <si>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</si>
  <si>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</si>
  <si>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</si>
  <si>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</si>
  <si>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</si>
  <si>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</si>
  <si>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</si>
  <si>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</si>
  <si>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</si>
  <si>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</si>
  <si>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</si>
  <si>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</si>
  <si>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</si>
  <si>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</si>
  <si>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</si>
  <si>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</si>
  <si>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</si>
  <si>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</si>
  <si>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</si>
  <si>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</si>
  <si>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</si>
  <si>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</si>
  <si>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</si>
  <si>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</si>
  <si>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</si>
  <si>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</si>
  <si>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</si>
  <si>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</si>
  <si>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</si>
  <si>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</si>
  <si>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</si>
  <si>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</si>
  <si>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</si>
  <si>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</si>
  <si>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</si>
  <si>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</si>
  <si>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</si>
  <si>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</si>
  <si>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</si>
  <si>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</si>
  <si>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</si>
  <si>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</si>
  <si>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</si>
  <si>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</si>
  <si>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</si>
  <si>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</si>
  <si>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</si>
  <si>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</si>
  <si>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</si>
  <si>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</si>
  <si>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</si>
  <si>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</si>
  <si>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</si>
  <si>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</si>
  <si>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</si>
  <si>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</si>
  <si>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</si>
  <si>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</si>
  <si>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Despagubiri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</si>
  <si>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</si>
  <si>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</si>
  <si>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</si>
  <si>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</si>
  <si>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</si>
  <si>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</si>
  <si>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</si>
  <si>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</si>
  <si>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</si>
  <si>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</si>
  <si>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</si>
  <si>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</si>
  <si>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</si>
  <si>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</si>
  <si>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</si>
  <si>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</si>
  <si>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</si>
  <si>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</si>
  <si>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</si>
  <si>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</si>
  <si>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</si>
  <si>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</si>
  <si>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</si>
  <si>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</si>
  <si>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</si>
  <si>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</si>
  <si>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</si>
  <si>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</si>
  <si>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</si>
  <si>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</si>
  <si>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</si>
  <si>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</si>
  <si>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</si>
  <si>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</si>
  <si>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</si>
  <si>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</si>
  <si>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</si>
  <si>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</si>
  <si>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</si>
  <si>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</si>
  <si>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</si>
  <si>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</si>
  <si>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</si>
  <si>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</si>
  <si>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</si>
  <si>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</si>
  <si>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</si>
  <si>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</si>
  <si>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</si>
  <si>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</si>
  <si>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</si>
  <si>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</si>
  <si>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</si>
  <si>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</si>
  <si>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</si>
  <si>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</si>
  <si>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</si>
  <si>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</si>
  <si>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</si>
  <si>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</si>
  <si>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</si>
  <si>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</si>
  <si>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</si>
  <si>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Societăţi care acceptă depozite, exclusiv Banca Centrală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</si>
  <si>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</si>
  <si>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</si>
  <si>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</si>
  <si>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fără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</si>
  <si>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</si>
  <si>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</si>
  <si>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</si>
  <si>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</si>
  <si>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</si>
  <si>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</si>
  <si>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</si>
  <si>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  Pe termen lung</t>
  </si>
  <si>
    <t xml:space="preserve">          Long-term</t>
  </si>
  <si>
    <t xml:space="preserve">          Долгосрочные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</si>
  <si>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</si>
  <si>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</si>
  <si>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</si>
  <si>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</si>
  <si>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</si>
  <si>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</si>
  <si>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</si>
  <si>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</si>
  <si>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Societăţi care acceptă depozite, exclusiv Banca Centrală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</si>
  <si>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</si>
  <si>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</si>
  <si>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</si>
  <si>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</si>
  <si>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</si>
  <si>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</si>
  <si>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</si>
  <si>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</si>
  <si>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</si>
  <si>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</si>
  <si>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</si>
  <si>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</si>
  <si>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</si>
  <si>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</si>
  <si>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</si>
  <si>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</si>
  <si>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</si>
  <si>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</si>
  <si>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</si>
  <si>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</si>
  <si>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</si>
  <si>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</si>
  <si>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</si>
  <si>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</si>
  <si>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</si>
  <si>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</si>
  <si>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</si>
  <si>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</si>
  <si>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</si>
  <si>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</si>
  <si>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</si>
  <si>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Achiziționarea netă de active financiare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</si>
  <si>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</si>
  <si>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</si>
  <si>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</si>
  <si>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</si>
  <si>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</si>
  <si>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</si>
  <si>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</si>
  <si>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</si>
  <si>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</si>
  <si>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</si>
  <si>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</si>
  <si>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</si>
  <si>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</si>
  <si>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</si>
  <si>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</si>
  <si>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</si>
  <si>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</si>
  <si>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</si>
  <si>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</si>
  <si>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</si>
  <si>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</si>
  <si>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</si>
  <si>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</si>
  <si>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</si>
  <si>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</si>
  <si>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</si>
  <si>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</si>
  <si>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</si>
  <si>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r>
      <t xml:space="preserve">      </t>
    </r>
    <r>
      <rPr>
        <sz val="9"/>
        <rFont val="Times New Roman"/>
        <family val="1"/>
      </rPr>
      <t xml:space="preserve"> Lingouri de aur</t>
    </r>
    <r>
      <rPr>
        <b/>
        <sz val="9"/>
        <rFont val="Times New Roman"/>
        <family val="1"/>
      </rPr>
      <t xml:space="preserve"> </t>
    </r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</si>
  <si>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</si>
  <si>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</si>
  <si>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</si>
  <si>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</si>
  <si>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</si>
  <si>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</si>
  <si>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</si>
  <si>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</si>
  <si>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</si>
  <si>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</si>
  <si>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</si>
  <si>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</si>
  <si>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</si>
  <si>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</si>
  <si>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</si>
  <si>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</si>
  <si>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</si>
  <si>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</si>
  <si>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</si>
  <si>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</si>
  <si>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</si>
  <si>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</si>
  <si>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</si>
  <si>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</si>
  <si>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</si>
  <si>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</si>
  <si>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</si>
  <si>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</si>
  <si>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</si>
  <si>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</si>
  <si>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</si>
  <si>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</si>
  <si>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</si>
  <si>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</si>
  <si>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</si>
  <si>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</si>
  <si>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</si>
  <si>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</si>
  <si>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</si>
  <si>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</si>
  <si>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</si>
  <si>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</si>
  <si>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</si>
  <si>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</si>
  <si>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</si>
  <si>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</si>
  <si>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</si>
  <si>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</si>
  <si>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</si>
  <si>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</si>
  <si>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</si>
  <si>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</si>
  <si>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</si>
  <si>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</si>
  <si>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 xml:space="preserve">          Bunuri și servicii procurate de către lucrătorii de la frontieră, sezonieri şi alţi lucrători pe termen scurt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</si>
  <si>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</si>
  <si>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</si>
  <si>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</si>
  <si>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Rent</t>
  </si>
  <si>
    <t xml:space="preserve">        Рента</t>
  </si>
  <si>
    <t xml:space="preserve">            Социальные взносы</t>
  </si>
  <si>
    <t xml:space="preserve">              Дебит</t>
  </si>
  <si>
    <t xml:space="preserve">            Social contributions</t>
  </si>
  <si>
    <t xml:space="preserve">  Special drawing rights</t>
  </si>
  <si>
    <t xml:space="preserve">    Monetary gold</t>
  </si>
  <si>
    <t xml:space="preserve">       Gold bullion </t>
  </si>
  <si>
    <t xml:space="preserve">    Монетарное золото</t>
  </si>
  <si>
    <t xml:space="preserve">       Золото в слитках</t>
  </si>
  <si>
    <t>Personal remittances: Credit</t>
  </si>
  <si>
    <t>Личные денежные переводы: Кредит</t>
  </si>
  <si>
    <t>Balanţa de plăţi a Republicii Moldova pentru 2009-2015 conform MBP6</t>
  </si>
  <si>
    <t xml:space="preserve">    Compensarea pentru muncă - net</t>
  </si>
  <si>
    <t xml:space="preserve">    Transferuri personale</t>
  </si>
  <si>
    <t xml:space="preserve">    Transferuri de capital între gospodării</t>
  </si>
  <si>
    <t xml:space="preserve">    Compensation of employees - net</t>
  </si>
  <si>
    <t xml:space="preserve">    Personal transfers</t>
  </si>
  <si>
    <t xml:space="preserve">    Capital transfers between households</t>
  </si>
  <si>
    <t xml:space="preserve">    Оплата труда работников - чистая</t>
  </si>
  <si>
    <t xml:space="preserve">    Личные трансферты</t>
  </si>
  <si>
    <t xml:space="preserve">    Капитальные трансферты между домашними хозяйствами </t>
  </si>
  <si>
    <t>Платежный баланс Республики Молдова, 2009-2015 (РПБ6)</t>
  </si>
  <si>
    <t>Единица измерения: млн.  долларов США</t>
  </si>
  <si>
    <t>Q I 2009</t>
  </si>
  <si>
    <t>Q I 2010</t>
  </si>
  <si>
    <t>Q I 2011</t>
  </si>
  <si>
    <t>Q I 2012</t>
  </si>
  <si>
    <t>Q II 2010</t>
  </si>
  <si>
    <t>Q III 2011</t>
  </si>
  <si>
    <t>Q IV 2012</t>
  </si>
  <si>
    <t>Q II 2009</t>
  </si>
  <si>
    <t>Q III 2009</t>
  </si>
  <si>
    <t>Q IV 2009</t>
  </si>
  <si>
    <t>Q III 2010</t>
  </si>
  <si>
    <t>Q IV 2010</t>
  </si>
  <si>
    <t>Q II 2011</t>
  </si>
  <si>
    <t>Q IV 2011</t>
  </si>
  <si>
    <t>Q II 2012</t>
  </si>
  <si>
    <t>Q III 2012</t>
  </si>
  <si>
    <t>Q I 2013</t>
  </si>
  <si>
    <t>Q II 2013</t>
  </si>
  <si>
    <t>Q III 2013</t>
  </si>
  <si>
    <t>Q IV 2013</t>
  </si>
  <si>
    <t>Q I 2014</t>
  </si>
  <si>
    <t>Q II 2014</t>
  </si>
  <si>
    <t>Q III 2014</t>
  </si>
  <si>
    <t>Q IV 2014</t>
  </si>
  <si>
    <t>Q I 2015</t>
  </si>
  <si>
    <t>Q II 2015</t>
  </si>
  <si>
    <t>Q III 2015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</si>
  <si>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</si>
  <si>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</si>
  <si>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</si>
  <si>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</si>
  <si>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</si>
  <si>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</si>
  <si>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</si>
  <si>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</si>
  <si>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</si>
  <si>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</si>
  <si>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</si>
  <si>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</si>
  <si>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</si>
  <si>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</si>
  <si>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</si>
  <si>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</si>
  <si>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</si>
  <si>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</si>
  <si>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</si>
  <si>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</si>
  <si>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</si>
  <si>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</si>
  <si>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</si>
  <si>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</si>
  <si>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</si>
  <si>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</si>
  <si>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</si>
  <si>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>Balance of Payments of the Republic of Moldova (BPM6)</t>
  </si>
  <si>
    <t>Unit: US$ million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</si>
</sst>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"/>
    <numFmt numFmtId="173" formatCode="##,##0.000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#,##0.0"/>
    <numFmt numFmtId="181" formatCode="#,##0.000"/>
    <numFmt numFmtId="182" formatCode="#,##0.0000"/>
    <numFmt numFmtId="183" formatCode="0.000_)"/>
    <numFmt numFmtId="184" formatCode="_-* #,##0.00\ _l_e_i_-;\-* #,##0.00\ _l_e_i_-;_-* &quot;-&quot;??\ _l_e_i_-;_-@_-"/>
    <numFmt numFmtId="185" formatCode="_-* #,##0.00_-;\-* #,##0.00_-;_-* &quot;-&quot;??_-;_-@_-"/>
    <numFmt numFmtId="186" formatCode="#,##0.0;\-#,##0.0;&quot;--&quot;"/>
    <numFmt numFmtId="187" formatCode="#,##0\ &quot;лв&quot;;\-#,##0\ &quot;лв&quot;"/>
    <numFmt numFmtId="188" formatCode="#."/>
    <numFmt numFmtId="189" formatCode="_-* #,##0.00[$€-1]_-;\-* #,##0.00[$€-1]_-;_-* &quot;-&quot;??[$€-1]_-"/>
    <numFmt numFmtId="190" formatCode="General_)"/>
    <numFmt numFmtId="191" formatCode="_-* #,##0\ _F_t_-;\-* #,##0\ _F_t_-;_-* &quot;-&quot;\ _F_t_-;_-@_-"/>
    <numFmt numFmtId="192" formatCode="_-* #,##0.00\ _F_t_-;\-* #,##0.00\ _F_t_-;_-* &quot;-&quot;??\ _F_t_-;_-@_-"/>
    <numFmt numFmtId="193" formatCode="0.0"/>
    <numFmt numFmtId="194" formatCode="#,##0\ &quot;Kč&quot;;\-#,##0\ &quot;Kč&quot;"/>
    <numFmt numFmtId="195" formatCode="_-* #,##0.00\ &quot;Kč&quot;_-;\-* #,##0.00\ &quot;Kč&quot;_-;_-* &quot;-&quot;??\ &quot;Kč&quot;_-;_-@_-"/>
    <numFmt numFmtId="196" formatCode="_-* #,##0\ _F_-;\-* #,##0\ _F_-;_-* &quot;-&quot;\ _F_-;_-@_-"/>
    <numFmt numFmtId="197" formatCode="_-* #,##0.00\ _F_-;\-* #,##0.00\ _F_-;_-* &quot;-&quot;??\ _F_-;_-@_-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[&gt;=0.05]#,##0.0;[&lt;=-0.05]\-#,##0.0;?0.0"/>
    <numFmt numFmtId="201" formatCode="[&gt;=0.05]\(#,##0.0\);[&lt;=-0.05]\(\-#,##0.0\);\(\-\-\);\(@\)"/>
    <numFmt numFmtId="202" formatCode="_-* #,##0\ &quot;Ft&quot;_-;\-* #,##0\ &quot;Ft&quot;_-;_-* &quot;-&quot;\ &quot;Ft&quot;_-;_-@_-"/>
    <numFmt numFmtId="203" formatCode="_-* #,##0.00\ &quot;Ft&quot;_-;\-* #,##0.00\ &quot;Ft&quot;_-;_-* &quot;-&quot;??\ &quot;Ft&quot;_-;_-@_-"/>
    <numFmt numFmtId="204" formatCode="[Black]#,##0.0;[Black]\-#,##0.0;;"/>
    <numFmt numFmtId="205" formatCode="[Black][&gt;0.05]#,##0.0;[Black][&lt;-0.05]\-#,##0.0;;"/>
    <numFmt numFmtId="206" formatCode="[Black][&gt;0.5]#,##0;[Black][&lt;-0.5]\-#,##0;;"/>
    <numFmt numFmtId="207" formatCode="#,##0.0____"/>
    <numFmt numFmtId="208" formatCode="#\ ##0.0"/>
    <numFmt numFmtId="209" formatCode="General\ \ \ \ \ \ "/>
    <numFmt numFmtId="210" formatCode="0.0\ \ \ \ \ \ \ \ "/>
    <numFmt numFmtId="211" formatCode="mmmm\ yyyy"/>
    <numFmt numFmtId="212" formatCode="_-* #,##0\ &quot;к.&quot;_-;\-* #,##0\ &quot;к.&quot;_-;_-* &quot;-&quot;\ &quot;к.&quot;_-;_-@_-"/>
    <numFmt numFmtId="213" formatCode="_-* #,##0.00\ &quot;к.&quot;_-;\-* #,##0.00\ &quot;к.&quot;_-;_-* &quot;-&quot;??\ &quot;к.&quot;_-;_-@_-"/>
    <numFmt numFmtId="214" formatCode="_-* #,##0\ _г_р_н_._-;\-* #,##0\ _г_р_н_._-;_-* &quot;-&quot;\ _г_р_н_._-;_-@_-"/>
    <numFmt numFmtId="215" formatCode="_-* #,##0.00\ _г_р_н_._-;\-* #,##0.00\ _г_р_н_._-;_-* &quot;-&quot;??\ _г_р_н_._-;_-@_-"/>
    <numFmt numFmtId="216" formatCode="_-* #,##0\ _к_._-;\-* #,##0\ _к_._-;_-* &quot;-&quot;\ _к_.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10"/>
      <name val="Courier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9"/>
      <color indexed="8"/>
      <name val="Times New Roman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74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4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4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94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4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4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4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4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4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11" fillId="0" borderId="1">
      <alignment/>
      <protection hidden="1"/>
    </xf>
    <xf numFmtId="0" fontId="12" fillId="44" borderId="1" applyNumberFormat="0" applyFont="0" applyBorder="0" applyAlignment="0" applyProtection="0"/>
    <xf numFmtId="0" fontId="95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6" fillId="46" borderId="2" applyNumberFormat="0" applyAlignment="0" applyProtection="0"/>
    <xf numFmtId="0" fontId="15" fillId="44" borderId="3" applyNumberFormat="0" applyAlignment="0" applyProtection="0"/>
    <xf numFmtId="0" fontId="15" fillId="44" borderId="3" applyNumberFormat="0" applyAlignment="0" applyProtection="0"/>
    <xf numFmtId="0" fontId="16" fillId="0" borderId="4" applyNumberFormat="0" applyFont="0" applyFill="0" applyAlignment="0" applyProtection="0"/>
    <xf numFmtId="0" fontId="97" fillId="47" borderId="5" applyNumberFormat="0" applyAlignment="0" applyProtection="0"/>
    <xf numFmtId="0" fontId="17" fillId="48" borderId="6" applyNumberFormat="0" applyAlignment="0" applyProtection="0"/>
    <xf numFmtId="0" fontId="17" fillId="48" borderId="6" applyNumberFormat="0" applyAlignment="0" applyProtection="0"/>
    <xf numFmtId="179" fontId="7" fillId="0" borderId="0">
      <alignment/>
      <protection/>
    </xf>
    <xf numFmtId="0" fontId="18" fillId="49" borderId="7">
      <alignment horizontal="right" vertical="center"/>
      <protection/>
    </xf>
    <xf numFmtId="3" fontId="18" fillId="49" borderId="7">
      <alignment horizontal="right" vertical="center" indent="1"/>
      <protection/>
    </xf>
    <xf numFmtId="180" fontId="18" fillId="49" borderId="7">
      <alignment horizontal="right" vertical="center" indent="1"/>
      <protection/>
    </xf>
    <xf numFmtId="4" fontId="18" fillId="49" borderId="7">
      <alignment horizontal="right" vertical="center" indent="1"/>
      <protection/>
    </xf>
    <xf numFmtId="181" fontId="18" fillId="49" borderId="7">
      <alignment horizontal="right" vertical="center" indent="1"/>
      <protection/>
    </xf>
    <xf numFmtId="182" fontId="18" fillId="49" borderId="7">
      <alignment horizontal="right" vertical="center" indent="1"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80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81" fontId="19" fillId="49" borderId="7">
      <alignment horizontal="right" vertical="center" indent="1"/>
      <protection/>
    </xf>
    <xf numFmtId="182" fontId="19" fillId="49" borderId="7">
      <alignment horizontal="right" vertical="center" indent="1"/>
      <protection/>
    </xf>
    <xf numFmtId="0" fontId="7" fillId="49" borderId="8">
      <alignment/>
      <protection/>
    </xf>
    <xf numFmtId="0" fontId="20" fillId="13" borderId="7">
      <alignment horizontal="center" vertical="center"/>
      <protection/>
    </xf>
    <xf numFmtId="0" fontId="18" fillId="49" borderId="7">
      <alignment horizontal="right" vertical="center"/>
      <protection/>
    </xf>
    <xf numFmtId="3" fontId="18" fillId="49" borderId="7">
      <alignment horizontal="right" vertical="center" indent="1"/>
      <protection/>
    </xf>
    <xf numFmtId="180" fontId="18" fillId="49" borderId="7">
      <alignment horizontal="right" vertical="center" indent="1"/>
      <protection/>
    </xf>
    <xf numFmtId="4" fontId="18" fillId="49" borderId="7">
      <alignment horizontal="right" vertical="center" indent="1"/>
      <protection/>
    </xf>
    <xf numFmtId="181" fontId="18" fillId="49" borderId="7">
      <alignment horizontal="right" vertical="center" indent="1"/>
      <protection/>
    </xf>
    <xf numFmtId="182" fontId="18" fillId="49" borderId="7">
      <alignment horizontal="right" vertical="center" indent="1"/>
      <protection/>
    </xf>
    <xf numFmtId="0" fontId="7" fillId="49" borderId="0">
      <alignment/>
      <protection/>
    </xf>
    <xf numFmtId="0" fontId="21" fillId="49" borderId="7">
      <alignment horizontal="left" vertical="center"/>
      <protection/>
    </xf>
    <xf numFmtId="0" fontId="21" fillId="49" borderId="9">
      <alignment vertical="center"/>
      <protection/>
    </xf>
    <xf numFmtId="0" fontId="22" fillId="49" borderId="10">
      <alignment vertical="center"/>
      <protection/>
    </xf>
    <xf numFmtId="0" fontId="21" fillId="49" borderId="7">
      <alignment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80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81" fontId="19" fillId="49" borderId="7">
      <alignment horizontal="right" vertical="center" indent="1"/>
      <protection/>
    </xf>
    <xf numFmtId="182" fontId="19" fillId="49" borderId="7">
      <alignment horizontal="right" vertical="center" indent="1"/>
      <protection/>
    </xf>
    <xf numFmtId="0" fontId="23" fillId="50" borderId="7">
      <alignment horizontal="left" vertical="center"/>
      <protection/>
    </xf>
    <xf numFmtId="0" fontId="23" fillId="50" borderId="7">
      <alignment horizontal="left" vertical="center"/>
      <protection/>
    </xf>
    <xf numFmtId="0" fontId="24" fillId="49" borderId="7">
      <alignment horizontal="left" vertical="center"/>
      <protection/>
    </xf>
    <xf numFmtId="0" fontId="25" fillId="49" borderId="8">
      <alignment/>
      <protection/>
    </xf>
    <xf numFmtId="0" fontId="20" fillId="44" borderId="7">
      <alignment horizontal="left" vertical="center"/>
      <protection/>
    </xf>
    <xf numFmtId="171" fontId="0" fillId="0" borderId="0" applyFont="0" applyFill="0" applyBorder="0" applyAlignment="0" applyProtection="0"/>
    <xf numFmtId="183" fontId="26" fillId="0" borderId="0">
      <alignment/>
      <protection/>
    </xf>
    <xf numFmtId="183" fontId="26" fillId="0" borderId="0">
      <alignment/>
      <protection/>
    </xf>
    <xf numFmtId="183" fontId="26" fillId="0" borderId="0">
      <alignment/>
      <protection/>
    </xf>
    <xf numFmtId="183" fontId="26" fillId="0" borderId="0">
      <alignment/>
      <protection/>
    </xf>
    <xf numFmtId="183" fontId="26" fillId="0" borderId="0">
      <alignment/>
      <protection/>
    </xf>
    <xf numFmtId="183" fontId="26" fillId="0" borderId="0">
      <alignment/>
      <protection/>
    </xf>
    <xf numFmtId="183" fontId="26" fillId="0" borderId="0">
      <alignment/>
      <protection/>
    </xf>
    <xf numFmtId="183" fontId="26" fillId="0" borderId="0">
      <alignment/>
      <protection/>
    </xf>
    <xf numFmtId="169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27" fillId="0" borderId="0">
      <alignment horizontal="right" vertical="top"/>
      <protection/>
    </xf>
    <xf numFmtId="186" fontId="4" fillId="0" borderId="0">
      <alignment/>
      <protection/>
    </xf>
    <xf numFmtId="3" fontId="7" fillId="0" borderId="0" applyFill="0" applyBorder="0" applyAlignment="0" applyProtection="0"/>
    <xf numFmtId="0" fontId="28" fillId="0" borderId="0">
      <alignment/>
      <protection/>
    </xf>
    <xf numFmtId="3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7" fillId="0" borderId="0" applyFill="0" applyBorder="0" applyAlignment="0" applyProtection="0"/>
    <xf numFmtId="188" fontId="31" fillId="0" borderId="0">
      <alignment/>
      <protection locked="0"/>
    </xf>
    <xf numFmtId="0" fontId="16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33" fillId="0" borderId="0">
      <alignment/>
      <protection/>
    </xf>
    <xf numFmtId="0" fontId="9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0" fontId="36" fillId="0" borderId="0">
      <alignment/>
      <protection locked="0"/>
    </xf>
    <xf numFmtId="0" fontId="35" fillId="0" borderId="0">
      <alignment/>
      <protection locked="0"/>
    </xf>
    <xf numFmtId="0" fontId="37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38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38" fillId="0" borderId="0">
      <alignment/>
      <protection/>
    </xf>
    <xf numFmtId="0" fontId="35" fillId="0" borderId="0">
      <alignment/>
      <protection locked="0"/>
    </xf>
    <xf numFmtId="0" fontId="36" fillId="0" borderId="0">
      <alignment/>
      <protection locked="0"/>
    </xf>
    <xf numFmtId="0" fontId="38" fillId="0" borderId="0">
      <alignment/>
      <protection/>
    </xf>
    <xf numFmtId="0" fontId="36" fillId="0" borderId="0">
      <alignment/>
      <protection locked="0"/>
    </xf>
    <xf numFmtId="3" fontId="16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6" fillId="0" borderId="0" applyFont="0" applyFill="0" applyBorder="0" applyAlignment="0" applyProtection="0"/>
    <xf numFmtId="188" fontId="31" fillId="0" borderId="0">
      <alignment/>
      <protection locked="0"/>
    </xf>
    <xf numFmtId="1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193" fontId="7" fillId="0" borderId="0" applyFill="0" applyBorder="0" applyAlignment="0" applyProtection="0"/>
    <xf numFmtId="0" fontId="38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1" fontId="40" fillId="0" borderId="0" applyNumberFormat="0" applyFill="0" applyBorder="0" applyAlignment="0" applyProtection="0"/>
    <xf numFmtId="0" fontId="99" fillId="51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37" fontId="4" fillId="0" borderId="0" applyNumberFormat="0" applyFont="0" applyFill="0">
      <alignment/>
      <protection/>
    </xf>
    <xf numFmtId="38" fontId="42" fillId="44" borderId="0" applyNumberFormat="0" applyBorder="0" applyAlignment="0" applyProtection="0"/>
    <xf numFmtId="0" fontId="100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01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102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8" fontId="46" fillId="0" borderId="0">
      <alignment/>
      <protection locked="0"/>
    </xf>
    <xf numFmtId="188" fontId="46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180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3" fillId="52" borderId="2" applyNumberFormat="0" applyAlignment="0" applyProtection="0"/>
    <xf numFmtId="10" fontId="42" fillId="49" borderId="7" applyNumberFormat="0" applyBorder="0" applyAlignment="0" applyProtection="0"/>
    <xf numFmtId="0" fontId="50" fillId="13" borderId="3" applyNumberFormat="0" applyAlignment="0" applyProtection="0"/>
    <xf numFmtId="0" fontId="50" fillId="13" borderId="3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0" fontId="52" fillId="0" borderId="0">
      <alignment/>
      <protection/>
    </xf>
    <xf numFmtId="0" fontId="38" fillId="0" borderId="17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4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">
      <alignment horizontal="left"/>
      <protection locked="0"/>
    </xf>
    <xf numFmtId="0" fontId="58" fillId="0" borderId="0" applyNumberForma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16" fillId="0" borderId="0">
      <alignment/>
      <protection/>
    </xf>
    <xf numFmtId="0" fontId="59" fillId="0" borderId="0">
      <alignment/>
      <protection/>
    </xf>
    <xf numFmtId="0" fontId="105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37" fontId="61" fillId="0" borderId="0">
      <alignment/>
      <protection/>
    </xf>
    <xf numFmtId="0" fontId="59" fillId="0" borderId="0">
      <alignment/>
      <protection/>
    </xf>
    <xf numFmtId="0" fontId="6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64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106" fillId="0" borderId="0">
      <alignment/>
      <protection/>
    </xf>
    <xf numFmtId="0" fontId="64" fillId="0" borderId="0" applyNumberFormat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6" fillId="0" borderId="0">
      <alignment/>
      <protection/>
    </xf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10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6" fillId="0" borderId="0">
      <alignment/>
      <protection/>
    </xf>
    <xf numFmtId="0" fontId="7" fillId="0" borderId="0">
      <alignment/>
      <protection/>
    </xf>
    <xf numFmtId="0" fontId="106" fillId="0" borderId="0">
      <alignment/>
      <protection/>
    </xf>
    <xf numFmtId="0" fontId="59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4" fillId="0" borderId="0" applyNumberFormat="0" applyFont="0" applyFill="0" applyBorder="0" applyAlignment="0" applyProtection="0"/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4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00" fontId="4" fillId="0" borderId="0" applyFill="0" applyBorder="0" applyAlignment="0" applyProtection="0"/>
    <xf numFmtId="200" fontId="4" fillId="0" borderId="0" applyFill="0" applyBorder="0" applyAlignment="0" applyProtection="0"/>
    <xf numFmtId="200" fontId="4" fillId="0" borderId="0" applyFill="0" applyBorder="0" applyAlignment="0" applyProtection="0"/>
    <xf numFmtId="200" fontId="4" fillId="0" borderId="0" applyFill="0" applyBorder="0" applyAlignment="0" applyProtection="0"/>
    <xf numFmtId="200" fontId="4" fillId="0" borderId="0" applyFill="0" applyBorder="0" applyAlignment="0" applyProtection="0"/>
    <xf numFmtId="0" fontId="8" fillId="0" borderId="0">
      <alignment/>
      <protection/>
    </xf>
    <xf numFmtId="0" fontId="6" fillId="0" borderId="0">
      <alignment vertical="top"/>
      <protection/>
    </xf>
    <xf numFmtId="0" fontId="1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0" fillId="55" borderId="20" applyNumberFormat="0" applyFont="0" applyAlignment="0" applyProtection="0"/>
    <xf numFmtId="0" fontId="1" fillId="56" borderId="21" applyNumberFormat="0" applyFont="0" applyAlignment="0" applyProtection="0"/>
    <xf numFmtId="0" fontId="7" fillId="56" borderId="21" applyNumberFormat="0" applyFont="0" applyAlignment="0" applyProtection="0"/>
    <xf numFmtId="0" fontId="7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7" fillId="56" borderId="21" applyNumberFormat="0" applyFont="0" applyAlignment="0" applyProtection="0"/>
    <xf numFmtId="0" fontId="7" fillId="56" borderId="21" applyNumberFormat="0" applyFont="0" applyAlignment="0" applyProtection="0"/>
    <xf numFmtId="171" fontId="67" fillId="0" borderId="0" applyFont="0" applyFill="0" applyBorder="0" applyAlignment="0" applyProtection="0"/>
    <xf numFmtId="201" fontId="68" fillId="0" borderId="0" applyFill="0" applyBorder="0" applyProtection="0">
      <alignment horizontal="right"/>
    </xf>
    <xf numFmtId="0" fontId="107" fillId="46" borderId="22" applyNumberFormat="0" applyAlignment="0" applyProtection="0"/>
    <xf numFmtId="0" fontId="69" fillId="44" borderId="23" applyNumberFormat="0" applyAlignment="0" applyProtection="0"/>
    <xf numFmtId="0" fontId="69" fillId="44" borderId="23" applyNumberFormat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4" fillId="0" borderId="0" applyFill="0" applyBorder="0" applyAlignment="0">
      <protection/>
    </xf>
    <xf numFmtId="0" fontId="3" fillId="0" borderId="0">
      <alignment/>
      <protection/>
    </xf>
    <xf numFmtId="0" fontId="70" fillId="0" borderId="1" applyNumberFormat="0" applyFill="0" applyBorder="0" applyAlignment="0" applyProtection="0"/>
    <xf numFmtId="193" fontId="71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6" fillId="0" borderId="0">
      <alignment vertical="top"/>
      <protection/>
    </xf>
    <xf numFmtId="0" fontId="7" fillId="0" borderId="0">
      <alignment/>
      <protection/>
    </xf>
    <xf numFmtId="165" fontId="8" fillId="0" borderId="0" applyFont="0" applyFill="0" applyBorder="0" applyAlignment="0" applyProtection="0"/>
    <xf numFmtId="0" fontId="33" fillId="0" borderId="0">
      <alignment/>
      <protection/>
    </xf>
    <xf numFmtId="0" fontId="7" fillId="0" borderId="0" applyNumberFormat="0">
      <alignment/>
      <protection/>
    </xf>
    <xf numFmtId="208" fontId="73" fillId="0" borderId="0" applyBorder="0">
      <alignment/>
      <protection/>
    </xf>
    <xf numFmtId="208" fontId="74" fillId="0" borderId="0" applyBorder="0">
      <alignment/>
      <protection/>
    </xf>
    <xf numFmtId="0" fontId="75" fillId="0" borderId="0" applyBorder="0">
      <alignment/>
      <protection/>
    </xf>
    <xf numFmtId="0" fontId="74" fillId="0" borderId="0" applyBorder="0">
      <alignment/>
      <protection/>
    </xf>
    <xf numFmtId="208" fontId="73" fillId="19" borderId="0" applyBorder="0">
      <alignment/>
      <protection/>
    </xf>
    <xf numFmtId="0" fontId="10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44" borderId="1">
      <alignment/>
      <protection/>
    </xf>
    <xf numFmtId="0" fontId="109" fillId="0" borderId="24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59" fillId="0" borderId="0">
      <alignment/>
      <protection/>
    </xf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4" fillId="0" borderId="0">
      <alignment/>
      <protection/>
    </xf>
    <xf numFmtId="0" fontId="81" fillId="0" borderId="0">
      <alignment horizontal="left" wrapText="1"/>
      <protection/>
    </xf>
    <xf numFmtId="0" fontId="65" fillId="0" borderId="26" applyNumberFormat="0" applyFont="0" applyFill="0" applyBorder="0" applyAlignment="0" applyProtection="0"/>
    <xf numFmtId="209" fontId="3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210" fontId="65" fillId="0" borderId="0" applyNumberFormat="0" applyFont="0" applyFill="0" applyBorder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4" fillId="0" borderId="0">
      <alignment horizontal="right"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3" fontId="84" fillId="0" borderId="0">
      <alignment horizontal="right"/>
      <protection/>
    </xf>
    <xf numFmtId="193" fontId="84" fillId="0" borderId="0">
      <alignment horizontal="right"/>
      <protection/>
    </xf>
    <xf numFmtId="193" fontId="84" fillId="0" borderId="0">
      <alignment horizontal="right"/>
      <protection/>
    </xf>
    <xf numFmtId="193" fontId="84" fillId="0" borderId="0">
      <alignment horizontal="right"/>
      <protection/>
    </xf>
    <xf numFmtId="193" fontId="84" fillId="0" borderId="0">
      <alignment horizontal="right"/>
      <protection/>
    </xf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43" borderId="0" applyNumberFormat="0" applyBorder="0" applyAlignment="0" applyProtection="0"/>
    <xf numFmtId="0" fontId="50" fillId="13" borderId="3" applyNumberFormat="0" applyAlignment="0" applyProtection="0"/>
    <xf numFmtId="0" fontId="69" fillId="44" borderId="23" applyNumberFormat="0" applyAlignment="0" applyProtection="0"/>
    <xf numFmtId="0" fontId="15" fillId="44" borderId="3" applyNumberFormat="0" applyAlignment="0" applyProtection="0"/>
    <xf numFmtId="0" fontId="85" fillId="0" borderId="0" applyProtection="0">
      <alignment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86" fillId="0" borderId="0" applyProtection="0">
      <alignment/>
    </xf>
    <xf numFmtId="0" fontId="87" fillId="0" borderId="0" applyProtection="0">
      <alignment/>
    </xf>
    <xf numFmtId="0" fontId="77" fillId="0" borderId="25" applyNumberFormat="0" applyFill="0" applyAlignment="0" applyProtection="0"/>
    <xf numFmtId="0" fontId="85" fillId="0" borderId="27" applyProtection="0">
      <alignment/>
    </xf>
    <xf numFmtId="0" fontId="17" fillId="48" borderId="6" applyNumberFormat="0" applyAlignment="0" applyProtection="0"/>
    <xf numFmtId="0" fontId="76" fillId="0" borderId="0" applyNumberFormat="0" applyFill="0" applyBorder="0" applyAlignment="0" applyProtection="0"/>
    <xf numFmtId="0" fontId="60" fillId="54" borderId="0" applyNumberFormat="0" applyBorder="0" applyAlignment="0" applyProtection="0"/>
    <xf numFmtId="0" fontId="88" fillId="0" borderId="0">
      <alignment/>
      <protection/>
    </xf>
    <xf numFmtId="0" fontId="4" fillId="0" borderId="0">
      <alignment/>
      <protection/>
    </xf>
    <xf numFmtId="0" fontId="8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56" borderId="21" applyNumberFormat="0" applyFont="0" applyAlignment="0" applyProtection="0"/>
    <xf numFmtId="10" fontId="85" fillId="0" borderId="0" applyProtection="0">
      <alignment/>
    </xf>
    <xf numFmtId="0" fontId="56" fillId="0" borderId="19" applyNumberFormat="0" applyFill="0" applyAlignment="0" applyProtection="0"/>
    <xf numFmtId="0" fontId="85" fillId="0" borderId="0">
      <alignment/>
      <protection/>
    </xf>
    <xf numFmtId="0" fontId="78" fillId="0" borderId="0" applyNumberFormat="0" applyFill="0" applyBorder="0" applyAlignment="0" applyProtection="0"/>
    <xf numFmtId="214" fontId="90" fillId="0" borderId="0" applyFont="0" applyFill="0" applyBorder="0" applyAlignment="0" applyProtection="0"/>
    <xf numFmtId="215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85" fillId="0" borderId="0" applyProtection="0">
      <alignment/>
    </xf>
    <xf numFmtId="216" fontId="4" fillId="0" borderId="0" applyFont="0" applyFill="0" applyBorder="0" applyAlignment="0" applyProtection="0"/>
    <xf numFmtId="215" fontId="9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379" applyFont="1" applyFill="1">
      <alignment/>
      <protection/>
    </xf>
    <xf numFmtId="0" fontId="3" fillId="0" borderId="0" xfId="379" applyFont="1" applyFill="1">
      <alignment/>
      <protection/>
    </xf>
    <xf numFmtId="0" fontId="5" fillId="0" borderId="0" xfId="379" applyFont="1" applyFill="1" applyAlignment="1">
      <alignment horizontal="right"/>
      <protection/>
    </xf>
    <xf numFmtId="0" fontId="5" fillId="0" borderId="7" xfId="379" applyFont="1" applyFill="1" applyBorder="1">
      <alignment/>
      <protection/>
    </xf>
    <xf numFmtId="173" fontId="5" fillId="0" borderId="7" xfId="379" applyNumberFormat="1" applyFont="1" applyFill="1" applyBorder="1" applyAlignment="1" applyProtection="1">
      <alignment horizontal="center" vertical="top" wrapText="1"/>
      <protection/>
    </xf>
    <xf numFmtId="2" fontId="5" fillId="0" borderId="7" xfId="372" applyNumberFormat="1" applyFont="1" applyFill="1" applyBorder="1" applyAlignment="1">
      <alignment horizontal="left" vertical="top" wrapText="1"/>
      <protection/>
    </xf>
    <xf numFmtId="2" fontId="3" fillId="0" borderId="7" xfId="372" applyNumberFormat="1" applyFont="1" applyFill="1" applyBorder="1" applyAlignment="1">
      <alignment horizontal="left" vertical="top" wrapText="1"/>
      <protection/>
    </xf>
    <xf numFmtId="0" fontId="5" fillId="0" borderId="0" xfId="379" applyFont="1" applyFill="1">
      <alignment/>
      <protection/>
    </xf>
    <xf numFmtId="2" fontId="3" fillId="0" borderId="7" xfId="372" applyNumberFormat="1" applyFont="1" applyFill="1" applyBorder="1" applyAlignment="1">
      <alignment horizontal="right" vertical="top" wrapText="1"/>
      <protection/>
    </xf>
    <xf numFmtId="0" fontId="3" fillId="0" borderId="7" xfId="633" applyFont="1" applyFill="1" applyBorder="1" applyAlignment="1">
      <alignment horizontal="left" vertical="top" wrapText="1"/>
      <protection/>
    </xf>
    <xf numFmtId="0" fontId="3" fillId="0" borderId="7" xfId="633" applyFont="1" applyFill="1" applyBorder="1" applyAlignment="1" applyProtection="1">
      <alignment horizontal="left" vertical="top" wrapText="1"/>
      <protection/>
    </xf>
    <xf numFmtId="0" fontId="5" fillId="0" borderId="7" xfId="633" applyFont="1" applyFill="1" applyBorder="1" applyAlignment="1">
      <alignment horizontal="left" vertical="top" wrapText="1"/>
      <protection/>
    </xf>
    <xf numFmtId="0" fontId="5" fillId="0" borderId="7" xfId="372" applyFont="1" applyFill="1" applyBorder="1" applyAlignment="1">
      <alignment horizontal="left" vertical="top" wrapText="1"/>
      <protection/>
    </xf>
    <xf numFmtId="0" fontId="3" fillId="0" borderId="7" xfId="372" applyFont="1" applyFill="1" applyBorder="1" applyAlignment="1">
      <alignment horizontal="left" vertical="top" wrapText="1"/>
      <protection/>
    </xf>
    <xf numFmtId="0" fontId="3" fillId="0" borderId="7" xfId="376" applyFont="1" applyFill="1" applyBorder="1" applyAlignment="1">
      <alignment horizontal="left" vertical="top" wrapText="1"/>
      <protection/>
    </xf>
    <xf numFmtId="4" fontId="3" fillId="0" borderId="7" xfId="377" applyNumberFormat="1" applyFont="1" applyFill="1" applyBorder="1" applyAlignment="1" applyProtection="1">
      <alignment horizontal="left" vertical="top" wrapText="1"/>
      <protection/>
    </xf>
    <xf numFmtId="0" fontId="5" fillId="0" borderId="0" xfId="372" applyFont="1" applyFill="1" applyBorder="1" applyAlignment="1">
      <alignment horizontal="left" vertical="top" wrapText="1"/>
      <protection/>
    </xf>
    <xf numFmtId="2" fontId="5" fillId="0" borderId="0" xfId="372" applyNumberFormat="1" applyFont="1" applyFill="1" applyBorder="1" applyAlignment="1">
      <alignment horizontal="left" vertical="top" wrapText="1"/>
      <protection/>
    </xf>
    <xf numFmtId="2" fontId="5" fillId="0" borderId="28" xfId="372" applyNumberFormat="1" applyFont="1" applyFill="1" applyBorder="1" applyAlignment="1">
      <alignment horizontal="left" vertical="top" wrapText="1"/>
      <protection/>
    </xf>
    <xf numFmtId="2" fontId="3" fillId="0" borderId="28" xfId="372" applyNumberFormat="1" applyFont="1" applyFill="1" applyBorder="1" applyAlignment="1">
      <alignment horizontal="left" vertical="top" wrapText="1"/>
      <protection/>
    </xf>
    <xf numFmtId="172" fontId="3" fillId="0" borderId="0" xfId="379" applyNumberFormat="1" applyFont="1" applyFill="1" applyProtection="1">
      <alignment/>
      <protection locked="0"/>
    </xf>
    <xf numFmtId="173" fontId="3" fillId="0" borderId="0" xfId="379" applyNumberFormat="1" applyFont="1" applyFill="1" applyProtection="1">
      <alignment/>
      <protection locked="0"/>
    </xf>
    <xf numFmtId="0" fontId="5" fillId="57" borderId="7" xfId="379" applyFont="1" applyFill="1" applyBorder="1" applyAlignment="1">
      <alignment horizontal="center" vertical="top"/>
      <protection/>
    </xf>
    <xf numFmtId="172" fontId="3" fillId="0" borderId="0" xfId="414" applyNumberFormat="1" applyFont="1" applyFill="1" applyAlignment="1" applyProtection="1">
      <alignment horizontal="right"/>
      <protection locked="0"/>
    </xf>
    <xf numFmtId="0" fontId="3" fillId="0" borderId="7" xfId="430" applyFont="1" applyFill="1" applyBorder="1" applyAlignment="1" applyProtection="1">
      <alignment horizontal="left" vertical="top" wrapText="1"/>
      <protection/>
    </xf>
    <xf numFmtId="0" fontId="5" fillId="0" borderId="7" xfId="414" applyFont="1" applyFill="1" applyBorder="1">
      <alignment/>
      <protection/>
    </xf>
    <xf numFmtId="0" fontId="5" fillId="0" borderId="0" xfId="414" applyFont="1" applyFill="1" applyAlignment="1" applyProtection="1">
      <alignment wrapText="1"/>
      <protection/>
    </xf>
    <xf numFmtId="2" fontId="5" fillId="0" borderId="7" xfId="372" applyNumberFormat="1" applyFont="1" applyFill="1" applyBorder="1" applyAlignment="1">
      <alignment horizontal="right" vertical="top" wrapText="1"/>
      <protection/>
    </xf>
    <xf numFmtId="2" fontId="5" fillId="57" borderId="7" xfId="372" applyNumberFormat="1" applyFont="1" applyFill="1" applyBorder="1" applyAlignment="1">
      <alignment horizontal="right" vertical="top" wrapText="1"/>
      <protection/>
    </xf>
    <xf numFmtId="2" fontId="5" fillId="57" borderId="7" xfId="379" applyNumberFormat="1" applyFont="1" applyFill="1" applyBorder="1" applyAlignment="1" applyProtection="1">
      <alignment horizontal="right" vertical="top"/>
      <protection locked="0"/>
    </xf>
    <xf numFmtId="2" fontId="5" fillId="0" borderId="7" xfId="379" applyNumberFormat="1" applyFont="1" applyFill="1" applyBorder="1" applyAlignment="1" applyProtection="1">
      <alignment horizontal="right" vertical="top"/>
      <protection locked="0"/>
    </xf>
    <xf numFmtId="2" fontId="3" fillId="57" borderId="7" xfId="372" applyNumberFormat="1" applyFont="1" applyFill="1" applyBorder="1" applyAlignment="1">
      <alignment horizontal="right" vertical="top" wrapText="1"/>
      <protection/>
    </xf>
    <xf numFmtId="2" fontId="3" fillId="0" borderId="7" xfId="379" applyNumberFormat="1" applyFont="1" applyFill="1" applyBorder="1" applyAlignment="1" applyProtection="1">
      <alignment horizontal="right" vertical="top"/>
      <protection locked="0"/>
    </xf>
    <xf numFmtId="2" fontId="3" fillId="57" borderId="7" xfId="379" applyNumberFormat="1" applyFont="1" applyFill="1" applyBorder="1" applyAlignment="1">
      <alignment horizontal="right" vertical="top"/>
      <protection/>
    </xf>
    <xf numFmtId="2" fontId="3" fillId="57" borderId="7" xfId="379" applyNumberFormat="1" applyFont="1" applyFill="1" applyBorder="1" applyAlignment="1" applyProtection="1">
      <alignment horizontal="right" vertical="top"/>
      <protection locked="0"/>
    </xf>
    <xf numFmtId="2" fontId="5" fillId="57" borderId="7" xfId="379" applyNumberFormat="1" applyFont="1" applyFill="1" applyBorder="1" applyAlignment="1">
      <alignment horizontal="right" vertical="top"/>
      <protection/>
    </xf>
    <xf numFmtId="2" fontId="3" fillId="0" borderId="7" xfId="379" applyNumberFormat="1" applyFont="1" applyFill="1" applyBorder="1" applyAlignment="1">
      <alignment horizontal="right" vertical="top"/>
      <protection/>
    </xf>
    <xf numFmtId="2" fontId="3" fillId="57" borderId="7" xfId="414" applyNumberFormat="1" applyFont="1" applyFill="1" applyBorder="1" applyAlignment="1">
      <alignment horizontal="right" vertical="top"/>
      <protection/>
    </xf>
    <xf numFmtId="2" fontId="3" fillId="0" borderId="0" xfId="414" applyNumberFormat="1" applyFont="1" applyFill="1" applyAlignment="1" applyProtection="1">
      <alignment horizontal="right" vertical="top"/>
      <protection locked="0"/>
    </xf>
    <xf numFmtId="2" fontId="3" fillId="0" borderId="7" xfId="414" applyNumberFormat="1" applyFont="1" applyFill="1" applyBorder="1" applyAlignment="1" applyProtection="1">
      <alignment horizontal="right" vertical="top"/>
      <protection locked="0"/>
    </xf>
    <xf numFmtId="2" fontId="3" fillId="0" borderId="7" xfId="414" applyNumberFormat="1" applyFont="1" applyFill="1" applyBorder="1" applyAlignment="1">
      <alignment horizontal="right" vertical="top"/>
      <protection/>
    </xf>
    <xf numFmtId="2" fontId="3" fillId="0" borderId="0" xfId="379" applyNumberFormat="1" applyFont="1" applyFill="1" applyAlignment="1">
      <alignment horizontal="right" vertical="top"/>
      <protection/>
    </xf>
    <xf numFmtId="2" fontId="3" fillId="57" borderId="7" xfId="414" applyNumberFormat="1" applyFont="1" applyFill="1" applyBorder="1" applyAlignment="1" applyProtection="1">
      <alignment horizontal="right" vertical="top"/>
      <protection locked="0"/>
    </xf>
    <xf numFmtId="2" fontId="3" fillId="0" borderId="7" xfId="377" applyNumberFormat="1" applyFont="1" applyFill="1" applyBorder="1" applyAlignment="1" applyProtection="1">
      <alignment horizontal="right" vertical="top" wrapText="1"/>
      <protection/>
    </xf>
    <xf numFmtId="2" fontId="3" fillId="57" borderId="7" xfId="377" applyNumberFormat="1" applyFont="1" applyFill="1" applyBorder="1" applyAlignment="1" applyProtection="1">
      <alignment horizontal="right" vertical="top" wrapText="1"/>
      <protection/>
    </xf>
    <xf numFmtId="2" fontId="5" fillId="0" borderId="7" xfId="414" applyNumberFormat="1" applyFont="1" applyFill="1" applyBorder="1" applyAlignment="1" applyProtection="1">
      <alignment horizontal="right" vertical="top"/>
      <protection locked="0"/>
    </xf>
    <xf numFmtId="2" fontId="5" fillId="57" borderId="7" xfId="414" applyNumberFormat="1" applyFont="1" applyFill="1" applyBorder="1" applyAlignment="1">
      <alignment horizontal="right" vertical="top"/>
      <protection/>
    </xf>
    <xf numFmtId="2" fontId="5" fillId="0" borderId="7" xfId="414" applyNumberFormat="1" applyFont="1" applyFill="1" applyBorder="1" applyAlignment="1" applyProtection="1">
      <alignment horizontal="right" vertical="top"/>
      <protection/>
    </xf>
    <xf numFmtId="2" fontId="5" fillId="0" borderId="7" xfId="414" applyNumberFormat="1" applyFont="1" applyFill="1" applyBorder="1" applyAlignment="1">
      <alignment horizontal="right" vertical="top"/>
      <protection/>
    </xf>
    <xf numFmtId="2" fontId="3" fillId="0" borderId="7" xfId="414" applyNumberFormat="1" applyFont="1" applyFill="1" applyBorder="1" applyAlignment="1" applyProtection="1">
      <alignment horizontal="right" vertical="top"/>
      <protection/>
    </xf>
    <xf numFmtId="2" fontId="5" fillId="0" borderId="0" xfId="372" applyNumberFormat="1" applyFont="1" applyFill="1" applyBorder="1" applyAlignment="1">
      <alignment horizontal="right" vertical="top" wrapText="1"/>
      <protection/>
    </xf>
    <xf numFmtId="2" fontId="3" fillId="57" borderId="0" xfId="379" applyNumberFormat="1" applyFont="1" applyFill="1" applyAlignment="1">
      <alignment horizontal="right" vertical="top"/>
      <protection/>
    </xf>
    <xf numFmtId="2" fontId="5" fillId="0" borderId="0" xfId="379" applyNumberFormat="1" applyFont="1" applyFill="1" applyAlignment="1" applyProtection="1">
      <alignment horizontal="right" vertical="top"/>
      <protection locked="0"/>
    </xf>
    <xf numFmtId="2" fontId="3" fillId="0" borderId="0" xfId="379" applyNumberFormat="1" applyFont="1" applyFill="1" applyBorder="1" applyAlignment="1" applyProtection="1">
      <alignment horizontal="right" vertical="top"/>
      <protection locked="0"/>
    </xf>
    <xf numFmtId="2" fontId="3" fillId="57" borderId="0" xfId="379" applyNumberFormat="1" applyFont="1" applyFill="1" applyBorder="1" applyAlignment="1" applyProtection="1">
      <alignment horizontal="right" vertical="top"/>
      <protection locked="0"/>
    </xf>
    <xf numFmtId="2" fontId="3" fillId="0" borderId="0" xfId="379" applyNumberFormat="1" applyFont="1" applyFill="1" applyBorder="1" applyAlignment="1">
      <alignment horizontal="right" vertical="top"/>
      <protection/>
    </xf>
    <xf numFmtId="2" fontId="3" fillId="57" borderId="0" xfId="379" applyNumberFormat="1" applyFont="1" applyFill="1" applyBorder="1" applyAlignment="1">
      <alignment horizontal="right" vertical="top"/>
      <protection/>
    </xf>
    <xf numFmtId="2" fontId="3" fillId="0" borderId="28" xfId="372" applyNumberFormat="1" applyFont="1" applyFill="1" applyBorder="1" applyAlignment="1">
      <alignment horizontal="right" vertical="top" wrapText="1"/>
      <protection/>
    </xf>
    <xf numFmtId="2" fontId="5" fillId="57" borderId="0" xfId="372" applyNumberFormat="1" applyFont="1" applyFill="1" applyBorder="1" applyAlignment="1">
      <alignment horizontal="right" vertical="top" wrapText="1"/>
      <protection/>
    </xf>
    <xf numFmtId="0" fontId="4" fillId="0" borderId="7" xfId="0" applyFont="1" applyFill="1" applyBorder="1" applyAlignment="1">
      <alignment/>
    </xf>
    <xf numFmtId="4" fontId="3" fillId="0" borderId="7" xfId="372" applyNumberFormat="1" applyFont="1" applyFill="1" applyBorder="1" applyAlignment="1">
      <alignment horizontal="right" vertical="top" wrapText="1"/>
      <protection/>
    </xf>
    <xf numFmtId="4" fontId="3" fillId="57" borderId="7" xfId="372" applyNumberFormat="1" applyFont="1" applyFill="1" applyBorder="1" applyAlignment="1">
      <alignment horizontal="right" vertical="top" wrapText="1"/>
      <protection/>
    </xf>
    <xf numFmtId="4" fontId="3" fillId="0" borderId="7" xfId="379" applyNumberFormat="1" applyFont="1" applyFill="1" applyBorder="1" applyAlignment="1">
      <alignment horizontal="right" vertical="top"/>
      <protection/>
    </xf>
    <xf numFmtId="4" fontId="3" fillId="0" borderId="7" xfId="379" applyNumberFormat="1" applyFont="1" applyFill="1" applyBorder="1" applyAlignment="1" applyProtection="1">
      <alignment horizontal="right" vertical="top"/>
      <protection locked="0"/>
    </xf>
    <xf numFmtId="4" fontId="3" fillId="57" borderId="7" xfId="379" applyNumberFormat="1" applyFont="1" applyFill="1" applyBorder="1" applyAlignment="1">
      <alignment horizontal="right" vertical="top"/>
      <protection/>
    </xf>
    <xf numFmtId="4" fontId="3" fillId="0" borderId="7" xfId="414" applyNumberFormat="1" applyFont="1" applyFill="1" applyBorder="1" applyAlignment="1">
      <alignment horizontal="right" vertical="top"/>
      <protection/>
    </xf>
    <xf numFmtId="4" fontId="3" fillId="0" borderId="7" xfId="414" applyNumberFormat="1" applyFont="1" applyFill="1" applyBorder="1" applyAlignment="1" applyProtection="1">
      <alignment horizontal="right" vertical="top"/>
      <protection locked="0"/>
    </xf>
    <xf numFmtId="0" fontId="111" fillId="0" borderId="0" xfId="0" applyFont="1" applyAlignment="1">
      <alignment/>
    </xf>
    <xf numFmtId="0" fontId="112" fillId="0" borderId="0" xfId="0" applyFont="1" applyAlignment="1">
      <alignment/>
    </xf>
  </cellXfs>
  <cellStyles count="768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2" xfId="228"/>
    <cellStyle name="Comma 2 2" xfId="229"/>
    <cellStyle name="Comma 3" xfId="230"/>
    <cellStyle name="Comma 4" xfId="231"/>
    <cellStyle name="Comma 5" xfId="232"/>
    <cellStyle name="Comma 6" xfId="233"/>
    <cellStyle name="Comma 7" xfId="234"/>
    <cellStyle name="Comma 8" xfId="235"/>
    <cellStyle name="Comma 9" xfId="236"/>
    <cellStyle name="Comma(3)" xfId="237"/>
    <cellStyle name="Comma[mine]" xfId="238"/>
    <cellStyle name="Comma0" xfId="239"/>
    <cellStyle name="Comma0 - Style3" xfId="240"/>
    <cellStyle name="Comma0_040902bgr_bop_active" xfId="241"/>
    <cellStyle name="Curren - Style3" xfId="242"/>
    <cellStyle name="Curren - Style4" xfId="243"/>
    <cellStyle name="Currency" xfId="244"/>
    <cellStyle name="Currency [0]" xfId="245"/>
    <cellStyle name="Currency0" xfId="246"/>
    <cellStyle name="Date" xfId="247"/>
    <cellStyle name="Datum" xfId="248"/>
    <cellStyle name="Dezimal [0]_laroux" xfId="249"/>
    <cellStyle name="Dezimal_laroux" xfId="250"/>
    <cellStyle name="Euro" xfId="251"/>
    <cellStyle name="Euro 2" xfId="252"/>
    <cellStyle name="Euro 2 2" xfId="253"/>
    <cellStyle name="Euro 3" xfId="254"/>
    <cellStyle name="Euro_anexe_mbp6-tr.4_CC_CF" xfId="255"/>
    <cellStyle name="Excel.Chart" xfId="256"/>
    <cellStyle name="Explanatory Text" xfId="257"/>
    <cellStyle name="Explanatory Text 2" xfId="258"/>
    <cellStyle name="Explanatory Text 2 2" xfId="259"/>
    <cellStyle name="Ezres [0]_10mell99" xfId="260"/>
    <cellStyle name="Ezres_10mell99" xfId="261"/>
    <cellStyle name="F2" xfId="262"/>
    <cellStyle name="F3" xfId="263"/>
    <cellStyle name="F4" xfId="264"/>
    <cellStyle name="F5" xfId="265"/>
    <cellStyle name="F5 - Style8" xfId="266"/>
    <cellStyle name="F5_DMSDR1S-#4052264-v1-MDA-October 2009-MEFP-Tables" xfId="267"/>
    <cellStyle name="F6" xfId="268"/>
    <cellStyle name="F6 - Style5" xfId="269"/>
    <cellStyle name="F6_DMSDR1S-#4052264-v1-MDA-October 2009-MEFP-Tables" xfId="270"/>
    <cellStyle name="F7" xfId="271"/>
    <cellStyle name="F7 - Style7" xfId="272"/>
    <cellStyle name="F7_DMSDR1S-#4052264-v1-MDA-October 2009-MEFP-Tables" xfId="273"/>
    <cellStyle name="F8" xfId="274"/>
    <cellStyle name="F8 - Style6" xfId="275"/>
    <cellStyle name="F8_DMSDR1S-#4052264-v1-MDA-October 2009-MEFP-Tables" xfId="276"/>
    <cellStyle name="Finanční0" xfId="277"/>
    <cellStyle name="Finanení0" xfId="278"/>
    <cellStyle name="Finanèní0" xfId="279"/>
    <cellStyle name="Fixed" xfId="280"/>
    <cellStyle name="Fixed (0)" xfId="281"/>
    <cellStyle name="Fixed (1)" xfId="282"/>
    <cellStyle name="Fixed (2)" xfId="283"/>
    <cellStyle name="Fixed_BGR_Prices" xfId="284"/>
    <cellStyle name="fixed0 - Style4" xfId="285"/>
    <cellStyle name="Fixed1 - Style1" xfId="286"/>
    <cellStyle name="Fixed1 - Style2" xfId="287"/>
    <cellStyle name="Fixed2 - Style2" xfId="288"/>
    <cellStyle name="Footnote" xfId="289"/>
    <cellStyle name="Good" xfId="290"/>
    <cellStyle name="Good 2" xfId="291"/>
    <cellStyle name="Good 2 2" xfId="292"/>
    <cellStyle name="GOVDATA" xfId="293"/>
    <cellStyle name="Grey" xfId="294"/>
    <cellStyle name="Heading 1" xfId="295"/>
    <cellStyle name="Heading 1 2" xfId="296"/>
    <cellStyle name="Heading 1 2 2" xfId="297"/>
    <cellStyle name="Heading 2" xfId="298"/>
    <cellStyle name="Heading 2 2" xfId="299"/>
    <cellStyle name="Heading 2 2 2" xfId="300"/>
    <cellStyle name="Heading 3" xfId="301"/>
    <cellStyle name="Heading 3 2" xfId="302"/>
    <cellStyle name="Heading 3 2 2" xfId="303"/>
    <cellStyle name="Heading 4" xfId="304"/>
    <cellStyle name="Heading 4 2" xfId="305"/>
    <cellStyle name="Heading 4 2 2" xfId="306"/>
    <cellStyle name="Heading1" xfId="307"/>
    <cellStyle name="Heading2" xfId="308"/>
    <cellStyle name="Hiperhivatkozás" xfId="309"/>
    <cellStyle name="Hipervínculo_IIF" xfId="310"/>
    <cellStyle name="Iau?iue_Eeno1" xfId="311"/>
    <cellStyle name="Îáû÷íûé_AMD" xfId="312"/>
    <cellStyle name="imf-one decimal" xfId="313"/>
    <cellStyle name="imf-one decimal 2" xfId="314"/>
    <cellStyle name="imf-one decimal 3" xfId="315"/>
    <cellStyle name="imf-one decimal 4" xfId="316"/>
    <cellStyle name="imf-one decimal 5" xfId="317"/>
    <cellStyle name="imf-zero decimal" xfId="318"/>
    <cellStyle name="imf-zero decimal 2" xfId="319"/>
    <cellStyle name="imf-zero decimal 3" xfId="320"/>
    <cellStyle name="imf-zero decimal 4" xfId="321"/>
    <cellStyle name="imf-zero decimal 5" xfId="322"/>
    <cellStyle name="Input" xfId="323"/>
    <cellStyle name="Input [yellow]" xfId="324"/>
    <cellStyle name="Input 2" xfId="325"/>
    <cellStyle name="Input 2 2" xfId="326"/>
    <cellStyle name="Ioe?uaaaoayny aeia?nnueea" xfId="327"/>
    <cellStyle name="Îòêðûâàâøàÿñÿ ãèïåðññûëêà" xfId="328"/>
    <cellStyle name="Label" xfId="329"/>
    <cellStyle name="leftli - Style3" xfId="330"/>
    <cellStyle name="Lien hypertexte" xfId="331"/>
    <cellStyle name="Lien hypertexte visité" xfId="332"/>
    <cellStyle name="Lien hypertexte_CivMon" xfId="333"/>
    <cellStyle name="Linked Cell" xfId="334"/>
    <cellStyle name="Linked Cell 2" xfId="335"/>
    <cellStyle name="Linked Cell 2 2" xfId="336"/>
    <cellStyle name="MacroCode" xfId="337"/>
    <cellStyle name="Már látott hiperhivatkozás" xfId="338"/>
    <cellStyle name="Měna0" xfId="339"/>
    <cellStyle name="měny_DEFLÁTORY  3q 1998" xfId="340"/>
    <cellStyle name="Millares [0]_11.1.3. bis" xfId="341"/>
    <cellStyle name="Millares_11.1.3. bis" xfId="342"/>
    <cellStyle name="Milliers [0]_Annexe vf.xls Graphique 1" xfId="343"/>
    <cellStyle name="Milliers_Annexe vf.xls Graphique 1" xfId="344"/>
    <cellStyle name="Mina0" xfId="345"/>
    <cellStyle name="Mìna0" xfId="346"/>
    <cellStyle name="Moneda [0]_11.1.3. bis" xfId="347"/>
    <cellStyle name="Moneda_11.1.3. bis" xfId="348"/>
    <cellStyle name="Monétaire [0]_Annexe vf.xls Graphique 1" xfId="349"/>
    <cellStyle name="Monétaire_Annexe vf.xls Graphique 1" xfId="350"/>
    <cellStyle name="Navadno_Slo" xfId="351"/>
    <cellStyle name="Nedefinován" xfId="352"/>
    <cellStyle name="Neutral" xfId="353"/>
    <cellStyle name="Neutral 2" xfId="354"/>
    <cellStyle name="Neutral 2 2" xfId="355"/>
    <cellStyle name="no dec" xfId="356"/>
    <cellStyle name="No-definido" xfId="357"/>
    <cellStyle name="Non défini" xfId="358"/>
    <cellStyle name="Normaali_CENTRAL" xfId="359"/>
    <cellStyle name="Normal - Modelo1" xfId="360"/>
    <cellStyle name="Normal - Style1" xfId="361"/>
    <cellStyle name="Normal - Style2" xfId="362"/>
    <cellStyle name="Normal - Style3" xfId="363"/>
    <cellStyle name="Normal - Style5" xfId="364"/>
    <cellStyle name="Normal - Style6" xfId="365"/>
    <cellStyle name="Normal - Style7" xfId="366"/>
    <cellStyle name="Normal - Style8" xfId="367"/>
    <cellStyle name="Normal 10" xfId="368"/>
    <cellStyle name="Normal 10 2" xfId="369"/>
    <cellStyle name="Normal 10 3" xfId="370"/>
    <cellStyle name="Normal 100" xfId="371"/>
    <cellStyle name="Normal 101" xfId="372"/>
    <cellStyle name="Normal 101 2" xfId="373"/>
    <cellStyle name="Normal 101 3" xfId="374"/>
    <cellStyle name="Normal 102" xfId="375"/>
    <cellStyle name="Normal 102 2" xfId="376"/>
    <cellStyle name="Normal 102 3" xfId="377"/>
    <cellStyle name="Normal 103" xfId="378"/>
    <cellStyle name="Normal 103 2" xfId="379"/>
    <cellStyle name="Normal 103 3" xfId="380"/>
    <cellStyle name="Normal 104" xfId="381"/>
    <cellStyle name="Normal 105" xfId="382"/>
    <cellStyle name="Normal 106" xfId="383"/>
    <cellStyle name="Normal 107" xfId="384"/>
    <cellStyle name="Normal 108" xfId="385"/>
    <cellStyle name="Normal 109" xfId="386"/>
    <cellStyle name="Normal 11" xfId="387"/>
    <cellStyle name="Normal 11 2" xfId="388"/>
    <cellStyle name="Normal 11 2 2" xfId="389"/>
    <cellStyle name="Normal 11 3" xfId="390"/>
    <cellStyle name="Normal 11 4" xfId="391"/>
    <cellStyle name="Normal 11_Anexe_BP_tr.II 2013_23.09.2013" xfId="392"/>
    <cellStyle name="Normal 110" xfId="393"/>
    <cellStyle name="Normal 111" xfId="394"/>
    <cellStyle name="Normal 112" xfId="395"/>
    <cellStyle name="Normal 113" xfId="396"/>
    <cellStyle name="Normal 114" xfId="397"/>
    <cellStyle name="Normal 115" xfId="398"/>
    <cellStyle name="Normal 116" xfId="399"/>
    <cellStyle name="Normal 117" xfId="400"/>
    <cellStyle name="Normal 118" xfId="401"/>
    <cellStyle name="Normal 119" xfId="402"/>
    <cellStyle name="Normal 12" xfId="403"/>
    <cellStyle name="Normal 12 2" xfId="404"/>
    <cellStyle name="Normal 12 2 2" xfId="405"/>
    <cellStyle name="Normal 12 3" xfId="406"/>
    <cellStyle name="Normal 120" xfId="407"/>
    <cellStyle name="Normal 121" xfId="408"/>
    <cellStyle name="Normal 122" xfId="409"/>
    <cellStyle name="Normal 123" xfId="410"/>
    <cellStyle name="Normal 124" xfId="411"/>
    <cellStyle name="Normal 125" xfId="412"/>
    <cellStyle name="Normal 126" xfId="413"/>
    <cellStyle name="Normal 127" xfId="414"/>
    <cellStyle name="Normal 13" xfId="415"/>
    <cellStyle name="Normal 13 2" xfId="416"/>
    <cellStyle name="Normal 13 2 2" xfId="417"/>
    <cellStyle name="Normal 13 3" xfId="418"/>
    <cellStyle name="Normal 14" xfId="419"/>
    <cellStyle name="Normal 14 2" xfId="420"/>
    <cellStyle name="Normal 15" xfId="421"/>
    <cellStyle name="Normal 15 2" xfId="422"/>
    <cellStyle name="Normal 16" xfId="423"/>
    <cellStyle name="Normal 16 2" xfId="424"/>
    <cellStyle name="Normal 17" xfId="425"/>
    <cellStyle name="Normal 17 2" xfId="426"/>
    <cellStyle name="Normal 18" xfId="427"/>
    <cellStyle name="Normal 18 2" xfId="428"/>
    <cellStyle name="Normal 19" xfId="429"/>
    <cellStyle name="Normal 2" xfId="430"/>
    <cellStyle name="Normal 2 2" xfId="431"/>
    <cellStyle name="Normal 2 2 2" xfId="432"/>
    <cellStyle name="Normal 2 2 2 2" xfId="433"/>
    <cellStyle name="Normal 2 2 2 3" xfId="434"/>
    <cellStyle name="Normal 2 2 2 4" xfId="435"/>
    <cellStyle name="Normal 2 2 3" xfId="436"/>
    <cellStyle name="Normal 2 3" xfId="437"/>
    <cellStyle name="Normal 2 3 2" xfId="438"/>
    <cellStyle name="Normal 2 3 2 2" xfId="439"/>
    <cellStyle name="Normal 2 3 2 3" xfId="440"/>
    <cellStyle name="Normal 2 3 3" xfId="441"/>
    <cellStyle name="Normal 2 3 3 2" xfId="442"/>
    <cellStyle name="Normal 2 3 3 3" xfId="443"/>
    <cellStyle name="Normal 2 3 3 4" xfId="444"/>
    <cellStyle name="Normal 2 3 4" xfId="445"/>
    <cellStyle name="Normal 2 3 4 2" xfId="446"/>
    <cellStyle name="Normal 2 3 5" xfId="447"/>
    <cellStyle name="Normal 2 3 6" xfId="448"/>
    <cellStyle name="Normal 2 3 7" xfId="449"/>
    <cellStyle name="Normal 2 3 8" xfId="450"/>
    <cellStyle name="Normal 2 3_Anexa-DE-3-2013" xfId="451"/>
    <cellStyle name="Normal 2 4" xfId="452"/>
    <cellStyle name="Normal 2 4 2" xfId="453"/>
    <cellStyle name="Normal 2 4 2 2" xfId="454"/>
    <cellStyle name="Normal 2 4 2 2 2" xfId="455"/>
    <cellStyle name="Normal 2 4 2 3" xfId="456"/>
    <cellStyle name="Normal 2 4 3" xfId="457"/>
    <cellStyle name="Normal 2 4 4" xfId="458"/>
    <cellStyle name="Normal 2 5" xfId="459"/>
    <cellStyle name="Normal 2 6" xfId="460"/>
    <cellStyle name="Normal 2 7" xfId="461"/>
    <cellStyle name="Normal 2 8" xfId="462"/>
    <cellStyle name="Normal 2_2_tr_curente_2012_2011_2" xfId="463"/>
    <cellStyle name="Normal 20" xfId="464"/>
    <cellStyle name="Normal 21" xfId="465"/>
    <cellStyle name="Normal 22" xfId="466"/>
    <cellStyle name="Normal 23" xfId="467"/>
    <cellStyle name="Normal 24" xfId="468"/>
    <cellStyle name="Normal 25" xfId="469"/>
    <cellStyle name="Normal 26" xfId="470"/>
    <cellStyle name="Normal 27" xfId="471"/>
    <cellStyle name="Normal 28" xfId="472"/>
    <cellStyle name="Normal 29" xfId="473"/>
    <cellStyle name="Normal 3" xfId="474"/>
    <cellStyle name="Normal 3 10" xfId="475"/>
    <cellStyle name="Normal 3 2" xfId="476"/>
    <cellStyle name="Normal 3 2 2" xfId="477"/>
    <cellStyle name="Normal 3 2 3" xfId="478"/>
    <cellStyle name="Normal 3 2 3 2" xfId="479"/>
    <cellStyle name="Normal 3 2 4" xfId="480"/>
    <cellStyle name="Normal 3 2_Anexa-DE-3-2013" xfId="481"/>
    <cellStyle name="Normal 3 3" xfId="482"/>
    <cellStyle name="Normal 3 4" xfId="483"/>
    <cellStyle name="Normal 3 5" xfId="484"/>
    <cellStyle name="Normal 3 6" xfId="485"/>
    <cellStyle name="Normal 3 7" xfId="486"/>
    <cellStyle name="Normal 3 8" xfId="487"/>
    <cellStyle name="Normal 3 9" xfId="488"/>
    <cellStyle name="Normal 3_Anexa-DE-3-2013" xfId="489"/>
    <cellStyle name="Normal 30" xfId="490"/>
    <cellStyle name="Normal 31" xfId="491"/>
    <cellStyle name="Normal 32" xfId="492"/>
    <cellStyle name="Normal 33" xfId="493"/>
    <cellStyle name="Normal 34" xfId="494"/>
    <cellStyle name="Normal 35" xfId="495"/>
    <cellStyle name="Normal 36" xfId="496"/>
    <cellStyle name="Normal 37" xfId="497"/>
    <cellStyle name="Normal 38" xfId="498"/>
    <cellStyle name="Normal 39" xfId="499"/>
    <cellStyle name="Normal 4" xfId="500"/>
    <cellStyle name="Normal 4 2" xfId="501"/>
    <cellStyle name="Normal 4 2 2" xfId="502"/>
    <cellStyle name="Normal 4 3" xfId="503"/>
    <cellStyle name="Normal 4 3 2" xfId="504"/>
    <cellStyle name="Normal 4 3 3" xfId="505"/>
    <cellStyle name="Normal 4 3 3 2" xfId="506"/>
    <cellStyle name="Normal 4 3 3 3" xfId="507"/>
    <cellStyle name="Normal 4 3 4" xfId="508"/>
    <cellStyle name="Normal 4 3_anexe_mbp6-tr.3" xfId="509"/>
    <cellStyle name="Normal 4 4" xfId="510"/>
    <cellStyle name="Normal 4 5" xfId="511"/>
    <cellStyle name="Normal 4_anexe_mbp6-tr.4_CC_CF" xfId="512"/>
    <cellStyle name="Normal 40" xfId="513"/>
    <cellStyle name="Normal 41" xfId="514"/>
    <cellStyle name="Normal 42" xfId="515"/>
    <cellStyle name="Normal 43" xfId="516"/>
    <cellStyle name="Normal 44" xfId="517"/>
    <cellStyle name="Normal 45" xfId="518"/>
    <cellStyle name="Normal 46" xfId="519"/>
    <cellStyle name="Normal 47" xfId="520"/>
    <cellStyle name="Normal 48" xfId="521"/>
    <cellStyle name="Normal 49" xfId="522"/>
    <cellStyle name="Normal 5" xfId="523"/>
    <cellStyle name="Normal 5 2" xfId="524"/>
    <cellStyle name="Normal 5 3" xfId="525"/>
    <cellStyle name="Normal 5 4" xfId="526"/>
    <cellStyle name="Normal 5 5" xfId="527"/>
    <cellStyle name="Normal 5 6" xfId="528"/>
    <cellStyle name="Normal 5_Anexa-DE-3-2013" xfId="529"/>
    <cellStyle name="Normal 50" xfId="530"/>
    <cellStyle name="Normal 51" xfId="531"/>
    <cellStyle name="Normal 52" xfId="532"/>
    <cellStyle name="Normal 53" xfId="533"/>
    <cellStyle name="Normal 54" xfId="534"/>
    <cellStyle name="Normal 55" xfId="535"/>
    <cellStyle name="Normal 56" xfId="536"/>
    <cellStyle name="Normal 57" xfId="537"/>
    <cellStyle name="Normal 58" xfId="538"/>
    <cellStyle name="Normal 59" xfId="539"/>
    <cellStyle name="Normal 6" xfId="540"/>
    <cellStyle name="Normal 6 2" xfId="541"/>
    <cellStyle name="Normal 6 3" xfId="542"/>
    <cellStyle name="Normal 6 4" xfId="543"/>
    <cellStyle name="Normal 6 5" xfId="544"/>
    <cellStyle name="Normal 6 6" xfId="545"/>
    <cellStyle name="Normal 6_Anexa-DE-3-2013" xfId="546"/>
    <cellStyle name="Normal 60" xfId="547"/>
    <cellStyle name="Normal 61" xfId="548"/>
    <cellStyle name="Normal 62" xfId="549"/>
    <cellStyle name="Normal 63" xfId="550"/>
    <cellStyle name="Normal 64" xfId="551"/>
    <cellStyle name="Normal 65" xfId="552"/>
    <cellStyle name="Normal 66" xfId="553"/>
    <cellStyle name="Normal 67" xfId="554"/>
    <cellStyle name="Normal 68" xfId="555"/>
    <cellStyle name="Normal 69" xfId="556"/>
    <cellStyle name="Normal 7" xfId="557"/>
    <cellStyle name="Normal 7 2" xfId="558"/>
    <cellStyle name="Normal 7 2 2" xfId="559"/>
    <cellStyle name="Normal 7 3" xfId="560"/>
    <cellStyle name="Normal 7 4" xfId="561"/>
    <cellStyle name="Normal 7_anexe_mbp6-tr.4_CC_CF" xfId="562"/>
    <cellStyle name="Normal 70" xfId="563"/>
    <cellStyle name="Normal 71" xfId="564"/>
    <cellStyle name="Normal 72" xfId="565"/>
    <cellStyle name="Normal 73" xfId="566"/>
    <cellStyle name="Normal 74" xfId="567"/>
    <cellStyle name="Normal 75" xfId="568"/>
    <cellStyle name="Normal 76" xfId="569"/>
    <cellStyle name="Normal 77" xfId="570"/>
    <cellStyle name="Normal 78" xfId="571"/>
    <cellStyle name="Normal 79" xfId="572"/>
    <cellStyle name="Normal 8" xfId="573"/>
    <cellStyle name="Normal 8 10" xfId="574"/>
    <cellStyle name="Normal 8 11" xfId="575"/>
    <cellStyle name="Normal 8 12" xfId="576"/>
    <cellStyle name="Normal 8 2" xfId="577"/>
    <cellStyle name="Normal 8 2 2" xfId="578"/>
    <cellStyle name="Normal 8 2 3" xfId="579"/>
    <cellStyle name="Normal 8 3" xfId="580"/>
    <cellStyle name="Normal 8 3 2" xfId="581"/>
    <cellStyle name="Normal 8 3_Anexe" xfId="582"/>
    <cellStyle name="Normal 8 4" xfId="583"/>
    <cellStyle name="Normal 8 5" xfId="584"/>
    <cellStyle name="Normal 8 6" xfId="585"/>
    <cellStyle name="Normal 8 7" xfId="586"/>
    <cellStyle name="Normal 8 8" xfId="587"/>
    <cellStyle name="Normal 8 9" xfId="588"/>
    <cellStyle name="Normal 8_Anexa-DE-3-2013" xfId="589"/>
    <cellStyle name="Normal 80" xfId="590"/>
    <cellStyle name="Normal 81" xfId="591"/>
    <cellStyle name="Normal 82" xfId="592"/>
    <cellStyle name="Normal 83" xfId="593"/>
    <cellStyle name="Normal 84" xfId="594"/>
    <cellStyle name="Normal 85" xfId="595"/>
    <cellStyle name="Normal 86" xfId="596"/>
    <cellStyle name="Normal 87" xfId="597"/>
    <cellStyle name="Normal 88" xfId="598"/>
    <cellStyle name="Normal 89" xfId="599"/>
    <cellStyle name="Normal 9" xfId="600"/>
    <cellStyle name="Normal 9 2" xfId="601"/>
    <cellStyle name="Normal 9 2 2" xfId="602"/>
    <cellStyle name="Normal 9 2 3" xfId="603"/>
    <cellStyle name="Normal 9 2 4" xfId="604"/>
    <cellStyle name="Normal 9 2 4 2" xfId="605"/>
    <cellStyle name="Normal 9 2 5" xfId="606"/>
    <cellStyle name="Normal 9 2 6" xfId="607"/>
    <cellStyle name="Normal 9 2 6 2" xfId="608"/>
    <cellStyle name="Normal 9 2 7" xfId="609"/>
    <cellStyle name="Normal 9 2 7 2" xfId="610"/>
    <cellStyle name="Normal 9 2 8" xfId="611"/>
    <cellStyle name="Normal 9 2 9" xfId="612"/>
    <cellStyle name="Normal 9 3" xfId="613"/>
    <cellStyle name="Normal 9 4" xfId="614"/>
    <cellStyle name="Normal 9 5" xfId="615"/>
    <cellStyle name="Normal 9_Anexa-DE-3-2013" xfId="616"/>
    <cellStyle name="Normal 90" xfId="617"/>
    <cellStyle name="Normal 91" xfId="618"/>
    <cellStyle name="Normal 92" xfId="619"/>
    <cellStyle name="Normal 93" xfId="620"/>
    <cellStyle name="Normal 94" xfId="621"/>
    <cellStyle name="Normal 95" xfId="622"/>
    <cellStyle name="Normal 96" xfId="623"/>
    <cellStyle name="Normal 97" xfId="624"/>
    <cellStyle name="Normal 98" xfId="625"/>
    <cellStyle name="Normal 99" xfId="626"/>
    <cellStyle name="Normal Table" xfId="627"/>
    <cellStyle name="Normal Table 2" xfId="628"/>
    <cellStyle name="Normal Table 3" xfId="629"/>
    <cellStyle name="Normal Table 4" xfId="630"/>
    <cellStyle name="Normal Table 5" xfId="631"/>
    <cellStyle name="Normál_10mell99" xfId="632"/>
    <cellStyle name="Normal_Book1_1" xfId="633"/>
    <cellStyle name="normálne_HDP-OD~1" xfId="634"/>
    <cellStyle name="normální_agricult_1" xfId="635"/>
    <cellStyle name="Normßl - Style1" xfId="636"/>
    <cellStyle name="Note" xfId="637"/>
    <cellStyle name="Note 2" xfId="638"/>
    <cellStyle name="Note 2 2" xfId="639"/>
    <cellStyle name="Note 2 3" xfId="640"/>
    <cellStyle name="Note 2 4" xfId="641"/>
    <cellStyle name="Note 2 5" xfId="642"/>
    <cellStyle name="Note 2_Anexa-DE-3-2013" xfId="643"/>
    <cellStyle name="Note 3" xfId="644"/>
    <cellStyle name="Ôèíàíñîâûé_Tranche" xfId="645"/>
    <cellStyle name="Of which" xfId="646"/>
    <cellStyle name="Output" xfId="647"/>
    <cellStyle name="Output 2" xfId="648"/>
    <cellStyle name="Output 2 2" xfId="649"/>
    <cellStyle name="Pénznem [0]_10mell99" xfId="650"/>
    <cellStyle name="Pénznem_10mell99" xfId="651"/>
    <cellStyle name="Percen - Style1" xfId="652"/>
    <cellStyle name="Percent" xfId="653"/>
    <cellStyle name="Percent [2]" xfId="654"/>
    <cellStyle name="Percent 2" xfId="655"/>
    <cellStyle name="Percent 2 2" xfId="656"/>
    <cellStyle name="Percent 3" xfId="657"/>
    <cellStyle name="percentage difference" xfId="658"/>
    <cellStyle name="percentage difference 2" xfId="659"/>
    <cellStyle name="percentage difference 3" xfId="660"/>
    <cellStyle name="percentage difference 4" xfId="661"/>
    <cellStyle name="percentage difference 5" xfId="662"/>
    <cellStyle name="percentage difference one decimal" xfId="663"/>
    <cellStyle name="percentage difference one decimal 2" xfId="664"/>
    <cellStyle name="percentage difference one decimal 3" xfId="665"/>
    <cellStyle name="percentage difference one decimal 4" xfId="666"/>
    <cellStyle name="percentage difference one decimal 5" xfId="667"/>
    <cellStyle name="percentage difference zero decimal" xfId="668"/>
    <cellStyle name="percentage difference zero decimal 2" xfId="669"/>
    <cellStyle name="percentage difference zero decimal 3" xfId="670"/>
    <cellStyle name="percentage difference zero decimal 4" xfId="671"/>
    <cellStyle name="percentage difference zero decimal 5" xfId="672"/>
    <cellStyle name="Pevný" xfId="673"/>
    <cellStyle name="Presentation" xfId="674"/>
    <cellStyle name="Publication" xfId="675"/>
    <cellStyle name="Red Text" xfId="676"/>
    <cellStyle name="reduced" xfId="677"/>
    <cellStyle name="Standard_laroux" xfId="678"/>
    <cellStyle name="STYL1 - Style1" xfId="679"/>
    <cellStyle name="Style 1" xfId="680"/>
    <cellStyle name="Style 1 2" xfId="681"/>
    <cellStyle name="Style 2" xfId="682"/>
    <cellStyle name="Style1" xfId="683"/>
    <cellStyle name="Text" xfId="684"/>
    <cellStyle name="text BoldBlack" xfId="685"/>
    <cellStyle name="text BoldUnderline" xfId="686"/>
    <cellStyle name="text BoldUnderlineER" xfId="687"/>
    <cellStyle name="text BoldUndlnBlack" xfId="688"/>
    <cellStyle name="text LightGreen" xfId="689"/>
    <cellStyle name="Title" xfId="690"/>
    <cellStyle name="Title 2" xfId="691"/>
    <cellStyle name="Title 2 2" xfId="692"/>
    <cellStyle name="TopGrey" xfId="693"/>
    <cellStyle name="Total" xfId="694"/>
    <cellStyle name="Total 2" xfId="695"/>
    <cellStyle name="Total 2 2" xfId="696"/>
    <cellStyle name="Undefiniert" xfId="697"/>
    <cellStyle name="ux" xfId="698"/>
    <cellStyle name="Währung [0]_laroux" xfId="699"/>
    <cellStyle name="Währung_laroux" xfId="700"/>
    <cellStyle name="Warning Text" xfId="701"/>
    <cellStyle name="Warning Text 2" xfId="702"/>
    <cellStyle name="Warning Text 2 2" xfId="703"/>
    <cellStyle name="WebAnchor1" xfId="704"/>
    <cellStyle name="WebAnchor2" xfId="705"/>
    <cellStyle name="WebAnchor3" xfId="706"/>
    <cellStyle name="WebAnchor4" xfId="707"/>
    <cellStyle name="WebAnchor5" xfId="708"/>
    <cellStyle name="WebAnchor6" xfId="709"/>
    <cellStyle name="WebAnchor7" xfId="710"/>
    <cellStyle name="Webexclude" xfId="711"/>
    <cellStyle name="WebFN" xfId="712"/>
    <cellStyle name="WebFN1" xfId="713"/>
    <cellStyle name="WebFN2" xfId="714"/>
    <cellStyle name="WebFN3" xfId="715"/>
    <cellStyle name="WebFN4" xfId="716"/>
    <cellStyle name="WebHR" xfId="717"/>
    <cellStyle name="WebHR 2" xfId="718"/>
    <cellStyle name="WebHR 3" xfId="719"/>
    <cellStyle name="WebHR 4" xfId="720"/>
    <cellStyle name="WebHR 5" xfId="721"/>
    <cellStyle name="WebIndent1" xfId="722"/>
    <cellStyle name="WebIndent1 2" xfId="723"/>
    <cellStyle name="WebIndent1 3" xfId="724"/>
    <cellStyle name="WebIndent1 4" xfId="725"/>
    <cellStyle name="WebIndent1 5" xfId="726"/>
    <cellStyle name="WebIndent1wFN3" xfId="727"/>
    <cellStyle name="WebIndent2" xfId="728"/>
    <cellStyle name="WebIndent2 2" xfId="729"/>
    <cellStyle name="WebIndent2 3" xfId="730"/>
    <cellStyle name="WebIndent2 4" xfId="731"/>
    <cellStyle name="WebIndent2 5" xfId="732"/>
    <cellStyle name="WebNoBR" xfId="733"/>
    <cellStyle name="Záhlaví 1" xfId="734"/>
    <cellStyle name="Záhlaví 2" xfId="735"/>
    <cellStyle name="zero" xfId="736"/>
    <cellStyle name="zero 2" xfId="737"/>
    <cellStyle name="zero 3" xfId="738"/>
    <cellStyle name="zero 4" xfId="739"/>
    <cellStyle name="zero 5" xfId="740"/>
    <cellStyle name="Акцент1" xfId="741"/>
    <cellStyle name="Акцент2" xfId="742"/>
    <cellStyle name="Акцент3" xfId="743"/>
    <cellStyle name="Акцент4" xfId="744"/>
    <cellStyle name="Акцент5" xfId="745"/>
    <cellStyle name="Акцент6" xfId="746"/>
    <cellStyle name="Ввод " xfId="747"/>
    <cellStyle name="Вывод" xfId="748"/>
    <cellStyle name="Вычисление" xfId="749"/>
    <cellStyle name="ДАТА" xfId="750"/>
    <cellStyle name="Денежный [0]_453" xfId="751"/>
    <cellStyle name="Денежный_453" xfId="752"/>
    <cellStyle name="Заголовок 1" xfId="753"/>
    <cellStyle name="Заголовок 2" xfId="754"/>
    <cellStyle name="Заголовок 3" xfId="755"/>
    <cellStyle name="Заголовок 4" xfId="756"/>
    <cellStyle name="ЗАГОЛОВОК1" xfId="757"/>
    <cellStyle name="ЗАГОЛОВОК2" xfId="758"/>
    <cellStyle name="Итог" xfId="759"/>
    <cellStyle name="ИТОГОВЫЙ" xfId="760"/>
    <cellStyle name="Контрольная ячейка" xfId="761"/>
    <cellStyle name="Название" xfId="762"/>
    <cellStyle name="Нейтральный" xfId="763"/>
    <cellStyle name="Обычный 2" xfId="764"/>
    <cellStyle name="Обычный_02-682" xfId="765"/>
    <cellStyle name="Открывавшаяся гиперссылка_Table_B_1999_2000_2001" xfId="766"/>
    <cellStyle name="Плохой" xfId="767"/>
    <cellStyle name="Пояснение" xfId="768"/>
    <cellStyle name="Примечание" xfId="769"/>
    <cellStyle name="ПРОЦЕНТНЫЙ_BOPENGC" xfId="770"/>
    <cellStyle name="Связанная ячейка" xfId="771"/>
    <cellStyle name="ТЕКСТ" xfId="772"/>
    <cellStyle name="Текст предупреждения" xfId="773"/>
    <cellStyle name="Тысячи [0]_Dk98" xfId="774"/>
    <cellStyle name="Тысячи_Dk98" xfId="775"/>
    <cellStyle name="УровеньСтолб_1_Структура державного боргу" xfId="776"/>
    <cellStyle name="УровеньСтрок_1_Структура державного боргу" xfId="777"/>
    <cellStyle name="ФИКСИРОВАННЫЙ" xfId="778"/>
    <cellStyle name="Финансовый [0]_453" xfId="779"/>
    <cellStyle name="Финансовый_1 квартал-уточ.платежі" xfId="780"/>
    <cellStyle name="Хороший" xfId="7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quota1\AVG4\Documents\Ana%20Zaharia\Lucru%20CBP\2015\tr.%20II\Comert_tr.II%202015_BPM6_final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2"/>
  <sheetViews>
    <sheetView showZeros="0" tabSelected="1"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6" sqref="AJ6"/>
    </sheetView>
  </sheetViews>
  <sheetFormatPr defaultColWidth="9.140625" defaultRowHeight="15"/>
  <cols>
    <col min="1" max="1" width="44.7109375" style="2" hidden="1" customWidth="1"/>
    <col min="2" max="2" width="44.7109375" style="2" customWidth="1"/>
    <col min="3" max="3" width="44.7109375" style="2" hidden="1" customWidth="1"/>
    <col min="4" max="7" width="6.8515625" style="2" customWidth="1"/>
    <col min="8" max="8" width="7.28125" style="2" customWidth="1"/>
    <col min="9" max="11" width="6.8515625" style="2" customWidth="1"/>
    <col min="12" max="12" width="7.421875" style="2" customWidth="1"/>
    <col min="13" max="13" width="7.28125" style="2" customWidth="1"/>
    <col min="14" max="17" width="6.8515625" style="2" customWidth="1"/>
    <col min="18" max="18" width="7.28125" style="2" customWidth="1"/>
    <col min="19" max="22" width="6.8515625" style="2" customWidth="1"/>
    <col min="23" max="23" width="7.28125" style="2" customWidth="1"/>
    <col min="24" max="27" width="6.8515625" style="2" customWidth="1"/>
    <col min="28" max="28" width="7.28125" style="2" customWidth="1"/>
    <col min="29" max="32" width="6.8515625" style="2" customWidth="1"/>
    <col min="33" max="33" width="7.28125" style="2" customWidth="1"/>
    <col min="34" max="36" width="6.8515625" style="2" customWidth="1"/>
    <col min="37" max="16384" width="9.140625" style="2" customWidth="1"/>
  </cols>
  <sheetData>
    <row r="1" spans="1:9" ht="15.75">
      <c r="A1" s="1" t="s">
        <v>539</v>
      </c>
      <c r="B1" s="68" t="s">
        <v>605</v>
      </c>
      <c r="C1" s="68" t="s">
        <v>549</v>
      </c>
      <c r="F1" s="24"/>
      <c r="G1" s="24"/>
      <c r="H1" s="24"/>
      <c r="I1" s="24"/>
    </row>
    <row r="2" spans="1:28" ht="12.75">
      <c r="A2" s="2" t="s">
        <v>0</v>
      </c>
      <c r="B2" s="69" t="s">
        <v>606</v>
      </c>
      <c r="C2" s="2" t="s">
        <v>550</v>
      </c>
      <c r="F2" s="24"/>
      <c r="G2" s="24"/>
      <c r="H2" s="24"/>
      <c r="I2" s="24"/>
      <c r="AB2" s="3"/>
    </row>
    <row r="3" spans="1:36" ht="27" customHeight="1" hidden="1">
      <c r="A3" s="4"/>
      <c r="B3" s="4"/>
      <c r="C3" s="4"/>
      <c r="D3" s="5" t="s">
        <v>1</v>
      </c>
      <c r="E3" s="5" t="s">
        <v>2</v>
      </c>
      <c r="F3" s="5" t="s">
        <v>3</v>
      </c>
      <c r="G3" s="5" t="s">
        <v>4</v>
      </c>
      <c r="H3" s="23">
        <v>2009</v>
      </c>
      <c r="I3" s="5" t="s">
        <v>5</v>
      </c>
      <c r="J3" s="5" t="s">
        <v>6</v>
      </c>
      <c r="K3" s="5" t="s">
        <v>7</v>
      </c>
      <c r="L3" s="5" t="s">
        <v>8</v>
      </c>
      <c r="M3" s="23">
        <v>2010</v>
      </c>
      <c r="N3" s="5" t="s">
        <v>9</v>
      </c>
      <c r="O3" s="5" t="s">
        <v>10</v>
      </c>
      <c r="P3" s="5" t="s">
        <v>11</v>
      </c>
      <c r="Q3" s="5" t="s">
        <v>12</v>
      </c>
      <c r="R3" s="23">
        <v>2011</v>
      </c>
      <c r="S3" s="5" t="s">
        <v>13</v>
      </c>
      <c r="T3" s="5" t="s">
        <v>14</v>
      </c>
      <c r="U3" s="5" t="s">
        <v>15</v>
      </c>
      <c r="V3" s="5" t="s">
        <v>16</v>
      </c>
      <c r="W3" s="23">
        <v>2012</v>
      </c>
      <c r="X3" s="5" t="s">
        <v>17</v>
      </c>
      <c r="Y3" s="5" t="s">
        <v>18</v>
      </c>
      <c r="Z3" s="5" t="s">
        <v>19</v>
      </c>
      <c r="AA3" s="5" t="s">
        <v>20</v>
      </c>
      <c r="AB3" s="23">
        <v>2013</v>
      </c>
      <c r="AC3" s="5" t="s">
        <v>21</v>
      </c>
      <c r="AD3" s="5" t="s">
        <v>22</v>
      </c>
      <c r="AE3" s="5" t="s">
        <v>23</v>
      </c>
      <c r="AF3" s="5" t="s">
        <v>24</v>
      </c>
      <c r="AG3" s="23">
        <v>2014</v>
      </c>
      <c r="AH3" s="5" t="s">
        <v>25</v>
      </c>
      <c r="AI3" s="5" t="s">
        <v>26</v>
      </c>
      <c r="AJ3" s="5" t="s">
        <v>27</v>
      </c>
    </row>
    <row r="4" spans="1:36" ht="27" customHeight="1">
      <c r="A4" s="4"/>
      <c r="B4" s="4"/>
      <c r="C4" s="4"/>
      <c r="D4" s="5" t="s">
        <v>551</v>
      </c>
      <c r="E4" s="5" t="s">
        <v>558</v>
      </c>
      <c r="F4" s="5" t="s">
        <v>559</v>
      </c>
      <c r="G4" s="5" t="s">
        <v>560</v>
      </c>
      <c r="H4" s="23">
        <v>2009</v>
      </c>
      <c r="I4" s="5" t="s">
        <v>552</v>
      </c>
      <c r="J4" s="5" t="s">
        <v>555</v>
      </c>
      <c r="K4" s="5" t="s">
        <v>561</v>
      </c>
      <c r="L4" s="5" t="s">
        <v>562</v>
      </c>
      <c r="M4" s="23">
        <v>2010</v>
      </c>
      <c r="N4" s="5" t="s">
        <v>553</v>
      </c>
      <c r="O4" s="5" t="s">
        <v>563</v>
      </c>
      <c r="P4" s="5" t="s">
        <v>556</v>
      </c>
      <c r="Q4" s="5" t="s">
        <v>564</v>
      </c>
      <c r="R4" s="23">
        <v>2011</v>
      </c>
      <c r="S4" s="5" t="s">
        <v>554</v>
      </c>
      <c r="T4" s="5" t="s">
        <v>565</v>
      </c>
      <c r="U4" s="5" t="s">
        <v>566</v>
      </c>
      <c r="V4" s="5" t="s">
        <v>557</v>
      </c>
      <c r="W4" s="23">
        <v>2012</v>
      </c>
      <c r="X4" s="5" t="s">
        <v>567</v>
      </c>
      <c r="Y4" s="5" t="s">
        <v>568</v>
      </c>
      <c r="Z4" s="5" t="s">
        <v>569</v>
      </c>
      <c r="AA4" s="5" t="s">
        <v>570</v>
      </c>
      <c r="AB4" s="23">
        <v>2013</v>
      </c>
      <c r="AC4" s="5" t="s">
        <v>571</v>
      </c>
      <c r="AD4" s="5" t="s">
        <v>572</v>
      </c>
      <c r="AE4" s="5" t="s">
        <v>573</v>
      </c>
      <c r="AF4" s="5" t="s">
        <v>574</v>
      </c>
      <c r="AG4" s="23">
        <v>2014</v>
      </c>
      <c r="AH4" s="5" t="s">
        <v>575</v>
      </c>
      <c r="AI4" s="5" t="s">
        <v>576</v>
      </c>
      <c r="AJ4" s="5" t="s">
        <v>577</v>
      </c>
    </row>
    <row r="5" spans="1:36" ht="27" customHeight="1" hidden="1">
      <c r="A5" s="4"/>
      <c r="B5" s="4"/>
      <c r="C5" s="4"/>
      <c r="D5" s="5" t="s">
        <v>578</v>
      </c>
      <c r="E5" s="5" t="s">
        <v>579</v>
      </c>
      <c r="F5" s="5" t="s">
        <v>580</v>
      </c>
      <c r="G5" s="5" t="s">
        <v>581</v>
      </c>
      <c r="H5" s="23">
        <v>2009</v>
      </c>
      <c r="I5" s="5" t="s">
        <v>582</v>
      </c>
      <c r="J5" s="5" t="s">
        <v>583</v>
      </c>
      <c r="K5" s="5" t="s">
        <v>584</v>
      </c>
      <c r="L5" s="5" t="s">
        <v>585</v>
      </c>
      <c r="M5" s="23">
        <v>2010</v>
      </c>
      <c r="N5" s="5" t="s">
        <v>586</v>
      </c>
      <c r="O5" s="5" t="s">
        <v>587</v>
      </c>
      <c r="P5" s="5" t="s">
        <v>588</v>
      </c>
      <c r="Q5" s="5" t="s">
        <v>589</v>
      </c>
      <c r="R5" s="23">
        <v>2011</v>
      </c>
      <c r="S5" s="5" t="s">
        <v>590</v>
      </c>
      <c r="T5" s="5" t="s">
        <v>591</v>
      </c>
      <c r="U5" s="5" t="s">
        <v>592</v>
      </c>
      <c r="V5" s="5" t="s">
        <v>593</v>
      </c>
      <c r="W5" s="23">
        <v>2012</v>
      </c>
      <c r="X5" s="5" t="s">
        <v>594</v>
      </c>
      <c r="Y5" s="5" t="s">
        <v>595</v>
      </c>
      <c r="Z5" s="5" t="s">
        <v>596</v>
      </c>
      <c r="AA5" s="5" t="s">
        <v>597</v>
      </c>
      <c r="AB5" s="23">
        <v>2013</v>
      </c>
      <c r="AC5" s="5" t="s">
        <v>598</v>
      </c>
      <c r="AD5" s="5" t="s">
        <v>599</v>
      </c>
      <c r="AE5" s="5" t="s">
        <v>600</v>
      </c>
      <c r="AF5" s="5" t="s">
        <v>601</v>
      </c>
      <c r="AG5" s="23">
        <v>2014</v>
      </c>
      <c r="AH5" s="5" t="s">
        <v>602</v>
      </c>
      <c r="AI5" s="5" t="s">
        <v>603</v>
      </c>
      <c r="AJ5" s="5" t="s">
        <v>604</v>
      </c>
    </row>
    <row r="6" spans="1:36" ht="12" customHeight="1">
      <c r="A6" s="6" t="s">
        <v>28</v>
      </c>
      <c r="B6" s="6" t="s">
        <v>29</v>
      </c>
      <c r="C6" s="6" t="s">
        <v>30</v>
      </c>
      <c r="D6" s="28">
        <f aca="true" t="shared" si="0" ref="D6:AB6">D7-D8</f>
        <v>-245.1600000000002</v>
      </c>
      <c r="E6" s="28">
        <f t="shared" si="0"/>
        <v>-46.81000000000017</v>
      </c>
      <c r="F6" s="28">
        <f t="shared" si="0"/>
        <v>-89.64999999999998</v>
      </c>
      <c r="G6" s="28">
        <f t="shared" si="0"/>
        <v>-103.57000000000016</v>
      </c>
      <c r="H6" s="29">
        <f t="shared" si="0"/>
        <v>-485.19000000000005</v>
      </c>
      <c r="I6" s="28">
        <f t="shared" si="0"/>
        <v>-131.85375661</v>
      </c>
      <c r="J6" s="28">
        <f t="shared" si="0"/>
        <v>-166.4617890333334</v>
      </c>
      <c r="K6" s="28">
        <f t="shared" si="0"/>
        <v>-108.79712316666655</v>
      </c>
      <c r="L6" s="28">
        <f t="shared" si="0"/>
        <v>-74.35608154666647</v>
      </c>
      <c r="M6" s="29">
        <f t="shared" si="0"/>
        <v>-481.468750356667</v>
      </c>
      <c r="N6" s="28">
        <f t="shared" si="0"/>
        <v>-191.57152769666664</v>
      </c>
      <c r="O6" s="28">
        <f t="shared" si="0"/>
        <v>-190.6041527399998</v>
      </c>
      <c r="P6" s="28">
        <f t="shared" si="0"/>
        <v>-201.16960084333346</v>
      </c>
      <c r="Q6" s="28">
        <f t="shared" si="0"/>
        <v>-268.6086565566666</v>
      </c>
      <c r="R6" s="29">
        <f t="shared" si="0"/>
        <v>-851.9539378366653</v>
      </c>
      <c r="S6" s="28">
        <f t="shared" si="0"/>
        <v>-216.16999999999985</v>
      </c>
      <c r="T6" s="28">
        <f t="shared" si="0"/>
        <v>-94.75</v>
      </c>
      <c r="U6" s="28">
        <f t="shared" si="0"/>
        <v>-107.77999999999997</v>
      </c>
      <c r="V6" s="28">
        <f t="shared" si="0"/>
        <v>-217.67999999999984</v>
      </c>
      <c r="W6" s="30">
        <f t="shared" si="0"/>
        <v>-636.3799999999992</v>
      </c>
      <c r="X6" s="31">
        <f t="shared" si="0"/>
        <v>-158.04999999999995</v>
      </c>
      <c r="Y6" s="31">
        <f t="shared" si="0"/>
        <v>-219.64999999999964</v>
      </c>
      <c r="Z6" s="31">
        <f t="shared" si="0"/>
        <v>-82.51999999999998</v>
      </c>
      <c r="AA6" s="31">
        <f t="shared" si="0"/>
        <v>-47.43999999999983</v>
      </c>
      <c r="AB6" s="30">
        <f t="shared" si="0"/>
        <v>-507.65999999999894</v>
      </c>
      <c r="AC6" s="31">
        <f>AC7-AC8</f>
        <v>-150.80000000000018</v>
      </c>
      <c r="AD6" s="31">
        <f aca="true" t="shared" si="1" ref="AD6:AJ6">AD7-AD8</f>
        <v>-111.63000000000011</v>
      </c>
      <c r="AE6" s="31">
        <f t="shared" si="1"/>
        <v>-104.1099999999999</v>
      </c>
      <c r="AF6" s="31">
        <f t="shared" si="1"/>
        <v>-197.80999999999995</v>
      </c>
      <c r="AG6" s="30">
        <f t="shared" si="1"/>
        <v>-564.3499999999995</v>
      </c>
      <c r="AH6" s="31">
        <f>AH7-AH8</f>
        <v>-134.7900000000002</v>
      </c>
      <c r="AI6" s="31">
        <f t="shared" si="1"/>
        <v>-121.71000000000004</v>
      </c>
      <c r="AJ6" s="31">
        <f t="shared" si="1"/>
        <v>-114.67999999999984</v>
      </c>
    </row>
    <row r="7" spans="1:36" ht="12" customHeight="1">
      <c r="A7" s="7" t="s">
        <v>31</v>
      </c>
      <c r="B7" s="7" t="s">
        <v>31</v>
      </c>
      <c r="C7" s="7" t="s">
        <v>32</v>
      </c>
      <c r="D7" s="9">
        <f aca="true" t="shared" si="2" ref="D7:AB7">+D10+D180+D244</f>
        <v>711.0799999999999</v>
      </c>
      <c r="E7" s="9">
        <f t="shared" si="2"/>
        <v>885.0699999999999</v>
      </c>
      <c r="F7" s="9">
        <f t="shared" si="2"/>
        <v>914.72</v>
      </c>
      <c r="G7" s="9">
        <f t="shared" si="2"/>
        <v>1082.75</v>
      </c>
      <c r="H7" s="32">
        <f t="shared" si="2"/>
        <v>3593.6200000000003</v>
      </c>
      <c r="I7" s="9">
        <f t="shared" si="2"/>
        <v>772.8262433900001</v>
      </c>
      <c r="J7" s="9">
        <f t="shared" si="2"/>
        <v>902.0782109666666</v>
      </c>
      <c r="K7" s="9">
        <f t="shared" si="2"/>
        <v>1065.9428768333332</v>
      </c>
      <c r="L7" s="9">
        <f t="shared" si="2"/>
        <v>1336.8639184533333</v>
      </c>
      <c r="M7" s="32">
        <f t="shared" si="2"/>
        <v>4077.7112496433333</v>
      </c>
      <c r="N7" s="9">
        <f t="shared" si="2"/>
        <v>1046.9984723033333</v>
      </c>
      <c r="O7" s="9">
        <f t="shared" si="2"/>
        <v>1272.61584726</v>
      </c>
      <c r="P7" s="9">
        <f t="shared" si="2"/>
        <v>1366.8403991566665</v>
      </c>
      <c r="Q7" s="9">
        <f t="shared" si="2"/>
        <v>1496.5613434433333</v>
      </c>
      <c r="R7" s="32">
        <f t="shared" si="2"/>
        <v>5183.016062163334</v>
      </c>
      <c r="S7" s="9">
        <f t="shared" si="2"/>
        <v>1109.8600000000001</v>
      </c>
      <c r="T7" s="9">
        <f t="shared" si="2"/>
        <v>1370</v>
      </c>
      <c r="U7" s="9">
        <f t="shared" si="2"/>
        <v>1398.1699999999998</v>
      </c>
      <c r="V7" s="9">
        <f t="shared" si="2"/>
        <v>1501.7</v>
      </c>
      <c r="W7" s="32">
        <f t="shared" si="2"/>
        <v>5379.73</v>
      </c>
      <c r="X7" s="9">
        <f t="shared" si="2"/>
        <v>1272.37</v>
      </c>
      <c r="Y7" s="9">
        <f t="shared" si="2"/>
        <v>1396.38</v>
      </c>
      <c r="Z7" s="9">
        <f t="shared" si="2"/>
        <v>1564</v>
      </c>
      <c r="AA7" s="9">
        <f t="shared" si="2"/>
        <v>1704.43</v>
      </c>
      <c r="AB7" s="32">
        <f t="shared" si="2"/>
        <v>5937.18</v>
      </c>
      <c r="AC7" s="33">
        <f aca="true" t="shared" si="3" ref="AC7:AF8">AC10+AC180+AC244</f>
        <v>1273.9299999999998</v>
      </c>
      <c r="AD7" s="33">
        <f t="shared" si="3"/>
        <v>1477.6</v>
      </c>
      <c r="AE7" s="33">
        <f t="shared" si="3"/>
        <v>1513.73</v>
      </c>
      <c r="AF7" s="33">
        <f t="shared" si="3"/>
        <v>1473.1100000000001</v>
      </c>
      <c r="AG7" s="34">
        <f>SUM(AC7:AF7)</f>
        <v>5738.370000000001</v>
      </c>
      <c r="AH7" s="33">
        <f aca="true" t="shared" si="4" ref="AH7:AJ8">AH10+AH180+AH244</f>
        <v>1055.6499999999999</v>
      </c>
      <c r="AI7" s="33">
        <f t="shared" si="4"/>
        <v>1189.28</v>
      </c>
      <c r="AJ7" s="33">
        <f t="shared" si="4"/>
        <v>1111.0900000000001</v>
      </c>
    </row>
    <row r="8" spans="1:36" ht="12" customHeight="1">
      <c r="A8" s="7" t="s">
        <v>33</v>
      </c>
      <c r="B8" s="7" t="s">
        <v>33</v>
      </c>
      <c r="C8" s="7" t="s">
        <v>34</v>
      </c>
      <c r="D8" s="9">
        <f aca="true" t="shared" si="5" ref="D8:AB8">+D11+D181+D245</f>
        <v>956.2400000000001</v>
      </c>
      <c r="E8" s="9">
        <f t="shared" si="5"/>
        <v>931.8800000000001</v>
      </c>
      <c r="F8" s="9">
        <f t="shared" si="5"/>
        <v>1004.37</v>
      </c>
      <c r="G8" s="9">
        <f t="shared" si="5"/>
        <v>1186.3200000000002</v>
      </c>
      <c r="H8" s="32">
        <f t="shared" si="5"/>
        <v>4078.8100000000004</v>
      </c>
      <c r="I8" s="9">
        <f t="shared" si="5"/>
        <v>904.6800000000001</v>
      </c>
      <c r="J8" s="9">
        <f t="shared" si="5"/>
        <v>1068.54</v>
      </c>
      <c r="K8" s="9">
        <f t="shared" si="5"/>
        <v>1174.7399999999998</v>
      </c>
      <c r="L8" s="9">
        <f t="shared" si="5"/>
        <v>1411.2199999999998</v>
      </c>
      <c r="M8" s="32">
        <f t="shared" si="5"/>
        <v>4559.18</v>
      </c>
      <c r="N8" s="9">
        <f t="shared" si="5"/>
        <v>1238.57</v>
      </c>
      <c r="O8" s="9">
        <f t="shared" si="5"/>
        <v>1463.2199999999998</v>
      </c>
      <c r="P8" s="9">
        <f t="shared" si="5"/>
        <v>1568.01</v>
      </c>
      <c r="Q8" s="9">
        <f t="shared" si="5"/>
        <v>1765.1699999999998</v>
      </c>
      <c r="R8" s="32">
        <f t="shared" si="5"/>
        <v>6034.969999999999</v>
      </c>
      <c r="S8" s="9">
        <f t="shared" si="5"/>
        <v>1326.03</v>
      </c>
      <c r="T8" s="9">
        <f t="shared" si="5"/>
        <v>1464.75</v>
      </c>
      <c r="U8" s="9">
        <f t="shared" si="5"/>
        <v>1505.9499999999998</v>
      </c>
      <c r="V8" s="9">
        <f t="shared" si="5"/>
        <v>1719.3799999999999</v>
      </c>
      <c r="W8" s="32">
        <f t="shared" si="5"/>
        <v>6016.109999999999</v>
      </c>
      <c r="X8" s="9">
        <f t="shared" si="5"/>
        <v>1430.4199999999998</v>
      </c>
      <c r="Y8" s="9">
        <f t="shared" si="5"/>
        <v>1616.0299999999997</v>
      </c>
      <c r="Z8" s="9">
        <f t="shared" si="5"/>
        <v>1646.52</v>
      </c>
      <c r="AA8" s="9">
        <f t="shared" si="5"/>
        <v>1751.87</v>
      </c>
      <c r="AB8" s="32">
        <f t="shared" si="5"/>
        <v>6444.839999999999</v>
      </c>
      <c r="AC8" s="33">
        <f t="shared" si="3"/>
        <v>1424.73</v>
      </c>
      <c r="AD8" s="33">
        <f t="shared" si="3"/>
        <v>1589.23</v>
      </c>
      <c r="AE8" s="33">
        <f t="shared" si="3"/>
        <v>1617.84</v>
      </c>
      <c r="AF8" s="33">
        <f t="shared" si="3"/>
        <v>1670.92</v>
      </c>
      <c r="AG8" s="34">
        <f>SUM(AC8:AF8)</f>
        <v>6302.72</v>
      </c>
      <c r="AH8" s="33">
        <f t="shared" si="4"/>
        <v>1190.44</v>
      </c>
      <c r="AI8" s="33">
        <f t="shared" si="4"/>
        <v>1310.99</v>
      </c>
      <c r="AJ8" s="33">
        <f t="shared" si="4"/>
        <v>1225.77</v>
      </c>
    </row>
    <row r="9" spans="1:36" s="8" customFormat="1" ht="12" customHeight="1">
      <c r="A9" s="6" t="s">
        <v>35</v>
      </c>
      <c r="B9" s="6" t="s">
        <v>36</v>
      </c>
      <c r="C9" s="6" t="s">
        <v>37</v>
      </c>
      <c r="D9" s="28">
        <f aca="true" t="shared" si="6" ref="D9:AB9">D10-D11</f>
        <v>-477.31000000000006</v>
      </c>
      <c r="E9" s="28">
        <f t="shared" si="6"/>
        <v>-433.34000000000015</v>
      </c>
      <c r="F9" s="28">
        <f t="shared" si="6"/>
        <v>-482.91999999999996</v>
      </c>
      <c r="G9" s="28">
        <f t="shared" si="6"/>
        <v>-605.0100000000001</v>
      </c>
      <c r="H9" s="29">
        <f t="shared" si="6"/>
        <v>-1998.5800000000004</v>
      </c>
      <c r="I9" s="28">
        <f t="shared" si="6"/>
        <v>-457.62375661</v>
      </c>
      <c r="J9" s="28">
        <f t="shared" si="6"/>
        <v>-583.5717890333333</v>
      </c>
      <c r="K9" s="28">
        <f t="shared" si="6"/>
        <v>-578.8371231666665</v>
      </c>
      <c r="L9" s="28">
        <f t="shared" si="6"/>
        <v>-635.4660815466666</v>
      </c>
      <c r="M9" s="29">
        <f t="shared" si="6"/>
        <v>-2255.4987503566667</v>
      </c>
      <c r="N9" s="28">
        <f t="shared" si="6"/>
        <v>-582.1715276966665</v>
      </c>
      <c r="O9" s="28">
        <f t="shared" si="6"/>
        <v>-672.5141527399998</v>
      </c>
      <c r="P9" s="28">
        <f t="shared" si="6"/>
        <v>-745.6696008433332</v>
      </c>
      <c r="Q9" s="28">
        <f t="shared" si="6"/>
        <v>-825.1486565566665</v>
      </c>
      <c r="R9" s="29">
        <f t="shared" si="6"/>
        <v>-2825.5039378366655</v>
      </c>
      <c r="S9" s="28">
        <f t="shared" si="6"/>
        <v>-681.8900000000001</v>
      </c>
      <c r="T9" s="28">
        <f t="shared" si="6"/>
        <v>-680.5199999999999</v>
      </c>
      <c r="U9" s="28">
        <f t="shared" si="6"/>
        <v>-746.2499999999998</v>
      </c>
      <c r="V9" s="28">
        <f t="shared" si="6"/>
        <v>-850.2399999999998</v>
      </c>
      <c r="W9" s="30">
        <f t="shared" si="6"/>
        <v>-2958.8999999999996</v>
      </c>
      <c r="X9" s="31">
        <f t="shared" si="6"/>
        <v>-643.93</v>
      </c>
      <c r="Y9" s="31">
        <f t="shared" si="6"/>
        <v>-783.2399999999998</v>
      </c>
      <c r="Z9" s="31">
        <f t="shared" si="6"/>
        <v>-743.83</v>
      </c>
      <c r="AA9" s="31">
        <f t="shared" si="6"/>
        <v>-821.5</v>
      </c>
      <c r="AB9" s="30">
        <f t="shared" si="6"/>
        <v>-2992.4999999999995</v>
      </c>
      <c r="AC9" s="31">
        <f>AC10-AC11</f>
        <v>-617.1700000000001</v>
      </c>
      <c r="AD9" s="31">
        <f aca="true" t="shared" si="7" ref="AD9:AJ9">AD10-AD11</f>
        <v>-733.6300000000001</v>
      </c>
      <c r="AE9" s="31">
        <f t="shared" si="7"/>
        <v>-770.0700000000002</v>
      </c>
      <c r="AF9" s="31">
        <f t="shared" si="7"/>
        <v>-810.9599999999999</v>
      </c>
      <c r="AG9" s="30">
        <f t="shared" si="7"/>
        <v>-2931.830000000001</v>
      </c>
      <c r="AH9" s="31">
        <f>AH10-AH11</f>
        <v>-472.3000000000002</v>
      </c>
      <c r="AI9" s="31">
        <f t="shared" si="7"/>
        <v>-489.4599999999999</v>
      </c>
      <c r="AJ9" s="31">
        <f t="shared" si="7"/>
        <v>-517.31</v>
      </c>
    </row>
    <row r="10" spans="1:36" ht="12" customHeight="1">
      <c r="A10" s="7" t="s">
        <v>38</v>
      </c>
      <c r="B10" s="7" t="s">
        <v>38</v>
      </c>
      <c r="C10" s="7" t="s">
        <v>39</v>
      </c>
      <c r="D10" s="9">
        <f aca="true" t="shared" si="8" ref="D10:G11">D13+D26</f>
        <v>375.26</v>
      </c>
      <c r="E10" s="9">
        <f t="shared" si="8"/>
        <v>401.28</v>
      </c>
      <c r="F10" s="9">
        <f t="shared" si="8"/>
        <v>422</v>
      </c>
      <c r="G10" s="9">
        <f t="shared" si="8"/>
        <v>510.33000000000004</v>
      </c>
      <c r="H10" s="32">
        <f>SUM(D10:G10)</f>
        <v>1708.87</v>
      </c>
      <c r="I10" s="9">
        <f aca="true" t="shared" si="9" ref="I10:L11">I13+I26</f>
        <v>371.90624339</v>
      </c>
      <c r="J10" s="9">
        <f t="shared" si="9"/>
        <v>401.10821096666666</v>
      </c>
      <c r="K10" s="9">
        <f t="shared" si="9"/>
        <v>495.5528768333333</v>
      </c>
      <c r="L10" s="9">
        <f t="shared" si="9"/>
        <v>684.0639184533334</v>
      </c>
      <c r="M10" s="32">
        <f>SUM(I10:L10)</f>
        <v>1952.6312496433334</v>
      </c>
      <c r="N10" s="9">
        <f aca="true" t="shared" si="10" ref="N10:V11">N13+N26</f>
        <v>576.8884723033334</v>
      </c>
      <c r="O10" s="9">
        <f t="shared" si="10"/>
        <v>660.6258472600001</v>
      </c>
      <c r="P10" s="9">
        <f t="shared" si="10"/>
        <v>691.1803991566667</v>
      </c>
      <c r="Q10" s="9">
        <f t="shared" si="10"/>
        <v>811.9413434433334</v>
      </c>
      <c r="R10" s="32">
        <f>SUM(N10:Q10)</f>
        <v>2740.636062163334</v>
      </c>
      <c r="S10" s="9">
        <f t="shared" si="10"/>
        <v>585.26</v>
      </c>
      <c r="T10" s="9">
        <f t="shared" si="10"/>
        <v>674.66</v>
      </c>
      <c r="U10" s="9">
        <f t="shared" si="10"/>
        <v>676.54</v>
      </c>
      <c r="V10" s="9">
        <f t="shared" si="10"/>
        <v>772.2</v>
      </c>
      <c r="W10" s="35">
        <f>SUM(S10:V10)</f>
        <v>2708.66</v>
      </c>
      <c r="X10" s="33">
        <f aca="true" t="shared" si="11" ref="X10:AA11">X13+X26</f>
        <v>709.9499999999999</v>
      </c>
      <c r="Y10" s="33">
        <f t="shared" si="11"/>
        <v>691.7</v>
      </c>
      <c r="Z10" s="33">
        <f t="shared" si="11"/>
        <v>782.4</v>
      </c>
      <c r="AA10" s="33">
        <f t="shared" si="11"/>
        <v>851.44</v>
      </c>
      <c r="AB10" s="34">
        <f>SUM(X10:AA10)</f>
        <v>3035.4900000000002</v>
      </c>
      <c r="AC10" s="33">
        <f>AC13+AC26</f>
        <v>706.31</v>
      </c>
      <c r="AD10" s="33">
        <f aca="true" t="shared" si="12" ref="AD10:AF11">AD13+AD26</f>
        <v>732.0899999999999</v>
      </c>
      <c r="AE10" s="33">
        <f t="shared" si="12"/>
        <v>715.3299999999999</v>
      </c>
      <c r="AF10" s="33">
        <f t="shared" si="12"/>
        <v>779.33</v>
      </c>
      <c r="AG10" s="34">
        <f>SUM(AC10:AF10)</f>
        <v>2933.0599999999995</v>
      </c>
      <c r="AH10" s="33">
        <f>AH13+AH26</f>
        <v>596.1299999999999</v>
      </c>
      <c r="AI10" s="33">
        <f aca="true" t="shared" si="13" ref="AH10:AJ11">AI13+AI26</f>
        <v>632.33</v>
      </c>
      <c r="AJ10" s="33">
        <f t="shared" si="13"/>
        <v>587.71</v>
      </c>
    </row>
    <row r="11" spans="1:36" ht="12" customHeight="1">
      <c r="A11" s="7" t="s">
        <v>40</v>
      </c>
      <c r="B11" s="7" t="s">
        <v>40</v>
      </c>
      <c r="C11" s="7" t="s">
        <v>41</v>
      </c>
      <c r="D11" s="9">
        <f t="shared" si="8"/>
        <v>852.57</v>
      </c>
      <c r="E11" s="9">
        <f t="shared" si="8"/>
        <v>834.6200000000001</v>
      </c>
      <c r="F11" s="9">
        <f t="shared" si="8"/>
        <v>904.92</v>
      </c>
      <c r="G11" s="9">
        <f t="shared" si="8"/>
        <v>1115.3400000000001</v>
      </c>
      <c r="H11" s="32">
        <f>SUM(D11:G11)</f>
        <v>3707.4500000000003</v>
      </c>
      <c r="I11" s="9">
        <f t="shared" si="9"/>
        <v>829.53</v>
      </c>
      <c r="J11" s="9">
        <f t="shared" si="9"/>
        <v>984.68</v>
      </c>
      <c r="K11" s="9">
        <f t="shared" si="9"/>
        <v>1074.3899999999999</v>
      </c>
      <c r="L11" s="9">
        <f t="shared" si="9"/>
        <v>1319.53</v>
      </c>
      <c r="M11" s="32">
        <f>SUM(I11:L11)</f>
        <v>4208.13</v>
      </c>
      <c r="N11" s="9">
        <f t="shared" si="10"/>
        <v>1159.06</v>
      </c>
      <c r="O11" s="9">
        <f t="shared" si="10"/>
        <v>1333.1399999999999</v>
      </c>
      <c r="P11" s="9">
        <f t="shared" si="10"/>
        <v>1436.85</v>
      </c>
      <c r="Q11" s="9">
        <f t="shared" si="10"/>
        <v>1637.09</v>
      </c>
      <c r="R11" s="32">
        <f>SUM(N11:Q11)</f>
        <v>5566.139999999999</v>
      </c>
      <c r="S11" s="9">
        <f t="shared" si="10"/>
        <v>1267.15</v>
      </c>
      <c r="T11" s="9">
        <f t="shared" si="10"/>
        <v>1355.1799999999998</v>
      </c>
      <c r="U11" s="9">
        <f t="shared" si="10"/>
        <v>1422.7899999999997</v>
      </c>
      <c r="V11" s="9">
        <f t="shared" si="10"/>
        <v>1622.4399999999998</v>
      </c>
      <c r="W11" s="35">
        <f>SUM(S11:V11)</f>
        <v>5667.5599999999995</v>
      </c>
      <c r="X11" s="33">
        <f t="shared" si="11"/>
        <v>1353.8799999999999</v>
      </c>
      <c r="Y11" s="33">
        <f t="shared" si="11"/>
        <v>1474.9399999999998</v>
      </c>
      <c r="Z11" s="33">
        <f t="shared" si="11"/>
        <v>1526.23</v>
      </c>
      <c r="AA11" s="33">
        <f t="shared" si="11"/>
        <v>1672.94</v>
      </c>
      <c r="AB11" s="34">
        <f>SUM(X11:AA11)</f>
        <v>6027.99</v>
      </c>
      <c r="AC11" s="33">
        <f>AC14+AC27</f>
        <v>1323.48</v>
      </c>
      <c r="AD11" s="33">
        <f t="shared" si="12"/>
        <v>1465.72</v>
      </c>
      <c r="AE11" s="33">
        <f t="shared" si="12"/>
        <v>1485.4</v>
      </c>
      <c r="AF11" s="33">
        <f t="shared" si="12"/>
        <v>1590.29</v>
      </c>
      <c r="AG11" s="34">
        <f>SUM(AC11:AF11)</f>
        <v>5864.89</v>
      </c>
      <c r="AH11" s="33">
        <f t="shared" si="13"/>
        <v>1068.43</v>
      </c>
      <c r="AI11" s="33">
        <f t="shared" si="13"/>
        <v>1121.79</v>
      </c>
      <c r="AJ11" s="33">
        <f t="shared" si="13"/>
        <v>1105.02</v>
      </c>
    </row>
    <row r="12" spans="1:36" s="8" customFormat="1" ht="12" customHeight="1">
      <c r="A12" s="6" t="s">
        <v>42</v>
      </c>
      <c r="B12" s="6" t="s">
        <v>43</v>
      </c>
      <c r="C12" s="6" t="s">
        <v>44</v>
      </c>
      <c r="D12" s="28">
        <f aca="true" t="shared" si="14" ref="D12:AB12">D13-D14</f>
        <v>-488.84000000000003</v>
      </c>
      <c r="E12" s="28">
        <f t="shared" si="14"/>
        <v>-447.57000000000005</v>
      </c>
      <c r="F12" s="28">
        <f t="shared" si="14"/>
        <v>-499.47999999999996</v>
      </c>
      <c r="G12" s="28">
        <f t="shared" si="14"/>
        <v>-621.2800000000001</v>
      </c>
      <c r="H12" s="29">
        <f t="shared" si="14"/>
        <v>-2057.17</v>
      </c>
      <c r="I12" s="28">
        <f t="shared" si="14"/>
        <v>-473.48375661</v>
      </c>
      <c r="J12" s="28">
        <f t="shared" si="14"/>
        <v>-601.0217890333332</v>
      </c>
      <c r="K12" s="28">
        <f t="shared" si="14"/>
        <v>-593.5371231666667</v>
      </c>
      <c r="L12" s="28">
        <f t="shared" si="14"/>
        <v>-659.0460815466665</v>
      </c>
      <c r="M12" s="29">
        <f t="shared" si="14"/>
        <v>-2327.0887503566664</v>
      </c>
      <c r="N12" s="28">
        <f t="shared" si="14"/>
        <v>-612.3715276966666</v>
      </c>
      <c r="O12" s="28">
        <f t="shared" si="14"/>
        <v>-720.4941527399999</v>
      </c>
      <c r="P12" s="28">
        <f t="shared" si="14"/>
        <v>-794.4296008433332</v>
      </c>
      <c r="Q12" s="28">
        <f t="shared" si="14"/>
        <v>-857.2586565566667</v>
      </c>
      <c r="R12" s="29">
        <f t="shared" si="14"/>
        <v>-2984.5539378366657</v>
      </c>
      <c r="S12" s="28">
        <f t="shared" si="14"/>
        <v>-697.4400000000003</v>
      </c>
      <c r="T12" s="28">
        <f t="shared" si="14"/>
        <v>-709.8699999999999</v>
      </c>
      <c r="U12" s="28">
        <f t="shared" si="14"/>
        <v>-786.1599999999999</v>
      </c>
      <c r="V12" s="28">
        <f t="shared" si="14"/>
        <v>-874.3999999999999</v>
      </c>
      <c r="W12" s="30">
        <f t="shared" si="14"/>
        <v>-3067.869999999999</v>
      </c>
      <c r="X12" s="31">
        <f t="shared" si="14"/>
        <v>-667.99</v>
      </c>
      <c r="Y12" s="31">
        <f t="shared" si="14"/>
        <v>-815.9099999999999</v>
      </c>
      <c r="Z12" s="31">
        <f t="shared" si="14"/>
        <v>-793.02</v>
      </c>
      <c r="AA12" s="31">
        <f t="shared" si="14"/>
        <v>-862.1999999999999</v>
      </c>
      <c r="AB12" s="30">
        <f t="shared" si="14"/>
        <v>-3139.1200000000003</v>
      </c>
      <c r="AC12" s="31">
        <f>AC13-AC14</f>
        <v>-650.4300000000001</v>
      </c>
      <c r="AD12" s="31">
        <f aca="true" t="shared" si="15" ref="AD12:AJ12">AD13-AD14</f>
        <v>-762.21</v>
      </c>
      <c r="AE12" s="31">
        <f t="shared" si="15"/>
        <v>-797.71</v>
      </c>
      <c r="AF12" s="31">
        <f t="shared" si="15"/>
        <v>-841.8600000000001</v>
      </c>
      <c r="AG12" s="30">
        <f t="shared" si="15"/>
        <v>-3052.2100000000005</v>
      </c>
      <c r="AH12" s="31">
        <f t="shared" si="15"/>
        <v>-499.63000000000005</v>
      </c>
      <c r="AI12" s="31">
        <f t="shared" si="15"/>
        <v>-518.41</v>
      </c>
      <c r="AJ12" s="31">
        <f t="shared" si="15"/>
        <v>-553.26</v>
      </c>
    </row>
    <row r="13" spans="1:36" ht="12" customHeight="1">
      <c r="A13" s="7" t="s">
        <v>45</v>
      </c>
      <c r="B13" s="7" t="s">
        <v>45</v>
      </c>
      <c r="C13" s="7" t="s">
        <v>46</v>
      </c>
      <c r="D13" s="9">
        <f aca="true" t="shared" si="16" ref="D13:AG13">D16+D19+D23</f>
        <v>198.97</v>
      </c>
      <c r="E13" s="9">
        <f t="shared" si="16"/>
        <v>215.98000000000002</v>
      </c>
      <c r="F13" s="9">
        <f t="shared" si="16"/>
        <v>220.8</v>
      </c>
      <c r="G13" s="9">
        <f t="shared" si="16"/>
        <v>293.76</v>
      </c>
      <c r="H13" s="32">
        <f t="shared" si="16"/>
        <v>929.51</v>
      </c>
      <c r="I13" s="9">
        <f t="shared" si="16"/>
        <v>207.06624338999998</v>
      </c>
      <c r="J13" s="9">
        <f t="shared" si="16"/>
        <v>213.33821096666665</v>
      </c>
      <c r="K13" s="9">
        <f t="shared" si="16"/>
        <v>290.4828768333333</v>
      </c>
      <c r="L13" s="9">
        <f t="shared" si="16"/>
        <v>453.7139184533334</v>
      </c>
      <c r="M13" s="32">
        <f t="shared" si="16"/>
        <v>1164.6012496433334</v>
      </c>
      <c r="N13" s="9">
        <f t="shared" si="16"/>
        <v>373.63847230333334</v>
      </c>
      <c r="O13" s="9">
        <f t="shared" si="16"/>
        <v>408.8558472600001</v>
      </c>
      <c r="P13" s="9">
        <f t="shared" si="16"/>
        <v>413.7503991566667</v>
      </c>
      <c r="Q13" s="9">
        <f t="shared" si="16"/>
        <v>546.2513434433333</v>
      </c>
      <c r="R13" s="32">
        <f t="shared" si="16"/>
        <v>1742.4960621633336</v>
      </c>
      <c r="S13" s="9">
        <f t="shared" si="16"/>
        <v>370.84</v>
      </c>
      <c r="T13" s="9">
        <f t="shared" si="16"/>
        <v>420.71999999999997</v>
      </c>
      <c r="U13" s="9">
        <f t="shared" si="16"/>
        <v>401.03000000000003</v>
      </c>
      <c r="V13" s="9">
        <f t="shared" si="16"/>
        <v>494.92</v>
      </c>
      <c r="W13" s="35">
        <f t="shared" si="16"/>
        <v>1687.5100000000002</v>
      </c>
      <c r="X13" s="33">
        <f t="shared" si="16"/>
        <v>462.84</v>
      </c>
      <c r="Y13" s="33">
        <f t="shared" si="16"/>
        <v>408.71999999999997</v>
      </c>
      <c r="Z13" s="33">
        <f t="shared" si="16"/>
        <v>477.82</v>
      </c>
      <c r="AA13" s="33">
        <f t="shared" si="16"/>
        <v>548.09</v>
      </c>
      <c r="AB13" s="34">
        <f t="shared" si="16"/>
        <v>1897.4699999999998</v>
      </c>
      <c r="AC13" s="33">
        <f t="shared" si="16"/>
        <v>447.79999999999995</v>
      </c>
      <c r="AD13" s="33">
        <f t="shared" si="16"/>
        <v>439.59</v>
      </c>
      <c r="AE13" s="33">
        <f t="shared" si="16"/>
        <v>424.79999999999995</v>
      </c>
      <c r="AF13" s="33">
        <f t="shared" si="16"/>
        <v>493.28</v>
      </c>
      <c r="AG13" s="34">
        <f t="shared" si="16"/>
        <v>1805.4699999999998</v>
      </c>
      <c r="AH13" s="33">
        <f>AH16+AH19+AH23</f>
        <v>379.46</v>
      </c>
      <c r="AI13" s="33">
        <f>AI16+AI19+AI23</f>
        <v>387.20000000000005</v>
      </c>
      <c r="AJ13" s="33">
        <f>AJ16+AJ19+AJ23</f>
        <v>332.95</v>
      </c>
    </row>
    <row r="14" spans="1:36" ht="12" customHeight="1">
      <c r="A14" s="7" t="s">
        <v>47</v>
      </c>
      <c r="B14" s="7" t="s">
        <v>47</v>
      </c>
      <c r="C14" s="7" t="s">
        <v>48</v>
      </c>
      <c r="D14" s="9">
        <f>D17+D24</f>
        <v>687.8100000000001</v>
      </c>
      <c r="E14" s="9">
        <f>E17+E24</f>
        <v>663.5500000000001</v>
      </c>
      <c r="F14" s="9">
        <f>F17+F24</f>
        <v>720.28</v>
      </c>
      <c r="G14" s="9">
        <f>G17+G24</f>
        <v>915.0400000000001</v>
      </c>
      <c r="H14" s="32">
        <f>SUM(D14:G14)</f>
        <v>2986.6800000000003</v>
      </c>
      <c r="I14" s="9">
        <f>I17+I24</f>
        <v>680.55</v>
      </c>
      <c r="J14" s="9">
        <f>J17+J24</f>
        <v>814.3599999999999</v>
      </c>
      <c r="K14" s="9">
        <f>K17+K24</f>
        <v>884.02</v>
      </c>
      <c r="L14" s="9">
        <f>L17+L24</f>
        <v>1112.76</v>
      </c>
      <c r="M14" s="32">
        <f>SUM(I14:L14)</f>
        <v>3491.6899999999996</v>
      </c>
      <c r="N14" s="9">
        <f aca="true" t="shared" si="17" ref="N14:V14">N17+N24</f>
        <v>986.0099999999999</v>
      </c>
      <c r="O14" s="9">
        <f t="shared" si="17"/>
        <v>1129.35</v>
      </c>
      <c r="P14" s="9">
        <f t="shared" si="17"/>
        <v>1208.1799999999998</v>
      </c>
      <c r="Q14" s="9">
        <f t="shared" si="17"/>
        <v>1403.51</v>
      </c>
      <c r="R14" s="32">
        <f>SUM(N14:Q14)</f>
        <v>4727.049999999999</v>
      </c>
      <c r="S14" s="9">
        <f t="shared" si="17"/>
        <v>1068.2800000000002</v>
      </c>
      <c r="T14" s="9">
        <f t="shared" si="17"/>
        <v>1130.59</v>
      </c>
      <c r="U14" s="9">
        <f t="shared" si="17"/>
        <v>1187.1899999999998</v>
      </c>
      <c r="V14" s="9">
        <f t="shared" si="17"/>
        <v>1369.32</v>
      </c>
      <c r="W14" s="35">
        <f>SUM(S14:V14)</f>
        <v>4755.379999999999</v>
      </c>
      <c r="X14" s="33">
        <f>X17+X24</f>
        <v>1130.83</v>
      </c>
      <c r="Y14" s="33">
        <f>Y17+Y24</f>
        <v>1224.6299999999999</v>
      </c>
      <c r="Z14" s="33">
        <f>Z17+Z24</f>
        <v>1270.84</v>
      </c>
      <c r="AA14" s="33">
        <f>AA17+AA24</f>
        <v>1410.29</v>
      </c>
      <c r="AB14" s="34">
        <f>SUM(X14:AA14)</f>
        <v>5036.59</v>
      </c>
      <c r="AC14" s="33">
        <f>AC17+AC24</f>
        <v>1098.23</v>
      </c>
      <c r="AD14" s="33">
        <f>AD17+AD24</f>
        <v>1201.8</v>
      </c>
      <c r="AE14" s="33">
        <f>AE17+AE24</f>
        <v>1222.51</v>
      </c>
      <c r="AF14" s="33">
        <f>AF17+AF24</f>
        <v>1335.14</v>
      </c>
      <c r="AG14" s="34">
        <f>SUM(AC14:AF14)</f>
        <v>4857.68</v>
      </c>
      <c r="AH14" s="33">
        <f>AH17+AH24</f>
        <v>879.09</v>
      </c>
      <c r="AI14" s="33">
        <f>AI17+AI24</f>
        <v>905.61</v>
      </c>
      <c r="AJ14" s="33">
        <f>AJ17+AJ24</f>
        <v>886.21</v>
      </c>
    </row>
    <row r="15" spans="1:36" ht="12" customHeight="1">
      <c r="A15" s="7" t="s">
        <v>49</v>
      </c>
      <c r="B15" s="7" t="s">
        <v>50</v>
      </c>
      <c r="C15" s="7" t="s">
        <v>51</v>
      </c>
      <c r="D15" s="9">
        <f aca="true" t="shared" si="18" ref="D15:AB15">D16-D17</f>
        <v>-488.4800000000001</v>
      </c>
      <c r="E15" s="9">
        <f t="shared" si="18"/>
        <v>-447.37000000000006</v>
      </c>
      <c r="F15" s="9">
        <f t="shared" si="18"/>
        <v>-499.89</v>
      </c>
      <c r="G15" s="9">
        <f t="shared" si="18"/>
        <v>-621.3400000000001</v>
      </c>
      <c r="H15" s="32">
        <f t="shared" si="18"/>
        <v>-2057.08</v>
      </c>
      <c r="I15" s="9">
        <f t="shared" si="18"/>
        <v>-464.52</v>
      </c>
      <c r="J15" s="9">
        <f t="shared" si="18"/>
        <v>-597.68</v>
      </c>
      <c r="K15" s="9">
        <f t="shared" si="18"/>
        <v>-594.19</v>
      </c>
      <c r="L15" s="9">
        <f t="shared" si="18"/>
        <v>-660.46</v>
      </c>
      <c r="M15" s="32">
        <f t="shared" si="18"/>
        <v>-2316.8499999999995</v>
      </c>
      <c r="N15" s="9">
        <f t="shared" si="18"/>
        <v>-611.1299999999999</v>
      </c>
      <c r="O15" s="9">
        <f t="shared" si="18"/>
        <v>-723.2299999999999</v>
      </c>
      <c r="P15" s="9">
        <f t="shared" si="18"/>
        <v>-781.4099999999999</v>
      </c>
      <c r="Q15" s="9">
        <f t="shared" si="18"/>
        <v>-857.7699999999999</v>
      </c>
      <c r="R15" s="32">
        <f t="shared" si="18"/>
        <v>-2973.539999999999</v>
      </c>
      <c r="S15" s="9">
        <f t="shared" si="18"/>
        <v>-684.3800000000003</v>
      </c>
      <c r="T15" s="9">
        <f t="shared" si="18"/>
        <v>-713.1299999999999</v>
      </c>
      <c r="U15" s="9">
        <f t="shared" si="18"/>
        <v>-789.0599999999998</v>
      </c>
      <c r="V15" s="9">
        <f t="shared" si="18"/>
        <v>-868.8999999999999</v>
      </c>
      <c r="W15" s="35">
        <f t="shared" si="18"/>
        <v>-3055.4699999999993</v>
      </c>
      <c r="X15" s="33">
        <f t="shared" si="18"/>
        <v>-663.8799999999999</v>
      </c>
      <c r="Y15" s="33">
        <f t="shared" si="18"/>
        <v>-819.0099999999999</v>
      </c>
      <c r="Z15" s="33">
        <f t="shared" si="18"/>
        <v>-802.5899999999999</v>
      </c>
      <c r="AA15" s="33">
        <f t="shared" si="18"/>
        <v>-850.9499999999999</v>
      </c>
      <c r="AB15" s="35">
        <f t="shared" si="18"/>
        <v>-3136.43</v>
      </c>
      <c r="AC15" s="33">
        <f>AC16-AC17</f>
        <v>-664.1000000000001</v>
      </c>
      <c r="AD15" s="33">
        <f aca="true" t="shared" si="19" ref="AD15:AJ15">AD16-AD17</f>
        <v>-753.0999999999999</v>
      </c>
      <c r="AE15" s="33">
        <f t="shared" si="19"/>
        <v>-795.71</v>
      </c>
      <c r="AF15" s="33">
        <f t="shared" si="19"/>
        <v>-852.9700000000001</v>
      </c>
      <c r="AG15" s="35">
        <f t="shared" si="19"/>
        <v>-3065.88</v>
      </c>
      <c r="AH15" s="33">
        <f t="shared" si="19"/>
        <v>-497.11000000000007</v>
      </c>
      <c r="AI15" s="33">
        <f t="shared" si="19"/>
        <v>-520</v>
      </c>
      <c r="AJ15" s="33">
        <f t="shared" si="19"/>
        <v>-549.9000000000001</v>
      </c>
    </row>
    <row r="16" spans="1:36" ht="12" customHeight="1">
      <c r="A16" s="7" t="s">
        <v>52</v>
      </c>
      <c r="B16" s="7" t="s">
        <v>52</v>
      </c>
      <c r="C16" s="7" t="s">
        <v>53</v>
      </c>
      <c r="D16" s="9">
        <v>199.32</v>
      </c>
      <c r="E16" s="9">
        <v>216.18</v>
      </c>
      <c r="F16" s="9">
        <v>220.38000000000002</v>
      </c>
      <c r="G16" s="9">
        <v>293.69</v>
      </c>
      <c r="H16" s="32">
        <f>SUM(D16:G16)</f>
        <v>929.5699999999999</v>
      </c>
      <c r="I16" s="9">
        <v>216.01</v>
      </c>
      <c r="J16" s="9">
        <v>216.66</v>
      </c>
      <c r="K16" s="9">
        <v>289.8299999999999</v>
      </c>
      <c r="L16" s="9">
        <v>452.26000000000005</v>
      </c>
      <c r="M16" s="32">
        <f>SUM(I16:L16)</f>
        <v>1174.76</v>
      </c>
      <c r="N16" s="9">
        <v>374.84000000000003</v>
      </c>
      <c r="O16" s="9">
        <v>406.09000000000003</v>
      </c>
      <c r="P16" s="9">
        <v>426.66</v>
      </c>
      <c r="Q16" s="9">
        <v>545.34</v>
      </c>
      <c r="R16" s="32">
        <f>SUM(N16:Q16)</f>
        <v>1752.9300000000003</v>
      </c>
      <c r="S16" s="9">
        <v>383.84</v>
      </c>
      <c r="T16" s="9">
        <v>417.43</v>
      </c>
      <c r="U16" s="9">
        <v>398.11</v>
      </c>
      <c r="V16" s="9">
        <v>500.42</v>
      </c>
      <c r="W16" s="35">
        <f>SUM(S16:V16)</f>
        <v>1699.8000000000002</v>
      </c>
      <c r="X16" s="33">
        <v>466.94</v>
      </c>
      <c r="Y16" s="33">
        <v>405.62</v>
      </c>
      <c r="Z16" s="33">
        <v>468.25</v>
      </c>
      <c r="AA16" s="33">
        <v>559.33</v>
      </c>
      <c r="AB16" s="34">
        <f>SUM(X16:AA16)</f>
        <v>1900.1399999999999</v>
      </c>
      <c r="AC16" s="33">
        <v>434.10999999999996</v>
      </c>
      <c r="AD16" s="33">
        <v>448.69</v>
      </c>
      <c r="AE16" s="33">
        <v>426.78999999999996</v>
      </c>
      <c r="AF16" s="33">
        <v>482.15999999999997</v>
      </c>
      <c r="AG16" s="34">
        <f>SUM(AC16:AF16)</f>
        <v>1791.75</v>
      </c>
      <c r="AH16" s="33">
        <v>381.96</v>
      </c>
      <c r="AI16" s="33">
        <v>385.61</v>
      </c>
      <c r="AJ16" s="33">
        <v>336.31</v>
      </c>
    </row>
    <row r="17" spans="1:36" ht="12" customHeight="1">
      <c r="A17" s="7" t="s">
        <v>54</v>
      </c>
      <c r="B17" s="7" t="s">
        <v>54</v>
      </c>
      <c r="C17" s="7" t="s">
        <v>55</v>
      </c>
      <c r="D17" s="9">
        <v>687.8000000000001</v>
      </c>
      <c r="E17" s="9">
        <v>663.5500000000001</v>
      </c>
      <c r="F17" s="9">
        <v>720.27</v>
      </c>
      <c r="G17" s="9">
        <v>915.0300000000001</v>
      </c>
      <c r="H17" s="32">
        <f>SUM(D17:G17)</f>
        <v>2986.65</v>
      </c>
      <c r="I17" s="9">
        <v>680.53</v>
      </c>
      <c r="J17" s="9">
        <v>814.3399999999999</v>
      </c>
      <c r="K17" s="9">
        <v>884.02</v>
      </c>
      <c r="L17" s="9">
        <v>1112.72</v>
      </c>
      <c r="M17" s="32">
        <f>SUM(I17:L17)</f>
        <v>3491.6099999999997</v>
      </c>
      <c r="N17" s="9">
        <v>985.9699999999999</v>
      </c>
      <c r="O17" s="9">
        <v>1129.32</v>
      </c>
      <c r="P17" s="9">
        <v>1208.07</v>
      </c>
      <c r="Q17" s="9">
        <v>1403.11</v>
      </c>
      <c r="R17" s="32">
        <f>SUM(N17:Q17)</f>
        <v>4726.469999999999</v>
      </c>
      <c r="S17" s="9">
        <v>1068.2200000000003</v>
      </c>
      <c r="T17" s="9">
        <v>1130.56</v>
      </c>
      <c r="U17" s="9">
        <v>1187.1699999999998</v>
      </c>
      <c r="V17" s="9">
        <v>1369.32</v>
      </c>
      <c r="W17" s="35">
        <f>SUM(S17:V17)</f>
        <v>4755.2699999999995</v>
      </c>
      <c r="X17" s="33">
        <v>1130.82</v>
      </c>
      <c r="Y17" s="33">
        <v>1224.6299999999999</v>
      </c>
      <c r="Z17" s="33">
        <v>1270.84</v>
      </c>
      <c r="AA17" s="33">
        <v>1410.28</v>
      </c>
      <c r="AB17" s="34">
        <f>SUM(X17:AA17)</f>
        <v>5036.57</v>
      </c>
      <c r="AC17" s="33">
        <v>1098.21</v>
      </c>
      <c r="AD17" s="33">
        <v>1201.79</v>
      </c>
      <c r="AE17" s="33">
        <v>1222.5</v>
      </c>
      <c r="AF17" s="33">
        <v>1335.13</v>
      </c>
      <c r="AG17" s="34">
        <f aca="true" t="shared" si="20" ref="AG17:AG24">SUM(AC17:AF17)</f>
        <v>4857.63</v>
      </c>
      <c r="AH17" s="33">
        <v>879.07</v>
      </c>
      <c r="AI17" s="33">
        <v>905.61</v>
      </c>
      <c r="AJ17" s="33">
        <v>886.21</v>
      </c>
    </row>
    <row r="18" spans="1:36" ht="12" customHeight="1">
      <c r="A18" s="7" t="s">
        <v>56</v>
      </c>
      <c r="B18" s="7" t="s">
        <v>57</v>
      </c>
      <c r="C18" s="7" t="s">
        <v>58</v>
      </c>
      <c r="D18" s="9">
        <v>23.360000000000014</v>
      </c>
      <c r="E18" s="9">
        <v>40.94</v>
      </c>
      <c r="F18" s="9">
        <v>39.83</v>
      </c>
      <c r="G18" s="9">
        <v>51.42</v>
      </c>
      <c r="H18" s="32">
        <f>SUM(D18:G18)</f>
        <v>155.55</v>
      </c>
      <c r="I18" s="9">
        <v>50.28999999999999</v>
      </c>
      <c r="J18" s="9">
        <v>57.6</v>
      </c>
      <c r="K18" s="9">
        <v>64.41</v>
      </c>
      <c r="L18" s="9">
        <v>81.78999999999999</v>
      </c>
      <c r="M18" s="32">
        <f>SUM(I18:L18)</f>
        <v>254.08999999999997</v>
      </c>
      <c r="N18" s="9">
        <v>100.57</v>
      </c>
      <c r="O18" s="9">
        <v>152.7</v>
      </c>
      <c r="P18" s="9">
        <v>148.90000000000003</v>
      </c>
      <c r="Q18" s="9">
        <v>151.32</v>
      </c>
      <c r="R18" s="32">
        <f>SUM(N18:Q18)</f>
        <v>553.49</v>
      </c>
      <c r="S18" s="9">
        <v>128.61</v>
      </c>
      <c r="T18" s="9">
        <v>142.28</v>
      </c>
      <c r="U18" s="9">
        <v>144.05</v>
      </c>
      <c r="V18" s="9">
        <v>144.25</v>
      </c>
      <c r="W18" s="35">
        <f>SUM(S18:V18)</f>
        <v>559.19</v>
      </c>
      <c r="X18" s="33">
        <v>149.07000000000002</v>
      </c>
      <c r="Y18" s="33">
        <v>118.67000000000002</v>
      </c>
      <c r="Z18" s="33">
        <v>126.10000000000002</v>
      </c>
      <c r="AA18" s="33">
        <v>110.77</v>
      </c>
      <c r="AB18" s="34">
        <f>SUM(X18:AA18)</f>
        <v>504.61</v>
      </c>
      <c r="AC18" s="33">
        <v>99.16</v>
      </c>
      <c r="AD18" s="33">
        <v>103.34</v>
      </c>
      <c r="AE18" s="33">
        <v>72.61</v>
      </c>
      <c r="AF18" s="33">
        <v>75.53</v>
      </c>
      <c r="AG18" s="34">
        <f t="shared" si="20"/>
        <v>350.64</v>
      </c>
      <c r="AH18" s="33">
        <v>59.98</v>
      </c>
      <c r="AI18" s="33">
        <v>88.5</v>
      </c>
      <c r="AJ18" s="33">
        <v>68.99</v>
      </c>
    </row>
    <row r="19" spans="1:36" ht="12" customHeight="1">
      <c r="A19" s="7" t="s">
        <v>59</v>
      </c>
      <c r="B19" s="7" t="s">
        <v>60</v>
      </c>
      <c r="C19" s="7" t="s">
        <v>61</v>
      </c>
      <c r="D19" s="9">
        <f aca="true" t="shared" si="21" ref="D19:AG19">D20+D21</f>
        <v>-0.3500000000000001</v>
      </c>
      <c r="E19" s="9">
        <f t="shared" si="21"/>
        <v>-0.20000000000000018</v>
      </c>
      <c r="F19" s="9">
        <f t="shared" si="21"/>
        <v>0.41999999999999993</v>
      </c>
      <c r="G19" s="9">
        <f t="shared" si="21"/>
        <v>-0.17999999999999972</v>
      </c>
      <c r="H19" s="32">
        <f t="shared" si="21"/>
        <v>-0.3099999999999987</v>
      </c>
      <c r="I19" s="9">
        <f t="shared" si="21"/>
        <v>-8.973756609999999</v>
      </c>
      <c r="J19" s="9">
        <f t="shared" si="21"/>
        <v>-3.391789033333337</v>
      </c>
      <c r="K19" s="9">
        <f t="shared" si="21"/>
        <v>0.5528768333333316</v>
      </c>
      <c r="L19" s="9">
        <f t="shared" si="21"/>
        <v>1.4039184533333344</v>
      </c>
      <c r="M19" s="32">
        <f t="shared" si="21"/>
        <v>-10.408750356666673</v>
      </c>
      <c r="N19" s="9">
        <f t="shared" si="21"/>
        <v>-1.2815276966666662</v>
      </c>
      <c r="O19" s="9">
        <f t="shared" si="21"/>
        <v>2.47584726</v>
      </c>
      <c r="P19" s="9">
        <f t="shared" si="21"/>
        <v>-12.979600843333335</v>
      </c>
      <c r="Q19" s="9">
        <f t="shared" si="21"/>
        <v>0.7513434433333295</v>
      </c>
      <c r="R19" s="32">
        <f t="shared" si="21"/>
        <v>-11.033937836666666</v>
      </c>
      <c r="S19" s="9">
        <f t="shared" si="21"/>
        <v>-13.579999999999998</v>
      </c>
      <c r="T19" s="9">
        <f t="shared" si="21"/>
        <v>2.5199999999999996</v>
      </c>
      <c r="U19" s="9">
        <f t="shared" si="21"/>
        <v>2.5</v>
      </c>
      <c r="V19" s="9">
        <f t="shared" si="21"/>
        <v>-5.77</v>
      </c>
      <c r="W19" s="35">
        <f t="shared" si="21"/>
        <v>-14.330000000000005</v>
      </c>
      <c r="X19" s="33">
        <f t="shared" si="21"/>
        <v>-4.300000000000001</v>
      </c>
      <c r="Y19" s="33">
        <f t="shared" si="21"/>
        <v>3.0700000000000003</v>
      </c>
      <c r="Z19" s="33">
        <f t="shared" si="21"/>
        <v>9.270000000000001</v>
      </c>
      <c r="AA19" s="33">
        <f t="shared" si="21"/>
        <v>-11.289999999999996</v>
      </c>
      <c r="AB19" s="35">
        <f t="shared" si="21"/>
        <v>-3.249999999999986</v>
      </c>
      <c r="AC19" s="33">
        <f t="shared" si="21"/>
        <v>13.39</v>
      </c>
      <c r="AD19" s="33">
        <f t="shared" si="21"/>
        <v>-9.12</v>
      </c>
      <c r="AE19" s="33">
        <f t="shared" si="21"/>
        <v>-2.170000000000001</v>
      </c>
      <c r="AF19" s="33">
        <f t="shared" si="21"/>
        <v>10.79</v>
      </c>
      <c r="AG19" s="35">
        <f t="shared" si="21"/>
        <v>12.889999999999986</v>
      </c>
      <c r="AH19" s="33">
        <f>AH20+AH21</f>
        <v>-2.61</v>
      </c>
      <c r="AI19" s="33">
        <f>AI20+AI21</f>
        <v>1.43</v>
      </c>
      <c r="AJ19" s="33">
        <f>AJ20+AJ21</f>
        <v>-3.38</v>
      </c>
    </row>
    <row r="20" spans="1:36" ht="12" customHeight="1">
      <c r="A20" s="7" t="s">
        <v>62</v>
      </c>
      <c r="B20" s="7" t="s">
        <v>63</v>
      </c>
      <c r="C20" s="7" t="s">
        <v>64</v>
      </c>
      <c r="D20" s="9">
        <v>-1.78</v>
      </c>
      <c r="E20" s="9">
        <v>-3.98</v>
      </c>
      <c r="F20" s="9">
        <v>-6.43</v>
      </c>
      <c r="G20" s="9">
        <v>-6.3</v>
      </c>
      <c r="H20" s="32">
        <f>SUM(D20:G20)</f>
        <v>-18.49</v>
      </c>
      <c r="I20" s="9">
        <v>-15.938451933333331</v>
      </c>
      <c r="J20" s="9">
        <v>-11.39050807666667</v>
      </c>
      <c r="K20" s="9">
        <v>-7.0888278666666675</v>
      </c>
      <c r="L20" s="9">
        <v>-3.9795383966666655</v>
      </c>
      <c r="M20" s="32">
        <f>SUM(I20:L20)</f>
        <v>-38.397326273333334</v>
      </c>
      <c r="N20" s="9">
        <v>-8.404317883333333</v>
      </c>
      <c r="O20" s="9">
        <v>-9.521939346666665</v>
      </c>
      <c r="P20" s="9">
        <v>-23.514384273333334</v>
      </c>
      <c r="Q20" s="9">
        <v>-22.79665817</v>
      </c>
      <c r="R20" s="32">
        <f>SUM(N20:Q20)</f>
        <v>-64.23729967333333</v>
      </c>
      <c r="S20" s="9">
        <v>-19.31</v>
      </c>
      <c r="T20" s="9">
        <v>-22.11</v>
      </c>
      <c r="U20" s="9">
        <v>-11.25</v>
      </c>
      <c r="V20" s="9">
        <v>-20.34</v>
      </c>
      <c r="W20" s="35">
        <f>SUM(S20:V20)</f>
        <v>-73.01</v>
      </c>
      <c r="X20" s="33">
        <v>-17.78</v>
      </c>
      <c r="Y20" s="33">
        <v>-16.9</v>
      </c>
      <c r="Z20" s="33">
        <v>-10.76</v>
      </c>
      <c r="AA20" s="33">
        <v>-39.05</v>
      </c>
      <c r="AB20" s="34">
        <f>SUM(X20:AA20)</f>
        <v>-84.49</v>
      </c>
      <c r="AC20" s="33">
        <v>-51.5</v>
      </c>
      <c r="AD20" s="33">
        <v>-16.86</v>
      </c>
      <c r="AE20" s="33">
        <v>-7.69</v>
      </c>
      <c r="AF20" s="33">
        <v>-3.29</v>
      </c>
      <c r="AG20" s="34">
        <f t="shared" si="20"/>
        <v>-79.34</v>
      </c>
      <c r="AH20" s="33">
        <v>-3.27</v>
      </c>
      <c r="AI20" s="33">
        <v>-0.26</v>
      </c>
      <c r="AJ20" s="33">
        <v>-4.54</v>
      </c>
    </row>
    <row r="21" spans="1:36" ht="12" customHeight="1">
      <c r="A21" s="7" t="s">
        <v>65</v>
      </c>
      <c r="B21" s="7" t="s">
        <v>66</v>
      </c>
      <c r="C21" s="7" t="s">
        <v>67</v>
      </c>
      <c r="D21" s="9">
        <v>1.43</v>
      </c>
      <c r="E21" s="9">
        <v>3.78</v>
      </c>
      <c r="F21" s="9">
        <v>6.85</v>
      </c>
      <c r="G21" s="9">
        <v>6.12</v>
      </c>
      <c r="H21" s="32">
        <f>SUM(D21:G21)</f>
        <v>18.18</v>
      </c>
      <c r="I21" s="9">
        <v>6.964695323333333</v>
      </c>
      <c r="J21" s="9">
        <v>7.998719043333333</v>
      </c>
      <c r="K21" s="9">
        <v>7.641704699999999</v>
      </c>
      <c r="L21" s="9">
        <v>5.38345685</v>
      </c>
      <c r="M21" s="32">
        <f>SUM(I21:L21)</f>
        <v>27.98857591666666</v>
      </c>
      <c r="N21" s="9">
        <v>7.122790186666666</v>
      </c>
      <c r="O21" s="9">
        <v>11.997786606666665</v>
      </c>
      <c r="P21" s="9">
        <v>10.53478343</v>
      </c>
      <c r="Q21" s="9">
        <v>23.54800161333333</v>
      </c>
      <c r="R21" s="32">
        <f>SUM(N21:Q21)</f>
        <v>53.20336183666666</v>
      </c>
      <c r="S21" s="9">
        <v>5.73</v>
      </c>
      <c r="T21" s="9">
        <v>24.63</v>
      </c>
      <c r="U21" s="9">
        <v>13.75</v>
      </c>
      <c r="V21" s="9">
        <v>14.57</v>
      </c>
      <c r="W21" s="35">
        <f>SUM(S21:V21)</f>
        <v>58.68</v>
      </c>
      <c r="X21" s="33">
        <v>13.48</v>
      </c>
      <c r="Y21" s="33">
        <v>19.97</v>
      </c>
      <c r="Z21" s="33">
        <v>20.03</v>
      </c>
      <c r="AA21" s="33">
        <v>27.76</v>
      </c>
      <c r="AB21" s="34">
        <f>SUM(X21:AA21)</f>
        <v>81.24000000000001</v>
      </c>
      <c r="AC21" s="33">
        <v>64.89</v>
      </c>
      <c r="AD21" s="33">
        <v>7.74</v>
      </c>
      <c r="AE21" s="33">
        <v>5.52</v>
      </c>
      <c r="AF21" s="33">
        <v>14.08</v>
      </c>
      <c r="AG21" s="34">
        <f t="shared" si="20"/>
        <v>92.22999999999999</v>
      </c>
      <c r="AH21" s="33">
        <v>0.66</v>
      </c>
      <c r="AI21" s="33">
        <v>1.69</v>
      </c>
      <c r="AJ21" s="33">
        <v>1.16</v>
      </c>
    </row>
    <row r="22" spans="1:36" ht="12" customHeight="1">
      <c r="A22" s="7" t="s">
        <v>68</v>
      </c>
      <c r="B22" s="7" t="s">
        <v>69</v>
      </c>
      <c r="C22" s="7" t="s">
        <v>70</v>
      </c>
      <c r="D22" s="9">
        <f aca="true" t="shared" si="22" ref="D22:AB22">D23-D24</f>
        <v>-0.01</v>
      </c>
      <c r="E22" s="9">
        <f t="shared" si="22"/>
        <v>0</v>
      </c>
      <c r="F22" s="9">
        <f t="shared" si="22"/>
        <v>-0.01</v>
      </c>
      <c r="G22" s="9">
        <f t="shared" si="22"/>
        <v>0.24</v>
      </c>
      <c r="H22" s="32">
        <f t="shared" si="22"/>
        <v>0.22</v>
      </c>
      <c r="I22" s="9">
        <f t="shared" si="22"/>
        <v>0.009999999999999998</v>
      </c>
      <c r="J22" s="9">
        <f t="shared" si="22"/>
        <v>0.05</v>
      </c>
      <c r="K22" s="9">
        <f t="shared" si="22"/>
        <v>0.1</v>
      </c>
      <c r="L22" s="9">
        <f t="shared" si="22"/>
        <v>0.010000000000000002</v>
      </c>
      <c r="M22" s="32">
        <f t="shared" si="22"/>
        <v>0.16999999999999998</v>
      </c>
      <c r="N22" s="9">
        <f t="shared" si="22"/>
        <v>0.04</v>
      </c>
      <c r="O22" s="9">
        <f t="shared" si="22"/>
        <v>0.26</v>
      </c>
      <c r="P22" s="9">
        <f t="shared" si="22"/>
        <v>-0.039999999999999994</v>
      </c>
      <c r="Q22" s="9">
        <f t="shared" si="22"/>
        <v>-0.24000000000000002</v>
      </c>
      <c r="R22" s="32">
        <f t="shared" si="22"/>
        <v>0.019999999999999907</v>
      </c>
      <c r="S22" s="9">
        <f t="shared" si="22"/>
        <v>0.52</v>
      </c>
      <c r="T22" s="9">
        <f t="shared" si="22"/>
        <v>0.74</v>
      </c>
      <c r="U22" s="9">
        <f t="shared" si="22"/>
        <v>0.39999999999999997</v>
      </c>
      <c r="V22" s="9">
        <f t="shared" si="22"/>
        <v>0.27</v>
      </c>
      <c r="W22" s="35">
        <f t="shared" si="22"/>
        <v>1.93</v>
      </c>
      <c r="X22" s="33">
        <f t="shared" si="22"/>
        <v>0.19</v>
      </c>
      <c r="Y22" s="33">
        <f t="shared" si="22"/>
        <v>0.03</v>
      </c>
      <c r="Z22" s="33">
        <f t="shared" si="22"/>
        <v>0.3</v>
      </c>
      <c r="AA22" s="33">
        <f t="shared" si="22"/>
        <v>0.04</v>
      </c>
      <c r="AB22" s="35">
        <f t="shared" si="22"/>
        <v>0.56</v>
      </c>
      <c r="AC22" s="33">
        <f>AC23-AC24</f>
        <v>0.27999999999999997</v>
      </c>
      <c r="AD22" s="33">
        <f aca="true" t="shared" si="23" ref="AD22:AI22">AD23-AD24</f>
        <v>0.01</v>
      </c>
      <c r="AE22" s="33">
        <f t="shared" si="23"/>
        <v>0.16999999999999998</v>
      </c>
      <c r="AF22" s="33">
        <f t="shared" si="23"/>
        <v>0.32</v>
      </c>
      <c r="AG22" s="35">
        <f t="shared" si="23"/>
        <v>0.78</v>
      </c>
      <c r="AH22" s="33">
        <f t="shared" si="23"/>
        <v>0.09</v>
      </c>
      <c r="AI22" s="33">
        <f t="shared" si="23"/>
        <v>0.16</v>
      </c>
      <c r="AJ22" s="33"/>
    </row>
    <row r="23" spans="1:36" ht="12" customHeight="1">
      <c r="A23" s="7" t="s">
        <v>52</v>
      </c>
      <c r="B23" s="7" t="s">
        <v>52</v>
      </c>
      <c r="C23" s="7" t="s">
        <v>53</v>
      </c>
      <c r="D23" s="9">
        <v>0</v>
      </c>
      <c r="E23" s="9">
        <v>0</v>
      </c>
      <c r="F23" s="9">
        <v>0</v>
      </c>
      <c r="G23" s="9">
        <v>0.25</v>
      </c>
      <c r="H23" s="32">
        <f>SUM(D23:G23)</f>
        <v>0.25</v>
      </c>
      <c r="I23" s="9">
        <v>0.03</v>
      </c>
      <c r="J23" s="9">
        <v>0.07</v>
      </c>
      <c r="K23" s="9">
        <v>0.1</v>
      </c>
      <c r="L23" s="9">
        <v>0.05</v>
      </c>
      <c r="M23" s="32">
        <f>SUM(I23:L23)</f>
        <v>0.25</v>
      </c>
      <c r="N23" s="9">
        <v>0.08</v>
      </c>
      <c r="O23" s="9">
        <v>0.29</v>
      </c>
      <c r="P23" s="9">
        <v>0.07</v>
      </c>
      <c r="Q23" s="9">
        <v>0.16</v>
      </c>
      <c r="R23" s="32">
        <f>SUM(N23:Q23)</f>
        <v>0.6</v>
      </c>
      <c r="S23" s="9">
        <v>0.58</v>
      </c>
      <c r="T23" s="9">
        <v>0.77</v>
      </c>
      <c r="U23" s="9">
        <v>0.42</v>
      </c>
      <c r="V23" s="9">
        <v>0.27</v>
      </c>
      <c r="W23" s="35">
        <f>SUM(S23:V23)</f>
        <v>2.04</v>
      </c>
      <c r="X23" s="33">
        <v>0.2</v>
      </c>
      <c r="Y23" s="33">
        <v>0.03</v>
      </c>
      <c r="Z23" s="33">
        <v>0.3</v>
      </c>
      <c r="AA23" s="33">
        <v>0.05</v>
      </c>
      <c r="AB23" s="34">
        <f>SUM(X23:AA23)</f>
        <v>0.5800000000000001</v>
      </c>
      <c r="AC23" s="33">
        <v>0.3</v>
      </c>
      <c r="AD23" s="33">
        <v>0.02</v>
      </c>
      <c r="AE23" s="33">
        <v>0.18</v>
      </c>
      <c r="AF23" s="33">
        <v>0.33</v>
      </c>
      <c r="AG23" s="34">
        <f t="shared" si="20"/>
        <v>0.8300000000000001</v>
      </c>
      <c r="AH23" s="33">
        <v>0.11</v>
      </c>
      <c r="AI23" s="33">
        <v>0.16</v>
      </c>
      <c r="AJ23" s="33">
        <v>0.02</v>
      </c>
    </row>
    <row r="24" spans="1:36" ht="12" customHeight="1">
      <c r="A24" s="7" t="s">
        <v>54</v>
      </c>
      <c r="B24" s="7" t="s">
        <v>54</v>
      </c>
      <c r="C24" s="7" t="s">
        <v>55</v>
      </c>
      <c r="D24" s="9">
        <v>0.01</v>
      </c>
      <c r="E24" s="9">
        <v>0</v>
      </c>
      <c r="F24" s="9">
        <v>0.01</v>
      </c>
      <c r="G24" s="9">
        <v>0.01</v>
      </c>
      <c r="H24" s="32">
        <f>SUM(D24:G24)</f>
        <v>0.03</v>
      </c>
      <c r="I24" s="9">
        <v>0.02</v>
      </c>
      <c r="J24" s="9">
        <v>0.02</v>
      </c>
      <c r="K24" s="9">
        <v>0</v>
      </c>
      <c r="L24" s="9">
        <v>0.04</v>
      </c>
      <c r="M24" s="32">
        <f>SUM(I24:L24)</f>
        <v>0.08</v>
      </c>
      <c r="N24" s="9">
        <v>0.04</v>
      </c>
      <c r="O24" s="9">
        <v>0.03</v>
      </c>
      <c r="P24" s="9">
        <v>0.11</v>
      </c>
      <c r="Q24" s="9">
        <v>0.4</v>
      </c>
      <c r="R24" s="32">
        <f>SUM(N24:Q24)</f>
        <v>0.5800000000000001</v>
      </c>
      <c r="S24" s="9">
        <v>0.06</v>
      </c>
      <c r="T24" s="9">
        <v>0.03</v>
      </c>
      <c r="U24" s="9">
        <v>0.02</v>
      </c>
      <c r="V24" s="9">
        <v>0</v>
      </c>
      <c r="W24" s="35">
        <f>SUM(S24:V24)</f>
        <v>0.11</v>
      </c>
      <c r="X24" s="33">
        <v>0.01</v>
      </c>
      <c r="Y24" s="33">
        <v>0</v>
      </c>
      <c r="Z24" s="33">
        <v>0</v>
      </c>
      <c r="AA24" s="33">
        <v>0.01</v>
      </c>
      <c r="AB24" s="34">
        <f>SUM(X24:AA24)</f>
        <v>0.02</v>
      </c>
      <c r="AC24" s="33">
        <v>0.02</v>
      </c>
      <c r="AD24" s="33">
        <v>0.01</v>
      </c>
      <c r="AE24" s="33">
        <v>0.01</v>
      </c>
      <c r="AF24" s="33">
        <v>0.01</v>
      </c>
      <c r="AG24" s="34">
        <f t="shared" si="20"/>
        <v>0.05</v>
      </c>
      <c r="AH24" s="33">
        <v>0.02</v>
      </c>
      <c r="AI24" s="33">
        <v>0</v>
      </c>
      <c r="AJ24" s="33">
        <v>0</v>
      </c>
    </row>
    <row r="25" spans="1:36" s="8" customFormat="1" ht="12" customHeight="1">
      <c r="A25" s="6" t="s">
        <v>71</v>
      </c>
      <c r="B25" s="6" t="s">
        <v>72</v>
      </c>
      <c r="C25" s="6" t="s">
        <v>73</v>
      </c>
      <c r="D25" s="31">
        <f aca="true" t="shared" si="24" ref="D25:AB25">D26-D27</f>
        <v>11.53000000000003</v>
      </c>
      <c r="E25" s="31">
        <f t="shared" si="24"/>
        <v>14.22999999999999</v>
      </c>
      <c r="F25" s="31">
        <f t="shared" si="24"/>
        <v>16.560000000000002</v>
      </c>
      <c r="G25" s="31">
        <f t="shared" si="24"/>
        <v>16.27000000000001</v>
      </c>
      <c r="H25" s="30">
        <f t="shared" si="24"/>
        <v>58.59000000000003</v>
      </c>
      <c r="I25" s="31">
        <f t="shared" si="24"/>
        <v>15.860000000000014</v>
      </c>
      <c r="J25" s="31">
        <f t="shared" si="24"/>
        <v>17.44999999999996</v>
      </c>
      <c r="K25" s="31">
        <f t="shared" si="24"/>
        <v>14.700000000000017</v>
      </c>
      <c r="L25" s="31">
        <f t="shared" si="24"/>
        <v>23.58000000000004</v>
      </c>
      <c r="M25" s="30">
        <f t="shared" si="24"/>
        <v>71.59000000000003</v>
      </c>
      <c r="N25" s="31">
        <f t="shared" si="24"/>
        <v>30.19999999999996</v>
      </c>
      <c r="O25" s="31">
        <f t="shared" si="24"/>
        <v>47.98000000000002</v>
      </c>
      <c r="P25" s="31">
        <f t="shared" si="24"/>
        <v>48.760000000000076</v>
      </c>
      <c r="Q25" s="31">
        <f t="shared" si="24"/>
        <v>32.11000000000004</v>
      </c>
      <c r="R25" s="30">
        <f t="shared" si="24"/>
        <v>159.05000000000007</v>
      </c>
      <c r="S25" s="31">
        <f t="shared" si="24"/>
        <v>15.549999999999955</v>
      </c>
      <c r="T25" s="31">
        <f t="shared" si="24"/>
        <v>29.349999999999994</v>
      </c>
      <c r="U25" s="31">
        <f t="shared" si="24"/>
        <v>39.91</v>
      </c>
      <c r="V25" s="31">
        <f t="shared" si="24"/>
        <v>24.159999999999997</v>
      </c>
      <c r="W25" s="30">
        <f t="shared" si="24"/>
        <v>108.9699999999998</v>
      </c>
      <c r="X25" s="31">
        <f t="shared" si="24"/>
        <v>24.059999999999917</v>
      </c>
      <c r="Y25" s="31">
        <f t="shared" si="24"/>
        <v>32.66999999999999</v>
      </c>
      <c r="Z25" s="31">
        <f t="shared" si="24"/>
        <v>49.18999999999997</v>
      </c>
      <c r="AA25" s="31">
        <f t="shared" si="24"/>
        <v>40.700000000000045</v>
      </c>
      <c r="AB25" s="30">
        <f t="shared" si="24"/>
        <v>146.6199999999999</v>
      </c>
      <c r="AC25" s="31">
        <f>AC26-AC27</f>
        <v>33.25999999999996</v>
      </c>
      <c r="AD25" s="31">
        <f aca="true" t="shared" si="25" ref="AD25:AJ25">AD26-AD27</f>
        <v>28.579999999999984</v>
      </c>
      <c r="AE25" s="31">
        <f t="shared" si="25"/>
        <v>27.639999999999986</v>
      </c>
      <c r="AF25" s="31">
        <f t="shared" si="25"/>
        <v>30.90000000000009</v>
      </c>
      <c r="AG25" s="30">
        <f t="shared" si="25"/>
        <v>120.38000000000045</v>
      </c>
      <c r="AH25" s="31">
        <f t="shared" si="25"/>
        <v>27.330000000000013</v>
      </c>
      <c r="AI25" s="31">
        <f t="shared" si="25"/>
        <v>28.94999999999996</v>
      </c>
      <c r="AJ25" s="31">
        <f t="shared" si="25"/>
        <v>35.95000000000002</v>
      </c>
    </row>
    <row r="26" spans="1:36" s="8" customFormat="1" ht="12" customHeight="1">
      <c r="A26" s="7" t="s">
        <v>45</v>
      </c>
      <c r="B26" s="7" t="s">
        <v>45</v>
      </c>
      <c r="C26" s="7" t="s">
        <v>46</v>
      </c>
      <c r="D26" s="33">
        <f aca="true" t="shared" si="26" ref="D26:G27">+D29+D38+D41+D92+D116+D123+D135+D144+D147+D159+D171+D177</f>
        <v>176.29</v>
      </c>
      <c r="E26" s="33">
        <f t="shared" si="26"/>
        <v>185.29999999999998</v>
      </c>
      <c r="F26" s="33">
        <f t="shared" si="26"/>
        <v>201.2</v>
      </c>
      <c r="G26" s="33">
        <f t="shared" si="26"/>
        <v>216.57000000000005</v>
      </c>
      <c r="H26" s="32">
        <f>SUM(D26:G26)</f>
        <v>779.36</v>
      </c>
      <c r="I26" s="33">
        <f aca="true" t="shared" si="27" ref="I26:L27">+I29+I38+I41+I92+I116+I123+I135+I144+I147+I159+I171+I177</f>
        <v>164.83999999999997</v>
      </c>
      <c r="J26" s="33">
        <f t="shared" si="27"/>
        <v>187.76999999999998</v>
      </c>
      <c r="K26" s="33">
        <f t="shared" si="27"/>
        <v>205.07</v>
      </c>
      <c r="L26" s="33">
        <f t="shared" si="27"/>
        <v>230.35</v>
      </c>
      <c r="M26" s="32">
        <f>SUM(I26:L26)</f>
        <v>788.03</v>
      </c>
      <c r="N26" s="33">
        <f aca="true" t="shared" si="28" ref="N26:Q27">+N29+N38+N41+N92+N116+N123+N135+N144+N147+N159+N171+N177</f>
        <v>203.25</v>
      </c>
      <c r="O26" s="33">
        <f t="shared" si="28"/>
        <v>251.77</v>
      </c>
      <c r="P26" s="33">
        <f t="shared" si="28"/>
        <v>277.43000000000006</v>
      </c>
      <c r="Q26" s="33">
        <f t="shared" si="28"/>
        <v>265.69000000000005</v>
      </c>
      <c r="R26" s="32">
        <f>SUM(N26:Q26)</f>
        <v>998.1400000000001</v>
      </c>
      <c r="S26" s="33">
        <f aca="true" t="shared" si="29" ref="S26:V27">+S29+S38+S41+S92+S116+S123+S135+S144+S147+S159+S171+S177</f>
        <v>214.41999999999996</v>
      </c>
      <c r="T26" s="33">
        <f t="shared" si="29"/>
        <v>253.94</v>
      </c>
      <c r="U26" s="33">
        <f t="shared" si="29"/>
        <v>275.51</v>
      </c>
      <c r="V26" s="33">
        <f t="shared" si="29"/>
        <v>277.28</v>
      </c>
      <c r="W26" s="32">
        <f>SUM(S26:V26)</f>
        <v>1021.1499999999999</v>
      </c>
      <c r="X26" s="33">
        <f aca="true" t="shared" si="30" ref="X26:AA27">+X29+X38+X41+X92+X116+X123+X135+X144+X147+X159+X171+X177</f>
        <v>247.10999999999996</v>
      </c>
      <c r="Y26" s="33">
        <f t="shared" si="30"/>
        <v>282.98</v>
      </c>
      <c r="Z26" s="33">
        <f t="shared" si="30"/>
        <v>304.58</v>
      </c>
      <c r="AA26" s="33">
        <f t="shared" si="30"/>
        <v>303.35</v>
      </c>
      <c r="AB26" s="32">
        <f>SUM(X26:AA26)</f>
        <v>1138.02</v>
      </c>
      <c r="AC26" s="33">
        <f aca="true" t="shared" si="31" ref="AC26:AJ27">AC29+AC41+AC92+AC116+AC123+AC135+AC147+AC159+AC171+AC177+AC144+AC38</f>
        <v>258.51</v>
      </c>
      <c r="AD26" s="33">
        <f t="shared" si="31"/>
        <v>292.5</v>
      </c>
      <c r="AE26" s="33">
        <f t="shared" si="31"/>
        <v>290.53</v>
      </c>
      <c r="AF26" s="33">
        <f t="shared" si="31"/>
        <v>286.05000000000007</v>
      </c>
      <c r="AG26" s="35">
        <f t="shared" si="31"/>
        <v>1127.5900000000001</v>
      </c>
      <c r="AH26" s="33">
        <f t="shared" si="31"/>
        <v>216.66999999999996</v>
      </c>
      <c r="AI26" s="33">
        <f t="shared" si="31"/>
        <v>245.13</v>
      </c>
      <c r="AJ26" s="33">
        <f t="shared" si="31"/>
        <v>254.76000000000002</v>
      </c>
    </row>
    <row r="27" spans="1:36" s="8" customFormat="1" ht="12" customHeight="1">
      <c r="A27" s="7" t="s">
        <v>47</v>
      </c>
      <c r="B27" s="7" t="s">
        <v>47</v>
      </c>
      <c r="C27" s="7" t="s">
        <v>48</v>
      </c>
      <c r="D27" s="33">
        <f t="shared" si="26"/>
        <v>164.75999999999996</v>
      </c>
      <c r="E27" s="33">
        <f t="shared" si="26"/>
        <v>171.07</v>
      </c>
      <c r="F27" s="33">
        <f t="shared" si="26"/>
        <v>184.64</v>
      </c>
      <c r="G27" s="33">
        <f t="shared" si="26"/>
        <v>200.30000000000004</v>
      </c>
      <c r="H27" s="32">
        <f>SUM(D27:G27)</f>
        <v>720.77</v>
      </c>
      <c r="I27" s="33">
        <f t="shared" si="27"/>
        <v>148.97999999999996</v>
      </c>
      <c r="J27" s="33">
        <f t="shared" si="27"/>
        <v>170.32000000000002</v>
      </c>
      <c r="K27" s="33">
        <f t="shared" si="27"/>
        <v>190.36999999999998</v>
      </c>
      <c r="L27" s="33">
        <f t="shared" si="27"/>
        <v>206.76999999999995</v>
      </c>
      <c r="M27" s="32">
        <f>SUM(I27:L27)</f>
        <v>716.4399999999999</v>
      </c>
      <c r="N27" s="33">
        <f t="shared" si="28"/>
        <v>173.05000000000004</v>
      </c>
      <c r="O27" s="33">
        <f t="shared" si="28"/>
        <v>203.79</v>
      </c>
      <c r="P27" s="33">
        <f t="shared" si="28"/>
        <v>228.67</v>
      </c>
      <c r="Q27" s="33">
        <f t="shared" si="28"/>
        <v>233.58</v>
      </c>
      <c r="R27" s="32">
        <f>SUM(N27:Q27)</f>
        <v>839.09</v>
      </c>
      <c r="S27" s="33">
        <f t="shared" si="29"/>
        <v>198.87</v>
      </c>
      <c r="T27" s="33">
        <f t="shared" si="29"/>
        <v>224.59</v>
      </c>
      <c r="U27" s="33">
        <f t="shared" si="29"/>
        <v>235.6</v>
      </c>
      <c r="V27" s="33">
        <f t="shared" si="29"/>
        <v>253.11999999999998</v>
      </c>
      <c r="W27" s="32">
        <f>SUM(S27:V27)</f>
        <v>912.1800000000001</v>
      </c>
      <c r="X27" s="33">
        <f t="shared" si="30"/>
        <v>223.05000000000004</v>
      </c>
      <c r="Y27" s="33">
        <f t="shared" si="30"/>
        <v>250.31000000000003</v>
      </c>
      <c r="Z27" s="33">
        <f t="shared" si="30"/>
        <v>255.39000000000001</v>
      </c>
      <c r="AA27" s="33">
        <f t="shared" si="30"/>
        <v>262.65</v>
      </c>
      <c r="AB27" s="32">
        <f>SUM(X27:AA27)</f>
        <v>991.4000000000001</v>
      </c>
      <c r="AC27" s="33">
        <f t="shared" si="31"/>
        <v>225.25000000000003</v>
      </c>
      <c r="AD27" s="33">
        <f t="shared" si="31"/>
        <v>263.92</v>
      </c>
      <c r="AE27" s="33">
        <f t="shared" si="31"/>
        <v>262.89</v>
      </c>
      <c r="AF27" s="33">
        <f t="shared" si="31"/>
        <v>255.14999999999998</v>
      </c>
      <c r="AG27" s="35">
        <f t="shared" si="31"/>
        <v>1007.2099999999997</v>
      </c>
      <c r="AH27" s="33">
        <f t="shared" si="31"/>
        <v>189.33999999999995</v>
      </c>
      <c r="AI27" s="33">
        <f t="shared" si="31"/>
        <v>216.18000000000004</v>
      </c>
      <c r="AJ27" s="33">
        <f t="shared" si="31"/>
        <v>218.81</v>
      </c>
    </row>
    <row r="28" spans="1:36" s="8" customFormat="1" ht="12" customHeight="1">
      <c r="A28" s="7" t="s">
        <v>74</v>
      </c>
      <c r="B28" s="7" t="s">
        <v>75</v>
      </c>
      <c r="C28" s="7" t="s">
        <v>76</v>
      </c>
      <c r="D28" s="9">
        <f aca="true" t="shared" si="32" ref="D28:AG28">D29-D30</f>
        <v>24.04</v>
      </c>
      <c r="E28" s="9">
        <f t="shared" si="32"/>
        <v>24.36</v>
      </c>
      <c r="F28" s="9">
        <f t="shared" si="32"/>
        <v>26.15</v>
      </c>
      <c r="G28" s="9">
        <f t="shared" si="32"/>
        <v>25.91</v>
      </c>
      <c r="H28" s="32">
        <f t="shared" si="32"/>
        <v>100.45999999999998</v>
      </c>
      <c r="I28" s="9">
        <f t="shared" si="32"/>
        <v>23.99</v>
      </c>
      <c r="J28" s="9">
        <f t="shared" si="32"/>
        <v>22.79</v>
      </c>
      <c r="K28" s="9">
        <f t="shared" si="32"/>
        <v>25.419999999999998</v>
      </c>
      <c r="L28" s="9">
        <f t="shared" si="32"/>
        <v>30.01</v>
      </c>
      <c r="M28" s="32">
        <f t="shared" si="32"/>
        <v>102.20999999999998</v>
      </c>
      <c r="N28" s="9">
        <f t="shared" si="32"/>
        <v>31.349999999999998</v>
      </c>
      <c r="O28" s="9">
        <f t="shared" si="32"/>
        <v>33.01</v>
      </c>
      <c r="P28" s="9">
        <f t="shared" si="32"/>
        <v>33.57</v>
      </c>
      <c r="Q28" s="9">
        <f t="shared" si="32"/>
        <v>35.39</v>
      </c>
      <c r="R28" s="32">
        <f t="shared" si="32"/>
        <v>133.32000000000002</v>
      </c>
      <c r="S28" s="9">
        <f t="shared" si="32"/>
        <v>17.91</v>
      </c>
      <c r="T28" s="9">
        <f t="shared" si="32"/>
        <v>30.59</v>
      </c>
      <c r="U28" s="9">
        <f t="shared" si="32"/>
        <v>31.06</v>
      </c>
      <c r="V28" s="9">
        <f t="shared" si="32"/>
        <v>33.15</v>
      </c>
      <c r="W28" s="35">
        <f t="shared" si="32"/>
        <v>112.71</v>
      </c>
      <c r="X28" s="33">
        <f t="shared" si="32"/>
        <v>27.63</v>
      </c>
      <c r="Y28" s="33">
        <f t="shared" si="32"/>
        <v>37.980000000000004</v>
      </c>
      <c r="Z28" s="33">
        <f t="shared" si="32"/>
        <v>38.38</v>
      </c>
      <c r="AA28" s="33">
        <f t="shared" si="32"/>
        <v>40.41</v>
      </c>
      <c r="AB28" s="35">
        <f t="shared" si="32"/>
        <v>144.4</v>
      </c>
      <c r="AC28" s="33">
        <f t="shared" si="32"/>
        <v>40.529999999999994</v>
      </c>
      <c r="AD28" s="33">
        <f t="shared" si="32"/>
        <v>43.22</v>
      </c>
      <c r="AE28" s="33">
        <f t="shared" si="32"/>
        <v>42.31</v>
      </c>
      <c r="AF28" s="33">
        <f t="shared" si="32"/>
        <v>37.879999999999995</v>
      </c>
      <c r="AG28" s="35">
        <f t="shared" si="32"/>
        <v>163.94</v>
      </c>
      <c r="AH28" s="33">
        <f>AH29-AH30</f>
        <v>33.87</v>
      </c>
      <c r="AI28" s="33">
        <f>AI29-AI30</f>
        <v>36.67</v>
      </c>
      <c r="AJ28" s="33">
        <f>AJ29-AJ30</f>
        <v>31.67</v>
      </c>
    </row>
    <row r="29" spans="1:36" ht="12" customHeight="1">
      <c r="A29" s="7" t="s">
        <v>52</v>
      </c>
      <c r="B29" s="7" t="s">
        <v>52</v>
      </c>
      <c r="C29" s="7" t="s">
        <v>53</v>
      </c>
      <c r="D29" s="9">
        <v>25.08</v>
      </c>
      <c r="E29" s="9">
        <v>25.49</v>
      </c>
      <c r="F29" s="9">
        <v>27.07</v>
      </c>
      <c r="G29" s="9">
        <v>26.6</v>
      </c>
      <c r="H29" s="32">
        <f>SUM(D29:G29)</f>
        <v>104.23999999999998</v>
      </c>
      <c r="I29" s="9">
        <v>24.77</v>
      </c>
      <c r="J29" s="9">
        <v>24.22</v>
      </c>
      <c r="K29" s="9">
        <v>26.18</v>
      </c>
      <c r="L29" s="9">
        <v>31.07</v>
      </c>
      <c r="M29" s="32">
        <f>SUM(I29:L29)</f>
        <v>106.23999999999998</v>
      </c>
      <c r="N29" s="9">
        <v>32.11</v>
      </c>
      <c r="O29" s="9">
        <v>33.39</v>
      </c>
      <c r="P29" s="9">
        <v>34.22</v>
      </c>
      <c r="Q29" s="9">
        <v>35.58</v>
      </c>
      <c r="R29" s="32">
        <f>SUM(N29:Q29)</f>
        <v>135.3</v>
      </c>
      <c r="S29" s="9">
        <v>18.45</v>
      </c>
      <c r="T29" s="9">
        <v>30.94</v>
      </c>
      <c r="U29" s="9">
        <v>31.58</v>
      </c>
      <c r="V29" s="9">
        <v>34.75</v>
      </c>
      <c r="W29" s="35">
        <f>SUM(S29:V29)</f>
        <v>115.72</v>
      </c>
      <c r="X29" s="33">
        <v>29.52</v>
      </c>
      <c r="Y29" s="33">
        <v>38.78</v>
      </c>
      <c r="Z29" s="33">
        <v>38.49</v>
      </c>
      <c r="AA29" s="33">
        <v>41</v>
      </c>
      <c r="AB29" s="34">
        <f>SUM(X29:AA29)</f>
        <v>147.79</v>
      </c>
      <c r="AC29" s="33">
        <v>40.91</v>
      </c>
      <c r="AD29" s="33">
        <v>43.91</v>
      </c>
      <c r="AE29" s="33">
        <v>42.64</v>
      </c>
      <c r="AF29" s="33">
        <v>38.37</v>
      </c>
      <c r="AG29" s="34">
        <f aca="true" t="shared" si="33" ref="AG29:AG42">SUM(AC29:AF29)</f>
        <v>165.82999999999998</v>
      </c>
      <c r="AH29" s="33">
        <v>34.41</v>
      </c>
      <c r="AI29" s="33">
        <v>37.32</v>
      </c>
      <c r="AJ29" s="33">
        <v>32.1</v>
      </c>
    </row>
    <row r="30" spans="1:36" ht="12" customHeight="1">
      <c r="A30" s="7" t="s">
        <v>54</v>
      </c>
      <c r="B30" s="7" t="s">
        <v>54</v>
      </c>
      <c r="C30" s="7" t="s">
        <v>55</v>
      </c>
      <c r="D30" s="9">
        <v>1.04</v>
      </c>
      <c r="E30" s="9">
        <v>1.13</v>
      </c>
      <c r="F30" s="9">
        <v>0.92</v>
      </c>
      <c r="G30" s="9">
        <v>0.69</v>
      </c>
      <c r="H30" s="32">
        <f>SUM(D30:G30)</f>
        <v>3.78</v>
      </c>
      <c r="I30" s="9">
        <v>0.78</v>
      </c>
      <c r="J30" s="9">
        <v>1.43</v>
      </c>
      <c r="K30" s="9">
        <v>0.76</v>
      </c>
      <c r="L30" s="9">
        <v>1.06</v>
      </c>
      <c r="M30" s="32">
        <f>SUM(I30:L30)</f>
        <v>4.029999999999999</v>
      </c>
      <c r="N30" s="9">
        <v>0.76</v>
      </c>
      <c r="O30" s="9">
        <v>0.38</v>
      </c>
      <c r="P30" s="9">
        <v>0.65</v>
      </c>
      <c r="Q30" s="9">
        <v>0.19</v>
      </c>
      <c r="R30" s="32">
        <f>SUM(N30:Q30)</f>
        <v>1.98</v>
      </c>
      <c r="S30" s="9">
        <v>0.54</v>
      </c>
      <c r="T30" s="9">
        <v>0.35</v>
      </c>
      <c r="U30" s="9">
        <v>0.52</v>
      </c>
      <c r="V30" s="9">
        <v>1.6</v>
      </c>
      <c r="W30" s="35">
        <f>SUM(S30:V30)</f>
        <v>3.0100000000000002</v>
      </c>
      <c r="X30" s="33">
        <v>1.89</v>
      </c>
      <c r="Y30" s="33">
        <v>0.8</v>
      </c>
      <c r="Z30" s="33">
        <v>0.11</v>
      </c>
      <c r="AA30" s="33">
        <v>0.59</v>
      </c>
      <c r="AB30" s="34">
        <f>SUM(X30:AA30)</f>
        <v>3.3899999999999997</v>
      </c>
      <c r="AC30" s="33">
        <v>0.38</v>
      </c>
      <c r="AD30" s="33">
        <v>0.69</v>
      </c>
      <c r="AE30" s="33">
        <v>0.33</v>
      </c>
      <c r="AF30" s="33">
        <v>0.49</v>
      </c>
      <c r="AG30" s="34">
        <f t="shared" si="33"/>
        <v>1.89</v>
      </c>
      <c r="AH30" s="33">
        <v>0.54</v>
      </c>
      <c r="AI30" s="33">
        <v>0.65</v>
      </c>
      <c r="AJ30" s="33">
        <v>0.43</v>
      </c>
    </row>
    <row r="31" spans="1:36" ht="12" customHeight="1">
      <c r="A31" s="7" t="s">
        <v>77</v>
      </c>
      <c r="B31" s="7" t="s">
        <v>78</v>
      </c>
      <c r="C31" s="7" t="s">
        <v>79</v>
      </c>
      <c r="D31" s="9">
        <f aca="true" t="shared" si="34" ref="D31:M31">+D32-D33</f>
        <v>34.47</v>
      </c>
      <c r="E31" s="9">
        <f t="shared" si="34"/>
        <v>17.129999999999995</v>
      </c>
      <c r="F31" s="9">
        <f t="shared" si="34"/>
        <v>37.010000000000005</v>
      </c>
      <c r="G31" s="9">
        <f t="shared" si="34"/>
        <v>23.11999999999999</v>
      </c>
      <c r="H31" s="32">
        <f t="shared" si="34"/>
        <v>111.73000000000002</v>
      </c>
      <c r="I31" s="9">
        <f t="shared" si="34"/>
        <v>28.14</v>
      </c>
      <c r="J31" s="9">
        <f t="shared" si="34"/>
        <v>13.219999999999999</v>
      </c>
      <c r="K31" s="9">
        <f t="shared" si="34"/>
        <v>33.349999999999994</v>
      </c>
      <c r="L31" s="9">
        <f t="shared" si="34"/>
        <v>27.379999999999995</v>
      </c>
      <c r="M31" s="32">
        <f t="shared" si="34"/>
        <v>102.08999999999997</v>
      </c>
      <c r="N31" s="9">
        <f>+N32-N33</f>
        <v>27.00999999999999</v>
      </c>
      <c r="O31" s="9">
        <f aca="true" t="shared" si="35" ref="O31:AB31">+O32-O33</f>
        <v>2.5600000000000023</v>
      </c>
      <c r="P31" s="9">
        <f t="shared" si="35"/>
        <v>41.96000000000001</v>
      </c>
      <c r="Q31" s="9">
        <f t="shared" si="35"/>
        <v>26.679999999999993</v>
      </c>
      <c r="R31" s="32">
        <f t="shared" si="35"/>
        <v>98.20999999999992</v>
      </c>
      <c r="S31" s="9">
        <f t="shared" si="35"/>
        <v>26.66000000000001</v>
      </c>
      <c r="T31" s="9">
        <f t="shared" si="35"/>
        <v>22.019999999999996</v>
      </c>
      <c r="U31" s="9">
        <f t="shared" si="35"/>
        <v>48.040000000000006</v>
      </c>
      <c r="V31" s="9">
        <f t="shared" si="35"/>
        <v>33.650000000000006</v>
      </c>
      <c r="W31" s="32">
        <f t="shared" si="35"/>
        <v>130.3699999999999</v>
      </c>
      <c r="X31" s="9">
        <f t="shared" si="35"/>
        <v>37.07000000000001</v>
      </c>
      <c r="Y31" s="9">
        <f t="shared" si="35"/>
        <v>29.430000000000007</v>
      </c>
      <c r="Z31" s="9">
        <f t="shared" si="35"/>
        <v>45.55999999999999</v>
      </c>
      <c r="AA31" s="9">
        <f t="shared" si="35"/>
        <v>39.00999999999999</v>
      </c>
      <c r="AB31" s="34">
        <f t="shared" si="35"/>
        <v>151.07</v>
      </c>
      <c r="AC31" s="33">
        <f>AC32-AC33</f>
        <v>40.81999999999999</v>
      </c>
      <c r="AD31" s="33">
        <f aca="true" t="shared" si="36" ref="AD31:AJ31">AD32-AD33</f>
        <v>40.17999999999999</v>
      </c>
      <c r="AE31" s="33">
        <f t="shared" si="36"/>
        <v>55.45</v>
      </c>
      <c r="AF31" s="33">
        <f t="shared" si="36"/>
        <v>37.620000000000005</v>
      </c>
      <c r="AG31" s="35">
        <f t="shared" si="36"/>
        <v>174.07</v>
      </c>
      <c r="AH31" s="33">
        <f t="shared" si="36"/>
        <v>34.870000000000005</v>
      </c>
      <c r="AI31" s="33">
        <f t="shared" si="36"/>
        <v>32.769999999999996</v>
      </c>
      <c r="AJ31" s="33">
        <f t="shared" si="36"/>
        <v>40.78999999999999</v>
      </c>
    </row>
    <row r="32" spans="1:36" ht="12" customHeight="1">
      <c r="A32" s="7" t="s">
        <v>80</v>
      </c>
      <c r="B32" s="7" t="s">
        <v>80</v>
      </c>
      <c r="C32" s="7" t="s">
        <v>81</v>
      </c>
      <c r="D32" s="9">
        <v>89.27</v>
      </c>
      <c r="E32" s="9">
        <v>94.78</v>
      </c>
      <c r="F32" s="9">
        <v>105.84</v>
      </c>
      <c r="G32" s="9">
        <v>105.88</v>
      </c>
      <c r="H32" s="32">
        <f>SUM(D32:G32)</f>
        <v>395.77</v>
      </c>
      <c r="I32" s="9">
        <v>96.03</v>
      </c>
      <c r="J32" s="9">
        <v>98.51</v>
      </c>
      <c r="K32" s="9">
        <v>102.89</v>
      </c>
      <c r="L32" s="9">
        <v>113.13</v>
      </c>
      <c r="M32" s="32">
        <f>SUM(I32:L32)</f>
        <v>410.56</v>
      </c>
      <c r="N32" s="9">
        <v>112.63</v>
      </c>
      <c r="O32" s="9">
        <v>131.61</v>
      </c>
      <c r="P32" s="9">
        <v>141.65</v>
      </c>
      <c r="Q32" s="9">
        <v>136.2</v>
      </c>
      <c r="R32" s="32">
        <f>SUM(N32:Q32)</f>
        <v>522.0899999999999</v>
      </c>
      <c r="S32" s="9">
        <v>134.96</v>
      </c>
      <c r="T32" s="9">
        <v>134.06</v>
      </c>
      <c r="U32" s="9">
        <v>127.28</v>
      </c>
      <c r="V32" s="9">
        <v>130.05</v>
      </c>
      <c r="W32" s="35">
        <f>SUM(S32:V32)</f>
        <v>526.3499999999999</v>
      </c>
      <c r="X32" s="33">
        <v>129.58</v>
      </c>
      <c r="Y32" s="33">
        <v>149.74</v>
      </c>
      <c r="Z32" s="33">
        <v>146.73</v>
      </c>
      <c r="AA32" s="33">
        <v>139.69</v>
      </c>
      <c r="AB32" s="34">
        <f>SUM(X32:AA32)</f>
        <v>565.74</v>
      </c>
      <c r="AC32" s="33">
        <v>139.29</v>
      </c>
      <c r="AD32" s="33">
        <v>155.1</v>
      </c>
      <c r="AE32" s="33">
        <v>141.37</v>
      </c>
      <c r="AF32" s="33">
        <v>121.98</v>
      </c>
      <c r="AG32" s="34">
        <f t="shared" si="33"/>
        <v>557.74</v>
      </c>
      <c r="AH32" s="33">
        <v>110.33</v>
      </c>
      <c r="AI32" s="33">
        <v>123.42</v>
      </c>
      <c r="AJ32" s="33">
        <v>121.46</v>
      </c>
    </row>
    <row r="33" spans="1:36" ht="12" customHeight="1">
      <c r="A33" s="7" t="s">
        <v>82</v>
      </c>
      <c r="B33" s="7" t="s">
        <v>82</v>
      </c>
      <c r="C33" s="7" t="s">
        <v>83</v>
      </c>
      <c r="D33" s="9">
        <v>54.8</v>
      </c>
      <c r="E33" s="9">
        <v>77.65</v>
      </c>
      <c r="F33" s="9">
        <v>68.83</v>
      </c>
      <c r="G33" s="9">
        <v>82.76</v>
      </c>
      <c r="H33" s="32">
        <f>SUM(D33:G33)</f>
        <v>284.03999999999996</v>
      </c>
      <c r="I33" s="9">
        <v>67.89</v>
      </c>
      <c r="J33" s="9">
        <v>85.29</v>
      </c>
      <c r="K33" s="9">
        <v>69.54</v>
      </c>
      <c r="L33" s="9">
        <v>85.75</v>
      </c>
      <c r="M33" s="32">
        <f>SUM(I33:L33)</f>
        <v>308.47</v>
      </c>
      <c r="N33" s="9">
        <v>85.62</v>
      </c>
      <c r="O33" s="9">
        <v>129.05</v>
      </c>
      <c r="P33" s="9">
        <v>99.69</v>
      </c>
      <c r="Q33" s="9">
        <v>109.52</v>
      </c>
      <c r="R33" s="32">
        <f>SUM(N33:Q33)</f>
        <v>423.88</v>
      </c>
      <c r="S33" s="9">
        <v>108.3</v>
      </c>
      <c r="T33" s="9">
        <v>112.04</v>
      </c>
      <c r="U33" s="9">
        <v>79.24</v>
      </c>
      <c r="V33" s="9">
        <v>96.4</v>
      </c>
      <c r="W33" s="35">
        <f>SUM(S33:V33)</f>
        <v>395.98</v>
      </c>
      <c r="X33" s="33">
        <v>92.51</v>
      </c>
      <c r="Y33" s="33">
        <v>120.31</v>
      </c>
      <c r="Z33" s="33">
        <v>101.17</v>
      </c>
      <c r="AA33" s="33">
        <v>100.68</v>
      </c>
      <c r="AB33" s="34">
        <f>SUM(X33:AA33)</f>
        <v>414.67</v>
      </c>
      <c r="AC33" s="33">
        <v>98.47</v>
      </c>
      <c r="AD33" s="33">
        <v>114.92</v>
      </c>
      <c r="AE33" s="33">
        <v>85.92</v>
      </c>
      <c r="AF33" s="33">
        <v>84.36</v>
      </c>
      <c r="AG33" s="34">
        <f t="shared" si="33"/>
        <v>383.67</v>
      </c>
      <c r="AH33" s="33">
        <v>75.46</v>
      </c>
      <c r="AI33" s="33">
        <v>90.65</v>
      </c>
      <c r="AJ33" s="33">
        <v>80.67</v>
      </c>
    </row>
    <row r="34" spans="1:36" ht="12" customHeight="1">
      <c r="A34" s="7" t="s">
        <v>84</v>
      </c>
      <c r="B34" s="7" t="s">
        <v>85</v>
      </c>
      <c r="C34" s="7" t="s">
        <v>86</v>
      </c>
      <c r="D34" s="9">
        <f aca="true" t="shared" si="37" ref="D34:M34">+D35-D36</f>
        <v>-0.76</v>
      </c>
      <c r="E34" s="9">
        <f t="shared" si="37"/>
        <v>-1.08</v>
      </c>
      <c r="F34" s="9">
        <f t="shared" si="37"/>
        <v>-0.87</v>
      </c>
      <c r="G34" s="9">
        <f t="shared" si="37"/>
        <v>-0.57</v>
      </c>
      <c r="H34" s="32">
        <f t="shared" si="37"/>
        <v>-3.2800000000000002</v>
      </c>
      <c r="I34" s="9">
        <f t="shared" si="37"/>
        <v>-0.64</v>
      </c>
      <c r="J34" s="9">
        <f t="shared" si="37"/>
        <v>-1.28</v>
      </c>
      <c r="K34" s="9">
        <f t="shared" si="37"/>
        <v>-0.5</v>
      </c>
      <c r="L34" s="9">
        <f t="shared" si="37"/>
        <v>2.6799999999999997</v>
      </c>
      <c r="M34" s="32">
        <f t="shared" si="37"/>
        <v>0.2599999999999998</v>
      </c>
      <c r="N34" s="9">
        <f>+N35-N36</f>
        <v>-0.31</v>
      </c>
      <c r="O34" s="9">
        <f aca="true" t="shared" si="38" ref="O34:AA34">+O35-O36</f>
        <v>0.21999999999999997</v>
      </c>
      <c r="P34" s="9">
        <f t="shared" si="38"/>
        <v>-0.31999999999999995</v>
      </c>
      <c r="Q34" s="9">
        <f t="shared" si="38"/>
        <v>3.8299999999999996</v>
      </c>
      <c r="R34" s="32">
        <f t="shared" si="38"/>
        <v>3.42</v>
      </c>
      <c r="S34" s="9">
        <f t="shared" si="38"/>
        <v>-0.040000000000000036</v>
      </c>
      <c r="T34" s="9">
        <f t="shared" si="38"/>
        <v>0.9800000000000001</v>
      </c>
      <c r="U34" s="9">
        <f t="shared" si="38"/>
        <v>0.20999999999999996</v>
      </c>
      <c r="V34" s="9">
        <f t="shared" si="38"/>
        <v>-1.03</v>
      </c>
      <c r="W34" s="32">
        <f t="shared" si="38"/>
        <v>0.1200000000000001</v>
      </c>
      <c r="X34" s="9">
        <f t="shared" si="38"/>
        <v>-1.31</v>
      </c>
      <c r="Y34" s="9">
        <f t="shared" si="38"/>
        <v>-0.32</v>
      </c>
      <c r="Z34" s="9">
        <f t="shared" si="38"/>
        <v>0.48</v>
      </c>
      <c r="AA34" s="9">
        <f t="shared" si="38"/>
        <v>-0.009999999999999898</v>
      </c>
      <c r="AB34" s="35"/>
      <c r="AC34" s="33">
        <f>AC35-AC36</f>
        <v>0.7300000000000001</v>
      </c>
      <c r="AD34" s="33">
        <f aca="true" t="shared" si="39" ref="AD34:AJ34">AD35-AD36</f>
        <v>-0.42000000000000004</v>
      </c>
      <c r="AE34" s="33">
        <f t="shared" si="39"/>
        <v>0.019999999999999962</v>
      </c>
      <c r="AF34" s="33">
        <f t="shared" si="39"/>
        <v>-0.08000000000000002</v>
      </c>
      <c r="AG34" s="35">
        <f t="shared" si="39"/>
        <v>0.2500000000000002</v>
      </c>
      <c r="AH34" s="33">
        <f t="shared" si="39"/>
        <v>-0.30000000000000004</v>
      </c>
      <c r="AI34" s="33">
        <f t="shared" si="39"/>
        <v>-0.24</v>
      </c>
      <c r="AJ34" s="33">
        <f t="shared" si="39"/>
        <v>-0.27999999999999997</v>
      </c>
    </row>
    <row r="35" spans="1:36" ht="12" customHeight="1">
      <c r="A35" s="7" t="s">
        <v>80</v>
      </c>
      <c r="B35" s="7" t="s">
        <v>80</v>
      </c>
      <c r="C35" s="7" t="s">
        <v>81</v>
      </c>
      <c r="D35" s="9">
        <v>0.25</v>
      </c>
      <c r="E35" s="9">
        <v>0.02</v>
      </c>
      <c r="F35" s="9">
        <v>0.02</v>
      </c>
      <c r="G35" s="9">
        <v>0.16</v>
      </c>
      <c r="H35" s="32">
        <f>SUM(D35:G35)</f>
        <v>0.45000000000000007</v>
      </c>
      <c r="I35" s="9">
        <v>0.15</v>
      </c>
      <c r="J35" s="9">
        <v>0.09</v>
      </c>
      <c r="K35" s="9">
        <v>0.22</v>
      </c>
      <c r="L35" s="9">
        <v>3.71</v>
      </c>
      <c r="M35" s="32">
        <f>SUM(I35:L35)</f>
        <v>4.17</v>
      </c>
      <c r="N35" s="9">
        <v>0.41</v>
      </c>
      <c r="O35" s="9">
        <v>0.6</v>
      </c>
      <c r="P35" s="9">
        <v>0.28</v>
      </c>
      <c r="Q35" s="9">
        <v>4.01</v>
      </c>
      <c r="R35" s="32">
        <f>SUM(N35:Q35)</f>
        <v>5.3</v>
      </c>
      <c r="S35" s="9">
        <v>0.49</v>
      </c>
      <c r="T35" s="9">
        <v>1.33</v>
      </c>
      <c r="U35" s="9">
        <v>0.72</v>
      </c>
      <c r="V35" s="9">
        <v>0.49</v>
      </c>
      <c r="W35" s="35">
        <f>SUM(S35:V35)</f>
        <v>3.0300000000000002</v>
      </c>
      <c r="X35" s="33">
        <v>0.49</v>
      </c>
      <c r="Y35" s="33">
        <v>0.45</v>
      </c>
      <c r="Z35" s="33">
        <v>0.59</v>
      </c>
      <c r="AA35" s="33">
        <v>0.56</v>
      </c>
      <c r="AB35" s="34">
        <f>SUM(X35:AA35)</f>
        <v>2.09</v>
      </c>
      <c r="AC35" s="33">
        <v>1.1</v>
      </c>
      <c r="AD35" s="33">
        <v>0.25</v>
      </c>
      <c r="AE35" s="33">
        <v>0.35</v>
      </c>
      <c r="AF35" s="33">
        <v>0.41</v>
      </c>
      <c r="AG35" s="34">
        <f t="shared" si="33"/>
        <v>2.1100000000000003</v>
      </c>
      <c r="AH35" s="33">
        <v>0.24</v>
      </c>
      <c r="AI35" s="33">
        <v>0.39</v>
      </c>
      <c r="AJ35" s="33">
        <v>0.13</v>
      </c>
    </row>
    <row r="36" spans="1:36" ht="12" customHeight="1">
      <c r="A36" s="7" t="s">
        <v>82</v>
      </c>
      <c r="B36" s="7" t="s">
        <v>82</v>
      </c>
      <c r="C36" s="7" t="s">
        <v>83</v>
      </c>
      <c r="D36" s="9">
        <v>1.01</v>
      </c>
      <c r="E36" s="9">
        <v>1.1</v>
      </c>
      <c r="F36" s="9">
        <v>0.89</v>
      </c>
      <c r="G36" s="9">
        <v>0.73</v>
      </c>
      <c r="H36" s="32">
        <f>SUM(D36:G36)</f>
        <v>3.7300000000000004</v>
      </c>
      <c r="I36" s="9">
        <v>0.79</v>
      </c>
      <c r="J36" s="9">
        <v>1.37</v>
      </c>
      <c r="K36" s="9">
        <v>0.72</v>
      </c>
      <c r="L36" s="9">
        <v>1.03</v>
      </c>
      <c r="M36" s="32">
        <f>SUM(I36:L36)</f>
        <v>3.91</v>
      </c>
      <c r="N36" s="9">
        <v>0.72</v>
      </c>
      <c r="O36" s="9">
        <v>0.38</v>
      </c>
      <c r="P36" s="9">
        <v>0.6</v>
      </c>
      <c r="Q36" s="9">
        <v>0.18</v>
      </c>
      <c r="R36" s="32">
        <f>SUM(N36:Q36)</f>
        <v>1.8800000000000001</v>
      </c>
      <c r="S36" s="9">
        <v>0.53</v>
      </c>
      <c r="T36" s="9">
        <v>0.35</v>
      </c>
      <c r="U36" s="9">
        <v>0.51</v>
      </c>
      <c r="V36" s="9">
        <v>1.52</v>
      </c>
      <c r="W36" s="35">
        <f>SUM(S36:V36)</f>
        <v>2.91</v>
      </c>
      <c r="X36" s="33">
        <v>1.8</v>
      </c>
      <c r="Y36" s="33">
        <v>0.77</v>
      </c>
      <c r="Z36" s="33">
        <v>0.11</v>
      </c>
      <c r="AA36" s="33">
        <v>0.57</v>
      </c>
      <c r="AB36" s="34">
        <f>SUM(X36:AA36)</f>
        <v>3.25</v>
      </c>
      <c r="AC36" s="33">
        <v>0.37</v>
      </c>
      <c r="AD36" s="33">
        <v>0.67</v>
      </c>
      <c r="AE36" s="33">
        <v>0.33</v>
      </c>
      <c r="AF36" s="33">
        <v>0.49</v>
      </c>
      <c r="AG36" s="34">
        <f t="shared" si="33"/>
        <v>1.86</v>
      </c>
      <c r="AH36" s="33">
        <v>0.54</v>
      </c>
      <c r="AI36" s="33">
        <v>0.63</v>
      </c>
      <c r="AJ36" s="33">
        <v>0.41</v>
      </c>
    </row>
    <row r="37" spans="1:36" s="8" customFormat="1" ht="12" customHeight="1">
      <c r="A37" s="7" t="s">
        <v>87</v>
      </c>
      <c r="B37" s="7" t="s">
        <v>88</v>
      </c>
      <c r="C37" s="7" t="s">
        <v>89</v>
      </c>
      <c r="D37" s="9">
        <f aca="true" t="shared" si="40" ref="D37:AG37">D38-D39</f>
        <v>0.12000000000000001</v>
      </c>
      <c r="E37" s="9">
        <f t="shared" si="40"/>
        <v>0.18</v>
      </c>
      <c r="F37" s="9">
        <f t="shared" si="40"/>
        <v>0.15</v>
      </c>
      <c r="G37" s="9">
        <f t="shared" si="40"/>
        <v>-0.8300000000000001</v>
      </c>
      <c r="H37" s="32">
        <f t="shared" si="40"/>
        <v>-0.3800000000000001</v>
      </c>
      <c r="I37" s="9">
        <f t="shared" si="40"/>
        <v>0.01999999999999999</v>
      </c>
      <c r="J37" s="9">
        <f t="shared" si="40"/>
        <v>-2.33</v>
      </c>
      <c r="K37" s="9">
        <f t="shared" si="40"/>
        <v>-0.47</v>
      </c>
      <c r="L37" s="9">
        <f t="shared" si="40"/>
        <v>-2.34</v>
      </c>
      <c r="M37" s="32">
        <f t="shared" si="40"/>
        <v>-5.119999999999999</v>
      </c>
      <c r="N37" s="9">
        <f t="shared" si="40"/>
        <v>0</v>
      </c>
      <c r="O37" s="9">
        <f t="shared" si="40"/>
        <v>-0.33</v>
      </c>
      <c r="P37" s="9">
        <f t="shared" si="40"/>
        <v>-0.8499999999999999</v>
      </c>
      <c r="Q37" s="9">
        <f t="shared" si="40"/>
        <v>-2.91</v>
      </c>
      <c r="R37" s="32">
        <f t="shared" si="40"/>
        <v>-4.09</v>
      </c>
      <c r="S37" s="9">
        <f t="shared" si="40"/>
        <v>-0.34</v>
      </c>
      <c r="T37" s="9">
        <f t="shared" si="40"/>
        <v>-2.29</v>
      </c>
      <c r="U37" s="9">
        <f t="shared" si="40"/>
        <v>-1.44</v>
      </c>
      <c r="V37" s="9">
        <f t="shared" si="40"/>
        <v>-8.92</v>
      </c>
      <c r="W37" s="35">
        <f t="shared" si="40"/>
        <v>-12.989999999999998</v>
      </c>
      <c r="X37" s="33">
        <f t="shared" si="40"/>
        <v>-2.88</v>
      </c>
      <c r="Y37" s="33">
        <f t="shared" si="40"/>
        <v>-5.65</v>
      </c>
      <c r="Z37" s="33">
        <f t="shared" si="40"/>
        <v>-2.79</v>
      </c>
      <c r="AA37" s="33">
        <f t="shared" si="40"/>
        <v>-1.7599999999999998</v>
      </c>
      <c r="AB37" s="35">
        <f t="shared" si="40"/>
        <v>-13.079999999999998</v>
      </c>
      <c r="AC37" s="33">
        <f t="shared" si="40"/>
        <v>-1.74</v>
      </c>
      <c r="AD37" s="33">
        <f t="shared" si="40"/>
        <v>-2.43</v>
      </c>
      <c r="AE37" s="33">
        <f t="shared" si="40"/>
        <v>-0.6300000000000001</v>
      </c>
      <c r="AF37" s="33">
        <f t="shared" si="40"/>
        <v>-4.85</v>
      </c>
      <c r="AG37" s="35">
        <f t="shared" si="40"/>
        <v>-9.649999999999999</v>
      </c>
      <c r="AH37" s="33">
        <f>AH38-AH39</f>
        <v>-6.199999999999999</v>
      </c>
      <c r="AI37" s="33">
        <f>AI38-AI39</f>
        <v>-4.07</v>
      </c>
      <c r="AJ37" s="33">
        <f>AJ38-AJ39</f>
        <v>-2.43</v>
      </c>
    </row>
    <row r="38" spans="1:36" ht="12" customHeight="1">
      <c r="A38" s="7" t="s">
        <v>52</v>
      </c>
      <c r="B38" s="7" t="s">
        <v>52</v>
      </c>
      <c r="C38" s="7" t="s">
        <v>53</v>
      </c>
      <c r="D38" s="9">
        <v>0.23</v>
      </c>
      <c r="E38" s="9">
        <v>0.24</v>
      </c>
      <c r="F38" s="9">
        <v>0.22</v>
      </c>
      <c r="G38" s="9">
        <v>0.2</v>
      </c>
      <c r="H38" s="32">
        <f>SUM(D38:G38)</f>
        <v>0.8899999999999999</v>
      </c>
      <c r="I38" s="9">
        <v>0.09</v>
      </c>
      <c r="J38" s="9">
        <v>0.26</v>
      </c>
      <c r="K38" s="9">
        <v>0.13</v>
      </c>
      <c r="L38" s="9">
        <v>0.21</v>
      </c>
      <c r="M38" s="32">
        <f>SUM(I38:L38)</f>
        <v>0.69</v>
      </c>
      <c r="N38" s="9">
        <v>0.34</v>
      </c>
      <c r="O38" s="9">
        <v>0.11</v>
      </c>
      <c r="P38" s="9">
        <v>0.28</v>
      </c>
      <c r="Q38" s="9">
        <v>0.32</v>
      </c>
      <c r="R38" s="32">
        <f>SUM(N38:Q38)</f>
        <v>1.05</v>
      </c>
      <c r="S38" s="9">
        <v>0.32</v>
      </c>
      <c r="T38" s="9">
        <v>0.57</v>
      </c>
      <c r="U38" s="9">
        <v>0.38</v>
      </c>
      <c r="V38" s="9">
        <v>0.62</v>
      </c>
      <c r="W38" s="35">
        <f>SUM(S38:V38)</f>
        <v>1.8900000000000001</v>
      </c>
      <c r="X38" s="33">
        <v>0.29</v>
      </c>
      <c r="Y38" s="33">
        <v>0.31</v>
      </c>
      <c r="Z38" s="33">
        <v>0.32</v>
      </c>
      <c r="AA38" s="33">
        <v>0.13</v>
      </c>
      <c r="AB38" s="34">
        <f>SUM(X38:AA38)</f>
        <v>1.0499999999999998</v>
      </c>
      <c r="AC38" s="33">
        <v>0.28</v>
      </c>
      <c r="AD38" s="33">
        <v>0.32</v>
      </c>
      <c r="AE38" s="33">
        <v>0.71</v>
      </c>
      <c r="AF38" s="33">
        <v>0.44</v>
      </c>
      <c r="AG38" s="34">
        <f t="shared" si="33"/>
        <v>1.75</v>
      </c>
      <c r="AH38" s="33">
        <v>0.57</v>
      </c>
      <c r="AI38" s="33">
        <v>0.5</v>
      </c>
      <c r="AJ38" s="33">
        <v>0.36</v>
      </c>
    </row>
    <row r="39" spans="1:36" ht="12" customHeight="1">
      <c r="A39" s="7" t="s">
        <v>54</v>
      </c>
      <c r="B39" s="7" t="s">
        <v>54</v>
      </c>
      <c r="C39" s="7" t="s">
        <v>55</v>
      </c>
      <c r="D39" s="9">
        <v>0.11</v>
      </c>
      <c r="E39" s="9">
        <v>0.06</v>
      </c>
      <c r="F39" s="9">
        <v>0.07</v>
      </c>
      <c r="G39" s="9">
        <v>1.03</v>
      </c>
      <c r="H39" s="32">
        <f>SUM(D39:G39)</f>
        <v>1.27</v>
      </c>
      <c r="I39" s="9">
        <v>0.07</v>
      </c>
      <c r="J39" s="9">
        <v>2.59</v>
      </c>
      <c r="K39" s="9">
        <v>0.6</v>
      </c>
      <c r="L39" s="9">
        <v>2.55</v>
      </c>
      <c r="M39" s="32">
        <f>SUM(I39:L39)</f>
        <v>5.81</v>
      </c>
      <c r="N39" s="9">
        <v>0.34</v>
      </c>
      <c r="O39" s="9">
        <v>0.44</v>
      </c>
      <c r="P39" s="9">
        <v>1.13</v>
      </c>
      <c r="Q39" s="9">
        <v>3.23</v>
      </c>
      <c r="R39" s="32">
        <f>SUM(N39:Q39)</f>
        <v>5.14</v>
      </c>
      <c r="S39" s="9">
        <v>0.66</v>
      </c>
      <c r="T39" s="9">
        <v>2.86</v>
      </c>
      <c r="U39" s="9">
        <v>1.82</v>
      </c>
      <c r="V39" s="9">
        <v>9.54</v>
      </c>
      <c r="W39" s="35">
        <f>SUM(S39:V39)</f>
        <v>14.879999999999999</v>
      </c>
      <c r="X39" s="33">
        <v>3.17</v>
      </c>
      <c r="Y39" s="33">
        <v>5.96</v>
      </c>
      <c r="Z39" s="33">
        <v>3.11</v>
      </c>
      <c r="AA39" s="33">
        <v>1.89</v>
      </c>
      <c r="AB39" s="34">
        <f>SUM(X39:AA39)</f>
        <v>14.129999999999999</v>
      </c>
      <c r="AC39" s="33">
        <v>2.02</v>
      </c>
      <c r="AD39" s="33">
        <v>2.75</v>
      </c>
      <c r="AE39" s="33">
        <v>1.34</v>
      </c>
      <c r="AF39" s="33">
        <v>5.29</v>
      </c>
      <c r="AG39" s="34">
        <f t="shared" si="33"/>
        <v>11.399999999999999</v>
      </c>
      <c r="AH39" s="33">
        <v>6.77</v>
      </c>
      <c r="AI39" s="33">
        <v>4.57</v>
      </c>
      <c r="AJ39" s="33">
        <v>2.79</v>
      </c>
    </row>
    <row r="40" spans="1:36" s="8" customFormat="1" ht="12" customHeight="1">
      <c r="A40" s="7" t="s">
        <v>90</v>
      </c>
      <c r="B40" s="7" t="s">
        <v>90</v>
      </c>
      <c r="C40" s="7" t="s">
        <v>91</v>
      </c>
      <c r="D40" s="33">
        <f aca="true" t="shared" si="41" ref="D40:AG40">D41-D42</f>
        <v>0.4299999999999997</v>
      </c>
      <c r="E40" s="33">
        <f t="shared" si="41"/>
        <v>1.7299999999999969</v>
      </c>
      <c r="F40" s="33">
        <f t="shared" si="41"/>
        <v>3.7299999999999827</v>
      </c>
      <c r="G40" s="33">
        <f t="shared" si="41"/>
        <v>1.7700000000000102</v>
      </c>
      <c r="H40" s="35">
        <f t="shared" si="41"/>
        <v>7.660000000000025</v>
      </c>
      <c r="I40" s="33">
        <f t="shared" si="41"/>
        <v>-2.5800000000000054</v>
      </c>
      <c r="J40" s="33">
        <f t="shared" si="41"/>
        <v>0.04999999999999005</v>
      </c>
      <c r="K40" s="33">
        <f t="shared" si="41"/>
        <v>-2.0600000000000023</v>
      </c>
      <c r="L40" s="33">
        <f t="shared" si="41"/>
        <v>-3.609999999999985</v>
      </c>
      <c r="M40" s="35">
        <f t="shared" si="41"/>
        <v>-8.199999999999989</v>
      </c>
      <c r="N40" s="33">
        <f t="shared" si="41"/>
        <v>-3.950000000000017</v>
      </c>
      <c r="O40" s="33">
        <f t="shared" si="41"/>
        <v>7.269999999999996</v>
      </c>
      <c r="P40" s="33">
        <f t="shared" si="41"/>
        <v>8.219999999999999</v>
      </c>
      <c r="Q40" s="33">
        <f t="shared" si="41"/>
        <v>-2.609999999999985</v>
      </c>
      <c r="R40" s="35">
        <f t="shared" si="41"/>
        <v>8.930000000000007</v>
      </c>
      <c r="S40" s="33">
        <f t="shared" si="41"/>
        <v>-3.460000000000022</v>
      </c>
      <c r="T40" s="33">
        <f t="shared" si="41"/>
        <v>6.019999999999996</v>
      </c>
      <c r="U40" s="33">
        <f t="shared" si="41"/>
        <v>10.200000000000017</v>
      </c>
      <c r="V40" s="33">
        <f t="shared" si="41"/>
        <v>-1.4100000000000108</v>
      </c>
      <c r="W40" s="35">
        <f t="shared" si="41"/>
        <v>11.349999999999966</v>
      </c>
      <c r="X40" s="33">
        <f t="shared" si="41"/>
        <v>-0.11000000000001364</v>
      </c>
      <c r="Y40" s="33">
        <f t="shared" si="41"/>
        <v>6.920000000000002</v>
      </c>
      <c r="Z40" s="33">
        <f t="shared" si="41"/>
        <v>16.799999999999997</v>
      </c>
      <c r="AA40" s="33">
        <f t="shared" si="41"/>
        <v>9.740000000000009</v>
      </c>
      <c r="AB40" s="35">
        <f t="shared" si="41"/>
        <v>33.349999999999966</v>
      </c>
      <c r="AC40" s="33">
        <f t="shared" si="41"/>
        <v>1.2000000000000028</v>
      </c>
      <c r="AD40" s="33">
        <f t="shared" si="41"/>
        <v>6.680000000000007</v>
      </c>
      <c r="AE40" s="33">
        <f t="shared" si="41"/>
        <v>2.829999999999984</v>
      </c>
      <c r="AF40" s="33">
        <f t="shared" si="41"/>
        <v>-7.8999999999999915</v>
      </c>
      <c r="AG40" s="35">
        <f t="shared" si="41"/>
        <v>2.810000000000059</v>
      </c>
      <c r="AH40" s="33">
        <f>AH41-AH42</f>
        <v>1.3900000000000006</v>
      </c>
      <c r="AI40" s="33">
        <f>AI41-AI42</f>
        <v>5.5</v>
      </c>
      <c r="AJ40" s="33">
        <f>AJ41-AJ42</f>
        <v>11.879999999999995</v>
      </c>
    </row>
    <row r="41" spans="1:36" ht="12" customHeight="1">
      <c r="A41" s="7" t="s">
        <v>52</v>
      </c>
      <c r="B41" s="7" t="s">
        <v>52</v>
      </c>
      <c r="C41" s="7" t="s">
        <v>53</v>
      </c>
      <c r="D41" s="33">
        <f>+D44+D47+D50</f>
        <v>61.050000000000004</v>
      </c>
      <c r="E41" s="33">
        <f aca="true" t="shared" si="42" ref="D41:G42">+E44+E47+E50</f>
        <v>61.88</v>
      </c>
      <c r="F41" s="33">
        <f t="shared" si="42"/>
        <v>67.44999999999999</v>
      </c>
      <c r="G41" s="33">
        <f t="shared" si="42"/>
        <v>76.18</v>
      </c>
      <c r="H41" s="32">
        <f>SUM(D41:G41)</f>
        <v>266.56</v>
      </c>
      <c r="I41" s="33">
        <f aca="true" t="shared" si="43" ref="I41:L42">+I44+I47+I50</f>
        <v>52.36</v>
      </c>
      <c r="J41" s="33">
        <f t="shared" si="43"/>
        <v>62.1</v>
      </c>
      <c r="K41" s="33">
        <f t="shared" si="43"/>
        <v>66.57</v>
      </c>
      <c r="L41" s="33">
        <f t="shared" si="43"/>
        <v>78.52000000000001</v>
      </c>
      <c r="M41" s="32">
        <f>SUM(I41:L41)</f>
        <v>259.55</v>
      </c>
      <c r="N41" s="33">
        <f aca="true" t="shared" si="44" ref="N41:V42">+N44+N47+N50</f>
        <v>72.08</v>
      </c>
      <c r="O41" s="33">
        <f t="shared" si="44"/>
        <v>90.92999999999999</v>
      </c>
      <c r="P41" s="33">
        <f t="shared" si="44"/>
        <v>100.69</v>
      </c>
      <c r="Q41" s="33">
        <f t="shared" si="44"/>
        <v>96.24000000000001</v>
      </c>
      <c r="R41" s="32">
        <f>SUM(N41:Q41)</f>
        <v>359.94</v>
      </c>
      <c r="S41" s="33">
        <f t="shared" si="44"/>
        <v>81.96</v>
      </c>
      <c r="T41" s="33">
        <f t="shared" si="44"/>
        <v>95.25999999999999</v>
      </c>
      <c r="U41" s="33">
        <f t="shared" si="44"/>
        <v>102.55000000000001</v>
      </c>
      <c r="V41" s="33">
        <f t="shared" si="44"/>
        <v>100.44999999999999</v>
      </c>
      <c r="W41" s="32">
        <f>SUM(S41:V41)</f>
        <v>380.21999999999997</v>
      </c>
      <c r="X41" s="33">
        <f>+X44+X47+X50</f>
        <v>92.63999999999999</v>
      </c>
      <c r="Y41" s="33">
        <f aca="true" t="shared" si="45" ref="Y41:AA42">+Y44+Y47+Y50</f>
        <v>104.19</v>
      </c>
      <c r="Z41" s="33">
        <f t="shared" si="45"/>
        <v>114.1</v>
      </c>
      <c r="AA41" s="33">
        <f t="shared" si="45"/>
        <v>108.56</v>
      </c>
      <c r="AB41" s="32">
        <f>SUM(X41:AA41)</f>
        <v>419.48999999999995</v>
      </c>
      <c r="AC41" s="33">
        <f aca="true" t="shared" si="46" ref="AC41:AF42">AC53+AC65+AC77+AC89</f>
        <v>90.78</v>
      </c>
      <c r="AD41" s="33">
        <f t="shared" si="46"/>
        <v>104.82000000000001</v>
      </c>
      <c r="AE41" s="33">
        <f t="shared" si="46"/>
        <v>100.00999999999999</v>
      </c>
      <c r="AF41" s="33">
        <f t="shared" si="46"/>
        <v>93.89</v>
      </c>
      <c r="AG41" s="34">
        <f t="shared" si="33"/>
        <v>389.5</v>
      </c>
      <c r="AH41" s="33">
        <f aca="true" t="shared" si="47" ref="AH41:AJ42">AH53+AH65+AH77+AH89</f>
        <v>72.67999999999999</v>
      </c>
      <c r="AI41" s="33">
        <f t="shared" si="47"/>
        <v>83.07000000000001</v>
      </c>
      <c r="AJ41" s="33">
        <f t="shared" si="47"/>
        <v>90.22</v>
      </c>
    </row>
    <row r="42" spans="1:36" ht="12" customHeight="1">
      <c r="A42" s="7" t="s">
        <v>54</v>
      </c>
      <c r="B42" s="7" t="s">
        <v>54</v>
      </c>
      <c r="C42" s="7" t="s">
        <v>55</v>
      </c>
      <c r="D42" s="33">
        <f t="shared" si="42"/>
        <v>60.620000000000005</v>
      </c>
      <c r="E42" s="33">
        <f t="shared" si="42"/>
        <v>60.150000000000006</v>
      </c>
      <c r="F42" s="33">
        <f t="shared" si="42"/>
        <v>63.720000000000006</v>
      </c>
      <c r="G42" s="33">
        <f t="shared" si="42"/>
        <v>74.41</v>
      </c>
      <c r="H42" s="32">
        <f>SUM(D42:G42)</f>
        <v>258.9</v>
      </c>
      <c r="I42" s="33">
        <f t="shared" si="43"/>
        <v>54.940000000000005</v>
      </c>
      <c r="J42" s="33">
        <f t="shared" si="43"/>
        <v>62.05000000000001</v>
      </c>
      <c r="K42" s="33">
        <f t="shared" si="43"/>
        <v>68.63</v>
      </c>
      <c r="L42" s="33">
        <f t="shared" si="43"/>
        <v>82.13</v>
      </c>
      <c r="M42" s="32">
        <f>SUM(I42:L42)</f>
        <v>267.75</v>
      </c>
      <c r="N42" s="33">
        <f t="shared" si="44"/>
        <v>76.03000000000002</v>
      </c>
      <c r="O42" s="33">
        <f t="shared" si="44"/>
        <v>83.66</v>
      </c>
      <c r="P42" s="33">
        <f t="shared" si="44"/>
        <v>92.47</v>
      </c>
      <c r="Q42" s="33">
        <f t="shared" si="44"/>
        <v>98.85</v>
      </c>
      <c r="R42" s="32">
        <f>SUM(N42:Q42)</f>
        <v>351.01</v>
      </c>
      <c r="S42" s="33">
        <f t="shared" si="44"/>
        <v>85.42000000000002</v>
      </c>
      <c r="T42" s="33">
        <f t="shared" si="44"/>
        <v>89.24</v>
      </c>
      <c r="U42" s="33">
        <f t="shared" si="44"/>
        <v>92.35</v>
      </c>
      <c r="V42" s="33">
        <f t="shared" si="44"/>
        <v>101.86</v>
      </c>
      <c r="W42" s="32">
        <f>SUM(S42:V42)</f>
        <v>368.87</v>
      </c>
      <c r="X42" s="33">
        <f>+X45+X48+X51</f>
        <v>92.75</v>
      </c>
      <c r="Y42" s="33">
        <f t="shared" si="45"/>
        <v>97.27</v>
      </c>
      <c r="Z42" s="33">
        <f t="shared" si="45"/>
        <v>97.3</v>
      </c>
      <c r="AA42" s="33">
        <f t="shared" si="45"/>
        <v>98.82</v>
      </c>
      <c r="AB42" s="32">
        <f>SUM(X42:AA42)</f>
        <v>386.14</v>
      </c>
      <c r="AC42" s="33">
        <f t="shared" si="46"/>
        <v>89.58</v>
      </c>
      <c r="AD42" s="33">
        <f t="shared" si="46"/>
        <v>98.14</v>
      </c>
      <c r="AE42" s="33">
        <f t="shared" si="46"/>
        <v>97.18</v>
      </c>
      <c r="AF42" s="33">
        <f t="shared" si="46"/>
        <v>101.78999999999999</v>
      </c>
      <c r="AG42" s="34">
        <f t="shared" si="33"/>
        <v>386.68999999999994</v>
      </c>
      <c r="AH42" s="33">
        <f t="shared" si="47"/>
        <v>71.28999999999999</v>
      </c>
      <c r="AI42" s="33">
        <f t="shared" si="47"/>
        <v>77.57000000000001</v>
      </c>
      <c r="AJ42" s="33">
        <f t="shared" si="47"/>
        <v>78.34</v>
      </c>
    </row>
    <row r="43" spans="1:36" ht="12" customHeight="1">
      <c r="A43" s="7" t="s">
        <v>92</v>
      </c>
      <c r="B43" s="7" t="s">
        <v>93</v>
      </c>
      <c r="C43" s="7" t="s">
        <v>94</v>
      </c>
      <c r="D43" s="9">
        <f aca="true" t="shared" si="48" ref="D43:AG43">D44-D45</f>
        <v>-1.290000000000001</v>
      </c>
      <c r="E43" s="9">
        <f t="shared" si="48"/>
        <v>2.5400000000000027</v>
      </c>
      <c r="F43" s="9">
        <f t="shared" si="48"/>
        <v>1.5299999999999976</v>
      </c>
      <c r="G43" s="9">
        <f t="shared" si="48"/>
        <v>0.09999999999999787</v>
      </c>
      <c r="H43" s="32">
        <f t="shared" si="48"/>
        <v>2.8799999999999812</v>
      </c>
      <c r="I43" s="9">
        <f t="shared" si="48"/>
        <v>2.0700000000000003</v>
      </c>
      <c r="J43" s="9">
        <f t="shared" si="48"/>
        <v>0.15999999999999837</v>
      </c>
      <c r="K43" s="9">
        <f t="shared" si="48"/>
        <v>0.2700000000000031</v>
      </c>
      <c r="L43" s="9">
        <f t="shared" si="48"/>
        <v>0.19000000000000128</v>
      </c>
      <c r="M43" s="32">
        <f t="shared" si="48"/>
        <v>2.690000000000005</v>
      </c>
      <c r="N43" s="9">
        <f t="shared" si="48"/>
        <v>0.629999999999999</v>
      </c>
      <c r="O43" s="9">
        <f t="shared" si="48"/>
        <v>-0.019999999999999574</v>
      </c>
      <c r="P43" s="9">
        <f t="shared" si="48"/>
        <v>-3.450000000000003</v>
      </c>
      <c r="Q43" s="9">
        <f t="shared" si="48"/>
        <v>-1.8400000000000034</v>
      </c>
      <c r="R43" s="32">
        <f t="shared" si="48"/>
        <v>-4.680000000000007</v>
      </c>
      <c r="S43" s="9">
        <f t="shared" si="48"/>
        <v>0.7499999999999982</v>
      </c>
      <c r="T43" s="9">
        <f t="shared" si="48"/>
        <v>-2.1899999999999977</v>
      </c>
      <c r="U43" s="9">
        <f t="shared" si="48"/>
        <v>-3.289999999999999</v>
      </c>
      <c r="V43" s="9">
        <f t="shared" si="48"/>
        <v>-2.1000000000000014</v>
      </c>
      <c r="W43" s="35">
        <f t="shared" si="48"/>
        <v>-6.829999999999998</v>
      </c>
      <c r="X43" s="33">
        <f t="shared" si="48"/>
        <v>-3.230000000000004</v>
      </c>
      <c r="Y43" s="33">
        <f t="shared" si="48"/>
        <v>-3.710000000000001</v>
      </c>
      <c r="Z43" s="33">
        <f t="shared" si="48"/>
        <v>-2.1300000000000026</v>
      </c>
      <c r="AA43" s="33">
        <f t="shared" si="48"/>
        <v>0.7800000000000011</v>
      </c>
      <c r="AB43" s="35">
        <f t="shared" si="48"/>
        <v>-8.290000000000006</v>
      </c>
      <c r="AC43" s="33">
        <f t="shared" si="48"/>
        <v>-1.2799999999999976</v>
      </c>
      <c r="AD43" s="33">
        <f t="shared" si="48"/>
        <v>-5.740000000000002</v>
      </c>
      <c r="AE43" s="33">
        <f t="shared" si="48"/>
        <v>-8.309999999999999</v>
      </c>
      <c r="AF43" s="33">
        <f t="shared" si="48"/>
        <v>-2.6099999999999994</v>
      </c>
      <c r="AG43" s="35">
        <f t="shared" si="48"/>
        <v>-17.939999999999998</v>
      </c>
      <c r="AH43" s="33">
        <f>AH44-AH45</f>
        <v>1.879999999999999</v>
      </c>
      <c r="AI43" s="33">
        <f>AI44-AI45</f>
        <v>-3.7399999999999984</v>
      </c>
      <c r="AJ43" s="33">
        <f>AJ44-AJ45</f>
        <v>-2.3800000000000026</v>
      </c>
    </row>
    <row r="44" spans="1:36" ht="12" customHeight="1">
      <c r="A44" s="7" t="s">
        <v>80</v>
      </c>
      <c r="B44" s="7" t="s">
        <v>80</v>
      </c>
      <c r="C44" s="7" t="s">
        <v>81</v>
      </c>
      <c r="D44" s="9">
        <v>11.36</v>
      </c>
      <c r="E44" s="9">
        <v>18.310000000000002</v>
      </c>
      <c r="F44" s="9">
        <v>20.509999999999998</v>
      </c>
      <c r="G44" s="9">
        <v>16.61</v>
      </c>
      <c r="H44" s="32">
        <f>SUM(D44:G44)</f>
        <v>66.78999999999999</v>
      </c>
      <c r="I44" s="9">
        <v>12.54</v>
      </c>
      <c r="J44" s="9">
        <v>14.29</v>
      </c>
      <c r="K44" s="9">
        <v>17.85</v>
      </c>
      <c r="L44" s="9">
        <v>14.530000000000001</v>
      </c>
      <c r="M44" s="32">
        <f>SUM(I44:L44)</f>
        <v>59.21</v>
      </c>
      <c r="N44" s="9">
        <v>12.23</v>
      </c>
      <c r="O44" s="9">
        <v>19.14</v>
      </c>
      <c r="P44" s="9">
        <v>19.36</v>
      </c>
      <c r="Q44" s="9">
        <v>16.189999999999998</v>
      </c>
      <c r="R44" s="32">
        <f>SUM(N44:Q44)</f>
        <v>66.92</v>
      </c>
      <c r="S44" s="9">
        <v>14.469999999999999</v>
      </c>
      <c r="T44" s="9">
        <v>21.53</v>
      </c>
      <c r="U44" s="9">
        <v>23.85</v>
      </c>
      <c r="V44" s="9">
        <v>21.04</v>
      </c>
      <c r="W44" s="35">
        <f>SUM(S44:V44)</f>
        <v>80.89</v>
      </c>
      <c r="X44" s="33">
        <v>17.869999999999997</v>
      </c>
      <c r="Y44" s="33">
        <v>25.4</v>
      </c>
      <c r="Z44" s="33">
        <v>26.61</v>
      </c>
      <c r="AA44" s="33">
        <v>21.66</v>
      </c>
      <c r="AB44" s="34">
        <f>SUM(X44:AA44)</f>
        <v>91.53999999999999</v>
      </c>
      <c r="AC44" s="33">
        <v>16.23</v>
      </c>
      <c r="AD44" s="33">
        <v>26.759999999999998</v>
      </c>
      <c r="AE44" s="33">
        <v>23.630000000000003</v>
      </c>
      <c r="AF44" s="33">
        <v>17.69</v>
      </c>
      <c r="AG44" s="34">
        <f>SUM(AC44:AF44)</f>
        <v>84.31</v>
      </c>
      <c r="AH44" s="33">
        <v>14.93</v>
      </c>
      <c r="AI44" s="33">
        <v>23.51</v>
      </c>
      <c r="AJ44" s="33">
        <v>25.45</v>
      </c>
    </row>
    <row r="45" spans="1:36" ht="12" customHeight="1">
      <c r="A45" s="7" t="s">
        <v>82</v>
      </c>
      <c r="B45" s="7" t="s">
        <v>82</v>
      </c>
      <c r="C45" s="7" t="s">
        <v>83</v>
      </c>
      <c r="D45" s="9">
        <v>12.65</v>
      </c>
      <c r="E45" s="9">
        <v>15.77</v>
      </c>
      <c r="F45" s="9">
        <v>18.98</v>
      </c>
      <c r="G45" s="9">
        <v>16.51</v>
      </c>
      <c r="H45" s="32">
        <f>SUM(D45:G45)</f>
        <v>63.91000000000001</v>
      </c>
      <c r="I45" s="9">
        <v>10.469999999999999</v>
      </c>
      <c r="J45" s="9">
        <v>14.13</v>
      </c>
      <c r="K45" s="9">
        <v>17.58</v>
      </c>
      <c r="L45" s="9">
        <v>14.34</v>
      </c>
      <c r="M45" s="32">
        <f>SUM(I45:L45)</f>
        <v>56.519999999999996</v>
      </c>
      <c r="N45" s="9">
        <v>11.600000000000001</v>
      </c>
      <c r="O45" s="9">
        <v>19.16</v>
      </c>
      <c r="P45" s="9">
        <v>22.810000000000002</v>
      </c>
      <c r="Q45" s="9">
        <v>18.03</v>
      </c>
      <c r="R45" s="32">
        <f>SUM(N45:Q45)</f>
        <v>71.60000000000001</v>
      </c>
      <c r="S45" s="9">
        <v>13.72</v>
      </c>
      <c r="T45" s="9">
        <v>23.72</v>
      </c>
      <c r="U45" s="9">
        <v>27.14</v>
      </c>
      <c r="V45" s="9">
        <v>23.14</v>
      </c>
      <c r="W45" s="35">
        <f>SUM(S45:V45)</f>
        <v>87.72</v>
      </c>
      <c r="X45" s="33">
        <v>21.1</v>
      </c>
      <c r="Y45" s="33">
        <v>29.11</v>
      </c>
      <c r="Z45" s="33">
        <v>28.740000000000002</v>
      </c>
      <c r="AA45" s="33">
        <v>20.88</v>
      </c>
      <c r="AB45" s="34">
        <f>SUM(X45:AA45)</f>
        <v>99.83</v>
      </c>
      <c r="AC45" s="33">
        <v>17.509999999999998</v>
      </c>
      <c r="AD45" s="33">
        <v>32.5</v>
      </c>
      <c r="AE45" s="33">
        <v>31.94</v>
      </c>
      <c r="AF45" s="33">
        <v>20.3</v>
      </c>
      <c r="AG45" s="34">
        <f>SUM(AC45:AF45)</f>
        <v>102.25</v>
      </c>
      <c r="AH45" s="33">
        <v>13.05</v>
      </c>
      <c r="AI45" s="33">
        <v>27.25</v>
      </c>
      <c r="AJ45" s="33">
        <v>27.830000000000002</v>
      </c>
    </row>
    <row r="46" spans="1:36" ht="12" customHeight="1">
      <c r="A46" s="7" t="s">
        <v>95</v>
      </c>
      <c r="B46" s="7" t="s">
        <v>96</v>
      </c>
      <c r="C46" s="7" t="s">
        <v>97</v>
      </c>
      <c r="D46" s="9">
        <f aca="true" t="shared" si="49" ref="D46:AG46">D47-D48</f>
        <v>2.3200000000000003</v>
      </c>
      <c r="E46" s="9">
        <f t="shared" si="49"/>
        <v>1.8000000000000043</v>
      </c>
      <c r="F46" s="9">
        <f t="shared" si="49"/>
        <v>3.9599999999999937</v>
      </c>
      <c r="G46" s="9">
        <f t="shared" si="49"/>
        <v>1.5200000000000031</v>
      </c>
      <c r="H46" s="32">
        <f t="shared" si="49"/>
        <v>9.599999999999994</v>
      </c>
      <c r="I46" s="9">
        <f t="shared" si="49"/>
        <v>-4.550000000000004</v>
      </c>
      <c r="J46" s="9">
        <f t="shared" si="49"/>
        <v>1.6299999999999955</v>
      </c>
      <c r="K46" s="9">
        <f t="shared" si="49"/>
        <v>-1.0499999999999972</v>
      </c>
      <c r="L46" s="9">
        <f t="shared" si="49"/>
        <v>-4.749999999999993</v>
      </c>
      <c r="M46" s="32">
        <f t="shared" si="49"/>
        <v>-8.719999999999999</v>
      </c>
      <c r="N46" s="9">
        <f t="shared" si="49"/>
        <v>-3.8200000000000003</v>
      </c>
      <c r="O46" s="9">
        <f t="shared" si="49"/>
        <v>8.5</v>
      </c>
      <c r="P46" s="9">
        <f t="shared" si="49"/>
        <v>9.730000000000011</v>
      </c>
      <c r="Q46" s="9">
        <f t="shared" si="49"/>
        <v>-1.4799999999999898</v>
      </c>
      <c r="R46" s="32">
        <f t="shared" si="49"/>
        <v>12.930000000000035</v>
      </c>
      <c r="S46" s="9">
        <f t="shared" si="49"/>
        <v>-4.060000000000002</v>
      </c>
      <c r="T46" s="9">
        <f t="shared" si="49"/>
        <v>9.010000000000005</v>
      </c>
      <c r="U46" s="9">
        <f t="shared" si="49"/>
        <v>11.110000000000014</v>
      </c>
      <c r="V46" s="9">
        <f t="shared" si="49"/>
        <v>-2.160000000000011</v>
      </c>
      <c r="W46" s="35">
        <f t="shared" si="49"/>
        <v>13.900000000000034</v>
      </c>
      <c r="X46" s="33">
        <f t="shared" si="49"/>
        <v>-0.44000000000001194</v>
      </c>
      <c r="Y46" s="33">
        <f t="shared" si="49"/>
        <v>9.600000000000009</v>
      </c>
      <c r="Z46" s="33">
        <f t="shared" si="49"/>
        <v>16.719999999999985</v>
      </c>
      <c r="AA46" s="33">
        <f t="shared" si="49"/>
        <v>5.719999999999999</v>
      </c>
      <c r="AB46" s="35">
        <f t="shared" si="49"/>
        <v>31.599999999999966</v>
      </c>
      <c r="AC46" s="33">
        <f t="shared" si="49"/>
        <v>1.240000000000002</v>
      </c>
      <c r="AD46" s="33">
        <f t="shared" si="49"/>
        <v>10.21</v>
      </c>
      <c r="AE46" s="33">
        <f t="shared" si="49"/>
        <v>8.579999999999991</v>
      </c>
      <c r="AF46" s="33">
        <f t="shared" si="49"/>
        <v>-6.520000000000003</v>
      </c>
      <c r="AG46" s="35">
        <f t="shared" si="49"/>
        <v>13.509999999999991</v>
      </c>
      <c r="AH46" s="33">
        <f>AH47-AH48</f>
        <v>-0.7600000000000051</v>
      </c>
      <c r="AI46" s="33">
        <f>AI47-AI48</f>
        <v>9.469999999999999</v>
      </c>
      <c r="AJ46" s="33">
        <f>AJ47-AJ48</f>
        <v>13.07</v>
      </c>
    </row>
    <row r="47" spans="1:36" ht="12" customHeight="1">
      <c r="A47" s="7" t="s">
        <v>80</v>
      </c>
      <c r="B47" s="7" t="s">
        <v>80</v>
      </c>
      <c r="C47" s="7" t="s">
        <v>81</v>
      </c>
      <c r="D47" s="9">
        <v>43.21000000000001</v>
      </c>
      <c r="E47" s="9">
        <v>35.84</v>
      </c>
      <c r="F47" s="9">
        <v>38.69</v>
      </c>
      <c r="G47" s="9">
        <v>50.07</v>
      </c>
      <c r="H47" s="32">
        <f>SUM(D47:G47)</f>
        <v>167.81</v>
      </c>
      <c r="I47" s="9">
        <v>32.93</v>
      </c>
      <c r="J47" s="9">
        <v>39.78</v>
      </c>
      <c r="K47" s="9">
        <v>38.65</v>
      </c>
      <c r="L47" s="9">
        <v>52.56</v>
      </c>
      <c r="M47" s="32">
        <f>SUM(I47:L47)</f>
        <v>163.92000000000002</v>
      </c>
      <c r="N47" s="9">
        <v>49.85</v>
      </c>
      <c r="O47" s="9">
        <v>60.9</v>
      </c>
      <c r="P47" s="9">
        <v>65.65</v>
      </c>
      <c r="Q47" s="9">
        <v>67.68</v>
      </c>
      <c r="R47" s="32">
        <f>SUM(N47:Q47)</f>
        <v>244.08</v>
      </c>
      <c r="S47" s="9">
        <v>56.57</v>
      </c>
      <c r="T47" s="9">
        <v>61.55</v>
      </c>
      <c r="U47" s="9">
        <v>63.60000000000001</v>
      </c>
      <c r="V47" s="9">
        <v>66.00999999999999</v>
      </c>
      <c r="W47" s="35">
        <f>SUM(S47:V47)</f>
        <v>247.73000000000002</v>
      </c>
      <c r="X47" s="33">
        <v>61.17999999999999</v>
      </c>
      <c r="Y47" s="33">
        <v>64.54</v>
      </c>
      <c r="Z47" s="33">
        <v>72.22999999999999</v>
      </c>
      <c r="AA47" s="33">
        <v>71.7</v>
      </c>
      <c r="AB47" s="34">
        <f>SUM(X47:AA47)</f>
        <v>269.65</v>
      </c>
      <c r="AC47" s="33">
        <v>60.87</v>
      </c>
      <c r="AD47" s="33">
        <v>63.63</v>
      </c>
      <c r="AE47" s="33">
        <v>60.809999999999995</v>
      </c>
      <c r="AF47" s="33">
        <v>62.43</v>
      </c>
      <c r="AG47" s="34">
        <f>SUM(AC47:AF47)</f>
        <v>247.74</v>
      </c>
      <c r="AH47" s="33">
        <v>48.589999999999996</v>
      </c>
      <c r="AI47" s="33">
        <v>49.53</v>
      </c>
      <c r="AJ47" s="33">
        <v>52.49</v>
      </c>
    </row>
    <row r="48" spans="1:36" ht="12" customHeight="1">
      <c r="A48" s="7" t="s">
        <v>82</v>
      </c>
      <c r="B48" s="7" t="s">
        <v>82</v>
      </c>
      <c r="C48" s="7" t="s">
        <v>83</v>
      </c>
      <c r="D48" s="9">
        <v>40.89000000000001</v>
      </c>
      <c r="E48" s="9">
        <v>34.04</v>
      </c>
      <c r="F48" s="9">
        <v>34.730000000000004</v>
      </c>
      <c r="G48" s="9">
        <v>48.55</v>
      </c>
      <c r="H48" s="32">
        <f>SUM(D48:G48)</f>
        <v>158.21</v>
      </c>
      <c r="I48" s="9">
        <v>37.480000000000004</v>
      </c>
      <c r="J48" s="9">
        <v>38.150000000000006</v>
      </c>
      <c r="K48" s="9">
        <v>39.699999999999996</v>
      </c>
      <c r="L48" s="9">
        <v>57.309999999999995</v>
      </c>
      <c r="M48" s="32">
        <f>SUM(I48:L48)</f>
        <v>172.64000000000001</v>
      </c>
      <c r="N48" s="9">
        <v>53.67</v>
      </c>
      <c r="O48" s="9">
        <v>52.4</v>
      </c>
      <c r="P48" s="9">
        <v>55.919999999999995</v>
      </c>
      <c r="Q48" s="9">
        <v>69.16</v>
      </c>
      <c r="R48" s="32">
        <f>SUM(N48:Q48)</f>
        <v>231.14999999999998</v>
      </c>
      <c r="S48" s="9">
        <v>60.63</v>
      </c>
      <c r="T48" s="9">
        <v>52.53999999999999</v>
      </c>
      <c r="U48" s="9">
        <v>52.489999999999995</v>
      </c>
      <c r="V48" s="9">
        <v>68.17</v>
      </c>
      <c r="W48" s="35">
        <f>SUM(S48:V48)</f>
        <v>233.82999999999998</v>
      </c>
      <c r="X48" s="33">
        <v>61.620000000000005</v>
      </c>
      <c r="Y48" s="33">
        <v>54.94</v>
      </c>
      <c r="Z48" s="33">
        <v>55.510000000000005</v>
      </c>
      <c r="AA48" s="33">
        <v>65.98</v>
      </c>
      <c r="AB48" s="34">
        <f>SUM(X48:AA48)</f>
        <v>238.05</v>
      </c>
      <c r="AC48" s="33">
        <v>59.629999999999995</v>
      </c>
      <c r="AD48" s="33">
        <v>53.42</v>
      </c>
      <c r="AE48" s="33">
        <v>52.230000000000004</v>
      </c>
      <c r="AF48" s="33">
        <v>68.95</v>
      </c>
      <c r="AG48" s="34">
        <f>SUM(AC48:AF48)</f>
        <v>234.23000000000002</v>
      </c>
      <c r="AH48" s="33">
        <v>49.35</v>
      </c>
      <c r="AI48" s="33">
        <v>40.06</v>
      </c>
      <c r="AJ48" s="33">
        <v>39.42</v>
      </c>
    </row>
    <row r="49" spans="1:36" ht="12" customHeight="1">
      <c r="A49" s="7" t="s">
        <v>98</v>
      </c>
      <c r="B49" s="7" t="s">
        <v>99</v>
      </c>
      <c r="C49" s="7" t="s">
        <v>100</v>
      </c>
      <c r="D49" s="9">
        <f aca="true" t="shared" si="50" ref="D49:AG49">D50-D51</f>
        <v>-0.6000000000000005</v>
      </c>
      <c r="E49" s="9">
        <f t="shared" si="50"/>
        <v>-2.610000000000002</v>
      </c>
      <c r="F49" s="9">
        <f t="shared" si="50"/>
        <v>-1.7599999999999998</v>
      </c>
      <c r="G49" s="9">
        <f t="shared" si="50"/>
        <v>0.14999999999999858</v>
      </c>
      <c r="H49" s="32">
        <f t="shared" si="50"/>
        <v>-4.82</v>
      </c>
      <c r="I49" s="9">
        <f t="shared" si="50"/>
        <v>-0.09999999999999964</v>
      </c>
      <c r="J49" s="9">
        <f t="shared" si="50"/>
        <v>-1.7400000000000002</v>
      </c>
      <c r="K49" s="9">
        <f t="shared" si="50"/>
        <v>-1.2799999999999994</v>
      </c>
      <c r="L49" s="9">
        <f t="shared" si="50"/>
        <v>0.9499999999999993</v>
      </c>
      <c r="M49" s="32">
        <f t="shared" si="50"/>
        <v>-2.1700000000000017</v>
      </c>
      <c r="N49" s="9">
        <f t="shared" si="50"/>
        <v>-0.7599999999999998</v>
      </c>
      <c r="O49" s="9">
        <f t="shared" si="50"/>
        <v>-1.209999999999999</v>
      </c>
      <c r="P49" s="9">
        <f t="shared" si="50"/>
        <v>1.9399999999999977</v>
      </c>
      <c r="Q49" s="9">
        <f t="shared" si="50"/>
        <v>0.7099999999999991</v>
      </c>
      <c r="R49" s="32">
        <f t="shared" si="50"/>
        <v>0.6799999999999926</v>
      </c>
      <c r="S49" s="9">
        <f t="shared" si="50"/>
        <v>-0.15000000000000036</v>
      </c>
      <c r="T49" s="9">
        <f t="shared" si="50"/>
        <v>-0.7999999999999989</v>
      </c>
      <c r="U49" s="9">
        <f t="shared" si="50"/>
        <v>2.380000000000001</v>
      </c>
      <c r="V49" s="9">
        <f t="shared" si="50"/>
        <v>2.8499999999999996</v>
      </c>
      <c r="W49" s="35">
        <f t="shared" si="50"/>
        <v>4.280000000000008</v>
      </c>
      <c r="X49" s="33">
        <f t="shared" si="50"/>
        <v>3.5599999999999987</v>
      </c>
      <c r="Y49" s="33">
        <f t="shared" si="50"/>
        <v>1.0299999999999994</v>
      </c>
      <c r="Z49" s="33">
        <f t="shared" si="50"/>
        <v>2.209999999999999</v>
      </c>
      <c r="AA49" s="33">
        <f t="shared" si="50"/>
        <v>3.24</v>
      </c>
      <c r="AB49" s="35">
        <f t="shared" si="50"/>
        <v>10.039999999999992</v>
      </c>
      <c r="AC49" s="33">
        <f t="shared" si="50"/>
        <v>1.2400000000000002</v>
      </c>
      <c r="AD49" s="33">
        <f t="shared" si="50"/>
        <v>2.209999999999999</v>
      </c>
      <c r="AE49" s="33">
        <f t="shared" si="50"/>
        <v>2.5599999999999987</v>
      </c>
      <c r="AF49" s="33">
        <f t="shared" si="50"/>
        <v>1.2300000000000004</v>
      </c>
      <c r="AG49" s="35">
        <f t="shared" si="50"/>
        <v>7.240000000000002</v>
      </c>
      <c r="AH49" s="33">
        <f>AH50-AH51</f>
        <v>0.27000000000000135</v>
      </c>
      <c r="AI49" s="33">
        <f>AI50-AI51</f>
        <v>-0.22999999999999865</v>
      </c>
      <c r="AJ49" s="33">
        <f>AJ50-AJ51</f>
        <v>1.1899999999999995</v>
      </c>
    </row>
    <row r="50" spans="1:36" ht="12" customHeight="1">
      <c r="A50" s="7" t="s">
        <v>80</v>
      </c>
      <c r="B50" s="7" t="s">
        <v>80</v>
      </c>
      <c r="C50" s="7" t="s">
        <v>81</v>
      </c>
      <c r="D50" s="9">
        <v>6.4799999999999995</v>
      </c>
      <c r="E50" s="9">
        <v>7.7299999999999995</v>
      </c>
      <c r="F50" s="9">
        <v>8.25</v>
      </c>
      <c r="G50" s="9">
        <v>9.5</v>
      </c>
      <c r="H50" s="32">
        <f>SUM(D50:G50)</f>
        <v>31.96</v>
      </c>
      <c r="I50" s="9">
        <v>6.890000000000001</v>
      </c>
      <c r="J50" s="9">
        <v>8.030000000000001</v>
      </c>
      <c r="K50" s="9">
        <v>10.07</v>
      </c>
      <c r="L50" s="9">
        <v>11.43</v>
      </c>
      <c r="M50" s="32">
        <f>SUM(I50:L50)</f>
        <v>36.42</v>
      </c>
      <c r="N50" s="9">
        <v>10</v>
      </c>
      <c r="O50" s="9">
        <v>10.89</v>
      </c>
      <c r="P50" s="9">
        <v>15.68</v>
      </c>
      <c r="Q50" s="9">
        <v>12.37</v>
      </c>
      <c r="R50" s="32">
        <f>SUM(N50:Q50)</f>
        <v>48.94</v>
      </c>
      <c r="S50" s="9">
        <v>10.92</v>
      </c>
      <c r="T50" s="9">
        <v>12.18</v>
      </c>
      <c r="U50" s="9">
        <v>15.100000000000001</v>
      </c>
      <c r="V50" s="9">
        <v>13.399999999999999</v>
      </c>
      <c r="W50" s="35">
        <f>SUM(S50:V50)</f>
        <v>51.6</v>
      </c>
      <c r="X50" s="33">
        <v>13.59</v>
      </c>
      <c r="Y50" s="33">
        <v>14.25</v>
      </c>
      <c r="Z50" s="33">
        <v>15.260000000000002</v>
      </c>
      <c r="AA50" s="33">
        <v>15.2</v>
      </c>
      <c r="AB50" s="34">
        <f>SUM(X50:AA50)</f>
        <v>58.3</v>
      </c>
      <c r="AC50" s="33">
        <v>13.68</v>
      </c>
      <c r="AD50" s="33">
        <v>14.43</v>
      </c>
      <c r="AE50" s="33">
        <v>15.569999999999999</v>
      </c>
      <c r="AF50" s="33">
        <v>13.77</v>
      </c>
      <c r="AG50" s="34">
        <f>SUM(AC50:AF50)</f>
        <v>57.45</v>
      </c>
      <c r="AH50" s="33">
        <v>9.16</v>
      </c>
      <c r="AI50" s="33">
        <v>10.030000000000001</v>
      </c>
      <c r="AJ50" s="33">
        <v>12.28</v>
      </c>
    </row>
    <row r="51" spans="1:36" ht="12" customHeight="1">
      <c r="A51" s="7" t="s">
        <v>82</v>
      </c>
      <c r="B51" s="7" t="s">
        <v>82</v>
      </c>
      <c r="C51" s="7" t="s">
        <v>83</v>
      </c>
      <c r="D51" s="9">
        <v>7.08</v>
      </c>
      <c r="E51" s="9">
        <v>10.340000000000002</v>
      </c>
      <c r="F51" s="9">
        <v>10.01</v>
      </c>
      <c r="G51" s="9">
        <v>9.350000000000001</v>
      </c>
      <c r="H51" s="32">
        <f>SUM(D51:G51)</f>
        <v>36.78</v>
      </c>
      <c r="I51" s="9">
        <v>6.99</v>
      </c>
      <c r="J51" s="9">
        <v>9.770000000000001</v>
      </c>
      <c r="K51" s="9">
        <v>11.35</v>
      </c>
      <c r="L51" s="9">
        <v>10.48</v>
      </c>
      <c r="M51" s="32">
        <f>SUM(I51:L51)</f>
        <v>38.59</v>
      </c>
      <c r="N51" s="9">
        <v>10.76</v>
      </c>
      <c r="O51" s="9">
        <v>12.1</v>
      </c>
      <c r="P51" s="9">
        <v>13.740000000000002</v>
      </c>
      <c r="Q51" s="9">
        <v>11.66</v>
      </c>
      <c r="R51" s="32">
        <f>SUM(N51:Q51)</f>
        <v>48.260000000000005</v>
      </c>
      <c r="S51" s="9">
        <v>11.07</v>
      </c>
      <c r="T51" s="9">
        <v>12.979999999999999</v>
      </c>
      <c r="U51" s="9">
        <v>12.72</v>
      </c>
      <c r="V51" s="9">
        <v>10.549999999999999</v>
      </c>
      <c r="W51" s="35">
        <f>SUM(S51:V51)</f>
        <v>47.31999999999999</v>
      </c>
      <c r="X51" s="33">
        <v>10.030000000000001</v>
      </c>
      <c r="Y51" s="33">
        <v>13.22</v>
      </c>
      <c r="Z51" s="33">
        <v>13.050000000000002</v>
      </c>
      <c r="AA51" s="33">
        <v>11.959999999999999</v>
      </c>
      <c r="AB51" s="34">
        <f>SUM(X51:AA51)</f>
        <v>48.260000000000005</v>
      </c>
      <c r="AC51" s="33">
        <v>12.44</v>
      </c>
      <c r="AD51" s="33">
        <v>12.22</v>
      </c>
      <c r="AE51" s="33">
        <v>13.01</v>
      </c>
      <c r="AF51" s="33">
        <v>12.54</v>
      </c>
      <c r="AG51" s="34">
        <f>SUM(AC51:AF51)</f>
        <v>50.21</v>
      </c>
      <c r="AH51" s="33">
        <v>8.889999999999999</v>
      </c>
      <c r="AI51" s="33">
        <v>10.26</v>
      </c>
      <c r="AJ51" s="33">
        <v>11.09</v>
      </c>
    </row>
    <row r="52" spans="1:36" ht="12" customHeight="1">
      <c r="A52" s="7" t="s">
        <v>101</v>
      </c>
      <c r="B52" s="7" t="s">
        <v>102</v>
      </c>
      <c r="C52" s="7" t="s">
        <v>103</v>
      </c>
      <c r="D52" s="33">
        <f>D53-D54</f>
        <v>-2.4699999999999998</v>
      </c>
      <c r="E52" s="33">
        <f aca="true" t="shared" si="51" ref="E52:AG52">E53-E54</f>
        <v>-3.7399999999999998</v>
      </c>
      <c r="F52" s="33">
        <f t="shared" si="51"/>
        <v>-1.18</v>
      </c>
      <c r="G52" s="33">
        <f t="shared" si="51"/>
        <v>-3.0200000000000005</v>
      </c>
      <c r="H52" s="35">
        <f t="shared" si="51"/>
        <v>-10.409999999999998</v>
      </c>
      <c r="I52" s="33">
        <f t="shared" si="51"/>
        <v>-2.78</v>
      </c>
      <c r="J52" s="33">
        <f t="shared" si="51"/>
        <v>-5.27</v>
      </c>
      <c r="K52" s="33">
        <f t="shared" si="51"/>
        <v>-4.970000000000001</v>
      </c>
      <c r="L52" s="33">
        <f t="shared" si="51"/>
        <v>-5.76</v>
      </c>
      <c r="M52" s="35">
        <f t="shared" si="51"/>
        <v>-18.78</v>
      </c>
      <c r="N52" s="33">
        <f t="shared" si="51"/>
        <v>-3.7499999999999996</v>
      </c>
      <c r="O52" s="33">
        <f t="shared" si="51"/>
        <v>-3.94</v>
      </c>
      <c r="P52" s="33">
        <f t="shared" si="51"/>
        <v>-4.54</v>
      </c>
      <c r="Q52" s="33">
        <f t="shared" si="51"/>
        <v>-5.41</v>
      </c>
      <c r="R52" s="35">
        <f t="shared" si="51"/>
        <v>-17.64</v>
      </c>
      <c r="S52" s="33">
        <f t="shared" si="51"/>
        <v>-3.0000000000000004</v>
      </c>
      <c r="T52" s="33">
        <f t="shared" si="51"/>
        <v>-3.98</v>
      </c>
      <c r="U52" s="33">
        <f t="shared" si="51"/>
        <v>-4.41</v>
      </c>
      <c r="V52" s="33">
        <f t="shared" si="51"/>
        <v>-3.2</v>
      </c>
      <c r="W52" s="35">
        <f t="shared" si="51"/>
        <v>-14.589999999999998</v>
      </c>
      <c r="X52" s="33">
        <f t="shared" si="51"/>
        <v>-2.8699999999999997</v>
      </c>
      <c r="Y52" s="33">
        <f t="shared" si="51"/>
        <v>-3.1100000000000003</v>
      </c>
      <c r="Z52" s="33">
        <f t="shared" si="51"/>
        <v>-4.58</v>
      </c>
      <c r="AA52" s="33">
        <f t="shared" si="51"/>
        <v>-4.499999999999999</v>
      </c>
      <c r="AB52" s="35">
        <f t="shared" si="51"/>
        <v>-15.059999999999999</v>
      </c>
      <c r="AC52" s="33">
        <f t="shared" si="51"/>
        <v>-4.209999999999999</v>
      </c>
      <c r="AD52" s="33">
        <f t="shared" si="51"/>
        <v>-4.790000000000001</v>
      </c>
      <c r="AE52" s="33">
        <f t="shared" si="51"/>
        <v>-5.98</v>
      </c>
      <c r="AF52" s="33">
        <f t="shared" si="51"/>
        <v>-5.48</v>
      </c>
      <c r="AG52" s="35">
        <f t="shared" si="51"/>
        <v>-20.46</v>
      </c>
      <c r="AH52" s="33">
        <f>AH53-AH54</f>
        <v>-3.25</v>
      </c>
      <c r="AI52" s="33">
        <f>AI53-AI54</f>
        <v>-2.81</v>
      </c>
      <c r="AJ52" s="33">
        <f>AJ53-AJ54</f>
        <v>-2.71</v>
      </c>
    </row>
    <row r="53" spans="1:36" ht="12" customHeight="1">
      <c r="A53" s="7" t="s">
        <v>80</v>
      </c>
      <c r="B53" s="7" t="s">
        <v>80</v>
      </c>
      <c r="C53" s="7" t="s">
        <v>81</v>
      </c>
      <c r="D53" s="33">
        <f>D56+D59+D62</f>
        <v>1.1300000000000001</v>
      </c>
      <c r="E53" s="33">
        <f aca="true" t="shared" si="52" ref="E53:G54">E56+E59+E62</f>
        <v>0.27</v>
      </c>
      <c r="F53" s="33">
        <f t="shared" si="52"/>
        <v>0.02</v>
      </c>
      <c r="G53" s="33">
        <f t="shared" si="52"/>
        <v>0.74</v>
      </c>
      <c r="H53" s="32">
        <f>SUM(D53:G53)</f>
        <v>2.16</v>
      </c>
      <c r="I53" s="33">
        <f>I56+I59+I62</f>
        <v>0.25</v>
      </c>
      <c r="J53" s="33">
        <f aca="true" t="shared" si="53" ref="J53:L54">J56+J59+J62</f>
        <v>0.4</v>
      </c>
      <c r="K53" s="33">
        <f t="shared" si="53"/>
        <v>0.34</v>
      </c>
      <c r="L53" s="33">
        <f t="shared" si="53"/>
        <v>0.33999999999999997</v>
      </c>
      <c r="M53" s="32">
        <f aca="true" t="shared" si="54" ref="M53:M60">SUM(I53:L53)</f>
        <v>1.33</v>
      </c>
      <c r="N53" s="33">
        <f>N59+N62</f>
        <v>0.31</v>
      </c>
      <c r="O53" s="33">
        <f aca="true" t="shared" si="55" ref="O53:V53">O59+O62</f>
        <v>0.36</v>
      </c>
      <c r="P53" s="33">
        <f t="shared" si="55"/>
        <v>0.51</v>
      </c>
      <c r="Q53" s="33">
        <f t="shared" si="55"/>
        <v>0.6399999999999999</v>
      </c>
      <c r="R53" s="32">
        <f>SUM(N53:Q53)</f>
        <v>1.8199999999999998</v>
      </c>
      <c r="S53" s="33">
        <f t="shared" si="55"/>
        <v>0.42</v>
      </c>
      <c r="T53" s="33">
        <f t="shared" si="55"/>
        <v>0.85</v>
      </c>
      <c r="U53" s="33">
        <f t="shared" si="55"/>
        <v>1.13</v>
      </c>
      <c r="V53" s="33">
        <f t="shared" si="55"/>
        <v>0.95</v>
      </c>
      <c r="W53" s="32">
        <f>SUM(S53:V53)</f>
        <v>3.3499999999999996</v>
      </c>
      <c r="X53" s="33">
        <f>X59+X62</f>
        <v>0.64</v>
      </c>
      <c r="Y53" s="33">
        <f aca="true" t="shared" si="56" ref="Y53:AA54">Y59+Y62</f>
        <v>1.2</v>
      </c>
      <c r="Z53" s="33">
        <f t="shared" si="56"/>
        <v>1.23</v>
      </c>
      <c r="AA53" s="33">
        <f t="shared" si="56"/>
        <v>1.4100000000000001</v>
      </c>
      <c r="AB53" s="32">
        <f>SUM(X53:AA53)</f>
        <v>4.48</v>
      </c>
      <c r="AC53" s="33">
        <f>AC59+AC62</f>
        <v>1.28</v>
      </c>
      <c r="AD53" s="33">
        <f aca="true" t="shared" si="57" ref="AD53:AJ54">AD59+AD62</f>
        <v>1.3199999999999998</v>
      </c>
      <c r="AE53" s="33">
        <f t="shared" si="57"/>
        <v>2.23</v>
      </c>
      <c r="AF53" s="33">
        <f t="shared" si="57"/>
        <v>1.7999999999999998</v>
      </c>
      <c r="AG53" s="35">
        <f t="shared" si="57"/>
        <v>6.629999999999999</v>
      </c>
      <c r="AH53" s="33">
        <f t="shared" si="57"/>
        <v>1.8</v>
      </c>
      <c r="AI53" s="33">
        <f t="shared" si="57"/>
        <v>1.85</v>
      </c>
      <c r="AJ53" s="33">
        <f t="shared" si="57"/>
        <v>1.4400000000000002</v>
      </c>
    </row>
    <row r="54" spans="1:36" ht="12" customHeight="1">
      <c r="A54" s="7" t="s">
        <v>82</v>
      </c>
      <c r="B54" s="7" t="s">
        <v>82</v>
      </c>
      <c r="C54" s="7" t="s">
        <v>83</v>
      </c>
      <c r="D54" s="33">
        <f>D57+D60+D63</f>
        <v>3.5999999999999996</v>
      </c>
      <c r="E54" s="33">
        <f t="shared" si="52"/>
        <v>4.01</v>
      </c>
      <c r="F54" s="33">
        <f t="shared" si="52"/>
        <v>1.2</v>
      </c>
      <c r="G54" s="33">
        <f t="shared" si="52"/>
        <v>3.7600000000000002</v>
      </c>
      <c r="H54" s="32">
        <f>SUM(D54:G54)</f>
        <v>12.569999999999999</v>
      </c>
      <c r="I54" s="33">
        <f>I57+I60+I63</f>
        <v>3.03</v>
      </c>
      <c r="J54" s="33">
        <f t="shared" si="53"/>
        <v>5.67</v>
      </c>
      <c r="K54" s="33">
        <f t="shared" si="53"/>
        <v>5.3100000000000005</v>
      </c>
      <c r="L54" s="33">
        <f t="shared" si="53"/>
        <v>6.1</v>
      </c>
      <c r="M54" s="32">
        <f t="shared" si="54"/>
        <v>20.11</v>
      </c>
      <c r="N54" s="33">
        <f aca="true" t="shared" si="58" ref="N54:V54">N60+N63</f>
        <v>4.06</v>
      </c>
      <c r="O54" s="33">
        <f t="shared" si="58"/>
        <v>4.3</v>
      </c>
      <c r="P54" s="33">
        <f t="shared" si="58"/>
        <v>5.05</v>
      </c>
      <c r="Q54" s="33">
        <f t="shared" si="58"/>
        <v>6.05</v>
      </c>
      <c r="R54" s="32">
        <f>SUM(N54:Q54)</f>
        <v>19.46</v>
      </c>
      <c r="S54" s="33">
        <f t="shared" si="58"/>
        <v>3.4200000000000004</v>
      </c>
      <c r="T54" s="33">
        <f t="shared" si="58"/>
        <v>4.83</v>
      </c>
      <c r="U54" s="33">
        <f t="shared" si="58"/>
        <v>5.54</v>
      </c>
      <c r="V54" s="33">
        <f t="shared" si="58"/>
        <v>4.15</v>
      </c>
      <c r="W54" s="32">
        <f>SUM(S54:V54)</f>
        <v>17.939999999999998</v>
      </c>
      <c r="X54" s="33">
        <f>X60+X63</f>
        <v>3.51</v>
      </c>
      <c r="Y54" s="33">
        <f t="shared" si="56"/>
        <v>4.3100000000000005</v>
      </c>
      <c r="Z54" s="33">
        <f t="shared" si="56"/>
        <v>5.81</v>
      </c>
      <c r="AA54" s="33">
        <f t="shared" si="56"/>
        <v>5.909999999999999</v>
      </c>
      <c r="AB54" s="32">
        <f>SUM(X54:AA54)</f>
        <v>19.54</v>
      </c>
      <c r="AC54" s="33">
        <f>AC60+AC63</f>
        <v>5.489999999999999</v>
      </c>
      <c r="AD54" s="33">
        <f t="shared" si="57"/>
        <v>6.11</v>
      </c>
      <c r="AE54" s="33">
        <f t="shared" si="57"/>
        <v>8.21</v>
      </c>
      <c r="AF54" s="33">
        <f t="shared" si="57"/>
        <v>7.28</v>
      </c>
      <c r="AG54" s="35">
        <f t="shared" si="57"/>
        <v>27.09</v>
      </c>
      <c r="AH54" s="33">
        <f t="shared" si="57"/>
        <v>5.05</v>
      </c>
      <c r="AI54" s="33">
        <f t="shared" si="57"/>
        <v>4.66</v>
      </c>
      <c r="AJ54" s="33">
        <f t="shared" si="57"/>
        <v>4.15</v>
      </c>
    </row>
    <row r="55" spans="1:36" ht="12" customHeight="1">
      <c r="A55" s="7" t="s">
        <v>104</v>
      </c>
      <c r="B55" s="7" t="s">
        <v>118</v>
      </c>
      <c r="C55" s="7" t="s">
        <v>119</v>
      </c>
      <c r="D55" s="9">
        <f>D56-D57</f>
        <v>-0.01</v>
      </c>
      <c r="E55" s="9">
        <f aca="true" t="shared" si="59" ref="E55:L55">E56-E57</f>
        <v>-0.01</v>
      </c>
      <c r="F55" s="9">
        <f t="shared" si="59"/>
        <v>-0.01</v>
      </c>
      <c r="G55" s="9">
        <f t="shared" si="59"/>
        <v>0</v>
      </c>
      <c r="H55" s="32">
        <f>SUM(D55:G55)</f>
        <v>-0.03</v>
      </c>
      <c r="I55" s="9">
        <f t="shared" si="59"/>
        <v>-0.03</v>
      </c>
      <c r="J55" s="9">
        <f t="shared" si="59"/>
        <v>0</v>
      </c>
      <c r="K55" s="9">
        <f t="shared" si="59"/>
        <v>-0.01</v>
      </c>
      <c r="L55" s="9">
        <f t="shared" si="59"/>
        <v>0</v>
      </c>
      <c r="M55" s="32">
        <f t="shared" si="54"/>
        <v>-0.04</v>
      </c>
      <c r="N55" s="33"/>
      <c r="O55" s="33"/>
      <c r="P55" s="33"/>
      <c r="Q55" s="33"/>
      <c r="R55" s="32"/>
      <c r="S55" s="33"/>
      <c r="T55" s="33"/>
      <c r="U55" s="33"/>
      <c r="V55" s="33"/>
      <c r="W55" s="32"/>
      <c r="X55" s="33"/>
      <c r="Y55" s="33"/>
      <c r="Z55" s="33"/>
      <c r="AA55" s="33"/>
      <c r="AB55" s="32"/>
      <c r="AC55" s="33"/>
      <c r="AD55" s="33"/>
      <c r="AE55" s="33"/>
      <c r="AF55" s="33"/>
      <c r="AG55" s="35"/>
      <c r="AH55" s="33"/>
      <c r="AI55" s="33"/>
      <c r="AJ55" s="33"/>
    </row>
    <row r="56" spans="1:36" ht="12" customHeight="1" hidden="1">
      <c r="A56" s="7" t="s">
        <v>105</v>
      </c>
      <c r="B56" s="7" t="s">
        <v>105</v>
      </c>
      <c r="C56" s="7" t="s">
        <v>110</v>
      </c>
      <c r="D56" s="33">
        <v>0</v>
      </c>
      <c r="E56" s="33">
        <v>0</v>
      </c>
      <c r="F56" s="33">
        <v>0</v>
      </c>
      <c r="G56" s="33">
        <v>0</v>
      </c>
      <c r="H56" s="32">
        <f>SUM(D56:G56)</f>
        <v>0</v>
      </c>
      <c r="I56" s="33">
        <v>0</v>
      </c>
      <c r="J56" s="33">
        <v>0</v>
      </c>
      <c r="K56" s="33">
        <v>0</v>
      </c>
      <c r="L56" s="33">
        <v>0</v>
      </c>
      <c r="M56" s="32">
        <f t="shared" si="54"/>
        <v>0</v>
      </c>
      <c r="N56" s="33"/>
      <c r="O56" s="33"/>
      <c r="P56" s="33"/>
      <c r="Q56" s="33"/>
      <c r="R56" s="32"/>
      <c r="S56" s="33"/>
      <c r="T56" s="33"/>
      <c r="U56" s="33"/>
      <c r="V56" s="33"/>
      <c r="W56" s="32"/>
      <c r="X56" s="33"/>
      <c r="Y56" s="33"/>
      <c r="Z56" s="33"/>
      <c r="AA56" s="33"/>
      <c r="AB56" s="32"/>
      <c r="AC56" s="33"/>
      <c r="AD56" s="33"/>
      <c r="AE56" s="33"/>
      <c r="AF56" s="33"/>
      <c r="AG56" s="35"/>
      <c r="AH56" s="33"/>
      <c r="AI56" s="33"/>
      <c r="AJ56" s="33"/>
    </row>
    <row r="57" spans="1:36" ht="12" customHeight="1">
      <c r="A57" s="7" t="s">
        <v>106</v>
      </c>
      <c r="B57" s="7" t="s">
        <v>106</v>
      </c>
      <c r="C57" s="7" t="s">
        <v>111</v>
      </c>
      <c r="D57" s="33">
        <v>0.01</v>
      </c>
      <c r="E57" s="33">
        <v>0.01</v>
      </c>
      <c r="F57" s="33">
        <v>0.01</v>
      </c>
      <c r="G57" s="33">
        <v>0</v>
      </c>
      <c r="H57" s="32">
        <f>SUM(D57:G57)</f>
        <v>0.03</v>
      </c>
      <c r="I57" s="33">
        <v>0.03</v>
      </c>
      <c r="J57" s="33">
        <v>0</v>
      </c>
      <c r="K57" s="33">
        <v>0.01</v>
      </c>
      <c r="L57" s="33">
        <v>0</v>
      </c>
      <c r="M57" s="32">
        <f t="shared" si="54"/>
        <v>0.04</v>
      </c>
      <c r="N57" s="33"/>
      <c r="O57" s="33"/>
      <c r="P57" s="33"/>
      <c r="Q57" s="33"/>
      <c r="R57" s="32"/>
      <c r="S57" s="33"/>
      <c r="T57" s="33"/>
      <c r="U57" s="33"/>
      <c r="V57" s="33"/>
      <c r="W57" s="32"/>
      <c r="X57" s="33"/>
      <c r="Y57" s="33"/>
      <c r="Z57" s="33"/>
      <c r="AA57" s="33"/>
      <c r="AB57" s="32"/>
      <c r="AC57" s="33"/>
      <c r="AD57" s="33"/>
      <c r="AE57" s="33"/>
      <c r="AF57" s="33"/>
      <c r="AG57" s="35"/>
      <c r="AH57" s="33"/>
      <c r="AI57" s="33"/>
      <c r="AJ57" s="33"/>
    </row>
    <row r="58" spans="1:36" ht="12" customHeight="1">
      <c r="A58" s="7" t="s">
        <v>107</v>
      </c>
      <c r="B58" s="7" t="s">
        <v>108</v>
      </c>
      <c r="C58" s="7" t="s">
        <v>109</v>
      </c>
      <c r="D58" s="9">
        <f>D59-D60</f>
        <v>-2.26</v>
      </c>
      <c r="E58" s="9">
        <f aca="true" t="shared" si="60" ref="E58:AJ58">E59-E60</f>
        <v>-3.26</v>
      </c>
      <c r="F58" s="9">
        <f t="shared" si="60"/>
        <v>-0.5499999999999999</v>
      </c>
      <c r="G58" s="9">
        <f t="shared" si="60"/>
        <v>-2.73</v>
      </c>
      <c r="H58" s="32">
        <f t="shared" si="60"/>
        <v>-8.8</v>
      </c>
      <c r="I58" s="9">
        <f t="shared" si="60"/>
        <v>-2.6799999999999997</v>
      </c>
      <c r="J58" s="9">
        <f t="shared" si="60"/>
        <v>-4.76</v>
      </c>
      <c r="K58" s="9">
        <f t="shared" si="60"/>
        <v>-4.5600000000000005</v>
      </c>
      <c r="L58" s="9">
        <f t="shared" si="60"/>
        <v>-5.25</v>
      </c>
      <c r="M58" s="32">
        <f t="shared" si="54"/>
        <v>-17.25</v>
      </c>
      <c r="N58" s="9">
        <f t="shared" si="60"/>
        <v>-3.38</v>
      </c>
      <c r="O58" s="9">
        <f t="shared" si="60"/>
        <v>-3.7299999999999995</v>
      </c>
      <c r="P58" s="9">
        <f t="shared" si="60"/>
        <v>-4.24</v>
      </c>
      <c r="Q58" s="9">
        <f t="shared" si="60"/>
        <v>-4.93</v>
      </c>
      <c r="R58" s="32">
        <f t="shared" si="60"/>
        <v>-16.28</v>
      </c>
      <c r="S58" s="9">
        <f t="shared" si="60"/>
        <v>-2.8400000000000003</v>
      </c>
      <c r="T58" s="9">
        <f t="shared" si="60"/>
        <v>-3.62</v>
      </c>
      <c r="U58" s="9">
        <f t="shared" si="60"/>
        <v>-4.26</v>
      </c>
      <c r="V58" s="9">
        <f t="shared" si="60"/>
        <v>-3.04</v>
      </c>
      <c r="W58" s="35">
        <f t="shared" si="60"/>
        <v>-13.759999999999998</v>
      </c>
      <c r="X58" s="33">
        <f t="shared" si="60"/>
        <v>-2.73</v>
      </c>
      <c r="Y58" s="33">
        <f t="shared" si="60"/>
        <v>-3.0600000000000005</v>
      </c>
      <c r="Z58" s="33">
        <f t="shared" si="60"/>
        <v>-4.39</v>
      </c>
      <c r="AA58" s="33">
        <f t="shared" si="60"/>
        <v>-4.26</v>
      </c>
      <c r="AB58" s="35">
        <f t="shared" si="60"/>
        <v>-14.44</v>
      </c>
      <c r="AC58" s="33">
        <f t="shared" si="60"/>
        <v>-4.1</v>
      </c>
      <c r="AD58" s="33">
        <f t="shared" si="60"/>
        <v>-4.460000000000001</v>
      </c>
      <c r="AE58" s="33">
        <f t="shared" si="60"/>
        <v>-5.5</v>
      </c>
      <c r="AF58" s="33">
        <f t="shared" si="60"/>
        <v>-5.11</v>
      </c>
      <c r="AG58" s="35">
        <f t="shared" si="60"/>
        <v>-19.17</v>
      </c>
      <c r="AH58" s="33">
        <f t="shared" si="60"/>
        <v>-3.1100000000000003</v>
      </c>
      <c r="AI58" s="33">
        <f t="shared" si="60"/>
        <v>-2.71</v>
      </c>
      <c r="AJ58" s="33">
        <f t="shared" si="60"/>
        <v>-2.35</v>
      </c>
    </row>
    <row r="59" spans="1:36" ht="12" customHeight="1">
      <c r="A59" s="7" t="s">
        <v>105</v>
      </c>
      <c r="B59" s="7" t="s">
        <v>105</v>
      </c>
      <c r="C59" s="7" t="s">
        <v>110</v>
      </c>
      <c r="D59" s="9">
        <v>1.12</v>
      </c>
      <c r="E59" s="9">
        <v>0.26</v>
      </c>
      <c r="F59" s="9">
        <v>0.02</v>
      </c>
      <c r="G59" s="9">
        <v>0.66</v>
      </c>
      <c r="H59" s="32">
        <f>SUM(D59:G59)</f>
        <v>2.06</v>
      </c>
      <c r="I59" s="9">
        <v>0.18</v>
      </c>
      <c r="J59" s="9">
        <v>0.38</v>
      </c>
      <c r="K59" s="9">
        <v>0.34</v>
      </c>
      <c r="L59" s="9">
        <v>0.31</v>
      </c>
      <c r="M59" s="32">
        <f t="shared" si="54"/>
        <v>1.2100000000000002</v>
      </c>
      <c r="N59" s="9">
        <v>0.31</v>
      </c>
      <c r="O59" s="9">
        <v>0.33</v>
      </c>
      <c r="P59" s="9">
        <v>0.5</v>
      </c>
      <c r="Q59" s="9">
        <v>0.57</v>
      </c>
      <c r="R59" s="32">
        <f>SUM(N59:Q59)</f>
        <v>1.71</v>
      </c>
      <c r="S59" s="9">
        <v>0.36</v>
      </c>
      <c r="T59" s="9">
        <v>0.63</v>
      </c>
      <c r="U59" s="9">
        <v>0.88</v>
      </c>
      <c r="V59" s="9">
        <v>0.84</v>
      </c>
      <c r="W59" s="35">
        <f>SUM(S59:V59)</f>
        <v>2.71</v>
      </c>
      <c r="X59" s="33">
        <v>0.38</v>
      </c>
      <c r="Y59" s="33">
        <v>1.01</v>
      </c>
      <c r="Z59" s="33">
        <v>0.96</v>
      </c>
      <c r="AA59" s="33">
        <v>1.05</v>
      </c>
      <c r="AB59" s="34">
        <f>SUM(X59:AA59)</f>
        <v>3.4000000000000004</v>
      </c>
      <c r="AC59" s="33">
        <v>0.96</v>
      </c>
      <c r="AD59" s="33">
        <v>0.94</v>
      </c>
      <c r="AE59" s="33">
        <v>1.82</v>
      </c>
      <c r="AF59" s="33">
        <v>1.39</v>
      </c>
      <c r="AG59" s="34">
        <f>SUM(AC59:AF59)</f>
        <v>5.109999999999999</v>
      </c>
      <c r="AH59" s="33">
        <v>1.34</v>
      </c>
      <c r="AI59" s="33">
        <v>1.32</v>
      </c>
      <c r="AJ59" s="33">
        <v>1.1</v>
      </c>
    </row>
    <row r="60" spans="1:36" ht="12" customHeight="1">
      <c r="A60" s="7" t="s">
        <v>106</v>
      </c>
      <c r="B60" s="7" t="s">
        <v>106</v>
      </c>
      <c r="C60" s="7" t="s">
        <v>111</v>
      </c>
      <c r="D60" s="9">
        <v>3.38</v>
      </c>
      <c r="E60" s="9">
        <v>3.52</v>
      </c>
      <c r="F60" s="9">
        <v>0.57</v>
      </c>
      <c r="G60" s="9">
        <v>3.39</v>
      </c>
      <c r="H60" s="32">
        <f>SUM(D60:G60)</f>
        <v>10.860000000000001</v>
      </c>
      <c r="I60" s="9">
        <v>2.86</v>
      </c>
      <c r="J60" s="9">
        <v>5.14</v>
      </c>
      <c r="K60" s="9">
        <v>4.9</v>
      </c>
      <c r="L60" s="9">
        <v>5.56</v>
      </c>
      <c r="M60" s="32">
        <f t="shared" si="54"/>
        <v>18.46</v>
      </c>
      <c r="N60" s="9">
        <v>3.69</v>
      </c>
      <c r="O60" s="9">
        <v>4.06</v>
      </c>
      <c r="P60" s="9">
        <v>4.74</v>
      </c>
      <c r="Q60" s="9">
        <v>5.5</v>
      </c>
      <c r="R60" s="32">
        <f>SUM(N60:Q60)</f>
        <v>17.990000000000002</v>
      </c>
      <c r="S60" s="9">
        <v>3.2</v>
      </c>
      <c r="T60" s="9">
        <v>4.25</v>
      </c>
      <c r="U60" s="9">
        <v>5.14</v>
      </c>
      <c r="V60" s="9">
        <v>3.88</v>
      </c>
      <c r="W60" s="35">
        <f>SUM(S60:V60)</f>
        <v>16.47</v>
      </c>
      <c r="X60" s="33">
        <v>3.11</v>
      </c>
      <c r="Y60" s="33">
        <v>4.07</v>
      </c>
      <c r="Z60" s="33">
        <v>5.35</v>
      </c>
      <c r="AA60" s="33">
        <v>5.31</v>
      </c>
      <c r="AB60" s="34">
        <f>SUM(X60:AA60)</f>
        <v>17.84</v>
      </c>
      <c r="AC60" s="33">
        <v>5.06</v>
      </c>
      <c r="AD60" s="33">
        <v>5.4</v>
      </c>
      <c r="AE60" s="33">
        <v>7.32</v>
      </c>
      <c r="AF60" s="33">
        <v>6.5</v>
      </c>
      <c r="AG60" s="34">
        <f>SUM(AC60:AF60)</f>
        <v>24.28</v>
      </c>
      <c r="AH60" s="33">
        <v>4.45</v>
      </c>
      <c r="AI60" s="33">
        <v>4.03</v>
      </c>
      <c r="AJ60" s="33">
        <v>3.45</v>
      </c>
    </row>
    <row r="61" spans="1:36" ht="12" customHeight="1">
      <c r="A61" s="7" t="s">
        <v>112</v>
      </c>
      <c r="B61" s="7" t="s">
        <v>113</v>
      </c>
      <c r="C61" s="7" t="s">
        <v>114</v>
      </c>
      <c r="D61" s="9">
        <f aca="true" t="shared" si="61" ref="D61:AJ61">D62-D63</f>
        <v>-0.19999999999999998</v>
      </c>
      <c r="E61" s="9">
        <f t="shared" si="61"/>
        <v>-0.47</v>
      </c>
      <c r="F61" s="9">
        <f t="shared" si="61"/>
        <v>-0.62</v>
      </c>
      <c r="G61" s="9">
        <f t="shared" si="61"/>
        <v>-0.29</v>
      </c>
      <c r="H61" s="32">
        <f t="shared" si="61"/>
        <v>-1.58</v>
      </c>
      <c r="I61" s="9">
        <f t="shared" si="61"/>
        <v>-0.07</v>
      </c>
      <c r="J61" s="9">
        <f t="shared" si="61"/>
        <v>-0.51</v>
      </c>
      <c r="K61" s="9">
        <f t="shared" si="61"/>
        <v>-0.4</v>
      </c>
      <c r="L61" s="9">
        <f t="shared" si="61"/>
        <v>-0.51</v>
      </c>
      <c r="M61" s="32">
        <f t="shared" si="61"/>
        <v>-1.49</v>
      </c>
      <c r="N61" s="9">
        <f t="shared" si="61"/>
        <v>-0.37</v>
      </c>
      <c r="O61" s="9">
        <f t="shared" si="61"/>
        <v>-0.21</v>
      </c>
      <c r="P61" s="9">
        <f t="shared" si="61"/>
        <v>-0.3</v>
      </c>
      <c r="Q61" s="9">
        <f t="shared" si="61"/>
        <v>-0.48000000000000004</v>
      </c>
      <c r="R61" s="32">
        <f t="shared" si="61"/>
        <v>-1.3599999999999999</v>
      </c>
      <c r="S61" s="9">
        <f t="shared" si="61"/>
        <v>-0.16</v>
      </c>
      <c r="T61" s="9">
        <f t="shared" si="61"/>
        <v>-0.36</v>
      </c>
      <c r="U61" s="9">
        <f t="shared" si="61"/>
        <v>-0.15000000000000002</v>
      </c>
      <c r="V61" s="9">
        <f t="shared" si="61"/>
        <v>-0.16000000000000003</v>
      </c>
      <c r="W61" s="35">
        <f t="shared" si="61"/>
        <v>-0.83</v>
      </c>
      <c r="X61" s="33">
        <f t="shared" si="61"/>
        <v>-0.14</v>
      </c>
      <c r="Y61" s="33">
        <f t="shared" si="61"/>
        <v>-0.04999999999999999</v>
      </c>
      <c r="Z61" s="33">
        <f t="shared" si="61"/>
        <v>-0.19</v>
      </c>
      <c r="AA61" s="33">
        <f t="shared" si="61"/>
        <v>-0.24</v>
      </c>
      <c r="AB61" s="35">
        <f t="shared" si="61"/>
        <v>-0.6200000000000001</v>
      </c>
      <c r="AC61" s="33">
        <f t="shared" si="61"/>
        <v>-0.10999999999999999</v>
      </c>
      <c r="AD61" s="33">
        <f t="shared" si="61"/>
        <v>-0.32999999999999996</v>
      </c>
      <c r="AE61" s="33">
        <f t="shared" si="61"/>
        <v>-0.48000000000000004</v>
      </c>
      <c r="AF61" s="33">
        <f t="shared" si="61"/>
        <v>-0.37000000000000005</v>
      </c>
      <c r="AG61" s="35">
        <f t="shared" si="61"/>
        <v>-1.2899999999999998</v>
      </c>
      <c r="AH61" s="33">
        <f t="shared" si="61"/>
        <v>-0.13999999999999996</v>
      </c>
      <c r="AI61" s="33">
        <f t="shared" si="61"/>
        <v>-0.09999999999999998</v>
      </c>
      <c r="AJ61" s="33">
        <f t="shared" si="61"/>
        <v>-0.35999999999999993</v>
      </c>
    </row>
    <row r="62" spans="1:36" ht="12" customHeight="1">
      <c r="A62" s="7" t="s">
        <v>105</v>
      </c>
      <c r="B62" s="7" t="s">
        <v>105</v>
      </c>
      <c r="C62" s="7" t="s">
        <v>110</v>
      </c>
      <c r="D62" s="9">
        <v>0.01</v>
      </c>
      <c r="E62" s="9">
        <v>0.01</v>
      </c>
      <c r="F62" s="9">
        <v>0</v>
      </c>
      <c r="G62" s="9">
        <v>0.08</v>
      </c>
      <c r="H62" s="32">
        <f>SUM(D62:G62)</f>
        <v>0.1</v>
      </c>
      <c r="I62" s="9">
        <v>0.07</v>
      </c>
      <c r="J62" s="9">
        <v>0.02</v>
      </c>
      <c r="K62" s="9">
        <v>0</v>
      </c>
      <c r="L62" s="9">
        <v>0.03</v>
      </c>
      <c r="M62" s="32">
        <f>SUM(I62:L62)</f>
        <v>0.12000000000000001</v>
      </c>
      <c r="N62" s="9">
        <v>0</v>
      </c>
      <c r="O62" s="9">
        <v>0.03</v>
      </c>
      <c r="P62" s="9">
        <v>0.01</v>
      </c>
      <c r="Q62" s="9">
        <v>0.07</v>
      </c>
      <c r="R62" s="32">
        <f>SUM(N62:Q62)</f>
        <v>0.11000000000000001</v>
      </c>
      <c r="S62" s="9">
        <v>0.06</v>
      </c>
      <c r="T62" s="9">
        <v>0.22</v>
      </c>
      <c r="U62" s="9">
        <v>0.25</v>
      </c>
      <c r="V62" s="9">
        <v>0.11</v>
      </c>
      <c r="W62" s="35">
        <f>SUM(S62:V62)</f>
        <v>0.64</v>
      </c>
      <c r="X62" s="33">
        <v>0.26</v>
      </c>
      <c r="Y62" s="33">
        <v>0.19</v>
      </c>
      <c r="Z62" s="33">
        <v>0.27</v>
      </c>
      <c r="AA62" s="33">
        <v>0.36</v>
      </c>
      <c r="AB62" s="34">
        <f>SUM(X62:AA62)</f>
        <v>1.08</v>
      </c>
      <c r="AC62" s="33">
        <v>0.32</v>
      </c>
      <c r="AD62" s="33">
        <v>0.38</v>
      </c>
      <c r="AE62" s="33">
        <v>0.41</v>
      </c>
      <c r="AF62" s="33">
        <v>0.41</v>
      </c>
      <c r="AG62" s="34">
        <f>SUM(AC62:AF62)</f>
        <v>1.5199999999999998</v>
      </c>
      <c r="AH62" s="33">
        <v>0.46</v>
      </c>
      <c r="AI62" s="33">
        <v>0.53</v>
      </c>
      <c r="AJ62" s="33">
        <v>0.34</v>
      </c>
    </row>
    <row r="63" spans="1:36" ht="12" customHeight="1">
      <c r="A63" s="7" t="s">
        <v>106</v>
      </c>
      <c r="B63" s="7" t="s">
        <v>106</v>
      </c>
      <c r="C63" s="7" t="s">
        <v>111</v>
      </c>
      <c r="D63" s="9">
        <v>0.21</v>
      </c>
      <c r="E63" s="9">
        <v>0.48</v>
      </c>
      <c r="F63" s="9">
        <v>0.62</v>
      </c>
      <c r="G63" s="9">
        <v>0.37</v>
      </c>
      <c r="H63" s="32">
        <f>SUM(D63:G63)</f>
        <v>1.6800000000000002</v>
      </c>
      <c r="I63" s="9">
        <v>0.14</v>
      </c>
      <c r="J63" s="9">
        <v>0.53</v>
      </c>
      <c r="K63" s="9">
        <v>0.4</v>
      </c>
      <c r="L63" s="9">
        <v>0.54</v>
      </c>
      <c r="M63" s="32">
        <f>SUM(I63:L63)</f>
        <v>1.61</v>
      </c>
      <c r="N63" s="9">
        <v>0.37</v>
      </c>
      <c r="O63" s="9">
        <v>0.24</v>
      </c>
      <c r="P63" s="9">
        <v>0.31</v>
      </c>
      <c r="Q63" s="9">
        <v>0.55</v>
      </c>
      <c r="R63" s="32">
        <f>SUM(N63:Q63)</f>
        <v>1.47</v>
      </c>
      <c r="S63" s="9">
        <v>0.22</v>
      </c>
      <c r="T63" s="9">
        <v>0.58</v>
      </c>
      <c r="U63" s="9">
        <v>0.4</v>
      </c>
      <c r="V63" s="9">
        <v>0.27</v>
      </c>
      <c r="W63" s="35">
        <f>SUM(S63:V63)</f>
        <v>1.47</v>
      </c>
      <c r="X63" s="33">
        <v>0.4</v>
      </c>
      <c r="Y63" s="33">
        <v>0.24</v>
      </c>
      <c r="Z63" s="33">
        <v>0.46</v>
      </c>
      <c r="AA63" s="33">
        <v>0.6</v>
      </c>
      <c r="AB63" s="34">
        <f>SUM(X63:AA63)</f>
        <v>1.7000000000000002</v>
      </c>
      <c r="AC63" s="33">
        <v>0.43</v>
      </c>
      <c r="AD63" s="33">
        <v>0.71</v>
      </c>
      <c r="AE63" s="33">
        <v>0.89</v>
      </c>
      <c r="AF63" s="33">
        <v>0.78</v>
      </c>
      <c r="AG63" s="34">
        <f>SUM(AC63:AF63)</f>
        <v>2.8099999999999996</v>
      </c>
      <c r="AH63" s="33">
        <v>0.6</v>
      </c>
      <c r="AI63" s="33">
        <v>0.63</v>
      </c>
      <c r="AJ63" s="33">
        <v>0.7</v>
      </c>
    </row>
    <row r="64" spans="1:36" ht="12" customHeight="1">
      <c r="A64" s="7" t="s">
        <v>115</v>
      </c>
      <c r="B64" s="7" t="s">
        <v>116</v>
      </c>
      <c r="C64" s="7" t="s">
        <v>117</v>
      </c>
      <c r="D64" s="33">
        <f aca="true" t="shared" si="62" ref="D64:AJ64">D65-D66</f>
        <v>-3.3000000000000007</v>
      </c>
      <c r="E64" s="33">
        <f t="shared" si="62"/>
        <v>-0.35999999999999943</v>
      </c>
      <c r="F64" s="33">
        <f t="shared" si="62"/>
        <v>-1.3400000000000034</v>
      </c>
      <c r="G64" s="33">
        <f t="shared" si="62"/>
        <v>-1.1899999999999977</v>
      </c>
      <c r="H64" s="35">
        <f t="shared" si="62"/>
        <v>-6.189999999999998</v>
      </c>
      <c r="I64" s="33">
        <f t="shared" si="62"/>
        <v>-0.12000000000000277</v>
      </c>
      <c r="J64" s="33">
        <f t="shared" si="62"/>
        <v>-4.699999999999999</v>
      </c>
      <c r="K64" s="33">
        <f t="shared" si="62"/>
        <v>-1.5599999999999987</v>
      </c>
      <c r="L64" s="33">
        <f t="shared" si="62"/>
        <v>0.8099999999999987</v>
      </c>
      <c r="M64" s="35">
        <f t="shared" si="62"/>
        <v>-5.570000000000007</v>
      </c>
      <c r="N64" s="33">
        <f t="shared" si="62"/>
        <v>-0.8500000000000014</v>
      </c>
      <c r="O64" s="33">
        <f t="shared" si="62"/>
        <v>-2.91</v>
      </c>
      <c r="P64" s="33">
        <f t="shared" si="62"/>
        <v>-3.259999999999998</v>
      </c>
      <c r="Q64" s="33">
        <f t="shared" si="62"/>
        <v>-2.610000000000003</v>
      </c>
      <c r="R64" s="35">
        <f t="shared" si="62"/>
        <v>-9.63000000000001</v>
      </c>
      <c r="S64" s="33">
        <f t="shared" si="62"/>
        <v>0.21000000000000085</v>
      </c>
      <c r="T64" s="33">
        <f t="shared" si="62"/>
        <v>-4.100000000000001</v>
      </c>
      <c r="U64" s="33">
        <f t="shared" si="62"/>
        <v>-2.129999999999999</v>
      </c>
      <c r="V64" s="33">
        <f t="shared" si="62"/>
        <v>0.11999999999999744</v>
      </c>
      <c r="W64" s="35">
        <f t="shared" si="62"/>
        <v>-5.900000000000006</v>
      </c>
      <c r="X64" s="33">
        <f t="shared" si="62"/>
        <v>1.7299999999999969</v>
      </c>
      <c r="Y64" s="33">
        <f t="shared" si="62"/>
        <v>-1.490000000000002</v>
      </c>
      <c r="Z64" s="33">
        <f t="shared" si="62"/>
        <v>1.4199999999999946</v>
      </c>
      <c r="AA64" s="33">
        <f t="shared" si="62"/>
        <v>4.590000000000003</v>
      </c>
      <c r="AB64" s="35">
        <f t="shared" si="62"/>
        <v>6.249999999999972</v>
      </c>
      <c r="AC64" s="33">
        <f t="shared" si="62"/>
        <v>3.120000000000001</v>
      </c>
      <c r="AD64" s="33">
        <f t="shared" si="62"/>
        <v>-3.019999999999996</v>
      </c>
      <c r="AE64" s="33">
        <f t="shared" si="62"/>
        <v>-3.1099999999999994</v>
      </c>
      <c r="AF64" s="33">
        <f t="shared" si="62"/>
        <v>-1.1699999999999946</v>
      </c>
      <c r="AG64" s="35">
        <f t="shared" si="62"/>
        <v>-4.179999999999978</v>
      </c>
      <c r="AH64" s="33">
        <f t="shared" si="62"/>
        <v>0.17999999999999972</v>
      </c>
      <c r="AI64" s="33">
        <f t="shared" si="62"/>
        <v>-4.670000000000002</v>
      </c>
      <c r="AJ64" s="33">
        <f t="shared" si="62"/>
        <v>-2.1999999999999993</v>
      </c>
    </row>
    <row r="65" spans="1:36" ht="12" customHeight="1">
      <c r="A65" s="7" t="s">
        <v>80</v>
      </c>
      <c r="B65" s="7" t="s">
        <v>80</v>
      </c>
      <c r="C65" s="7" t="s">
        <v>81</v>
      </c>
      <c r="D65" s="33">
        <f aca="true" t="shared" si="63" ref="D65:G66">+D68+D71+D74</f>
        <v>13.48</v>
      </c>
      <c r="E65" s="33">
        <f t="shared" si="63"/>
        <v>21.14</v>
      </c>
      <c r="F65" s="33">
        <f t="shared" si="63"/>
        <v>22.449999999999996</v>
      </c>
      <c r="G65" s="33">
        <f t="shared" si="63"/>
        <v>19.96</v>
      </c>
      <c r="H65" s="32">
        <f>SUM(D65:G65)</f>
        <v>77.03</v>
      </c>
      <c r="I65" s="33">
        <f aca="true" t="shared" si="64" ref="I65:L66">+I68+I71+I74</f>
        <v>14.779999999999998</v>
      </c>
      <c r="J65" s="33">
        <f t="shared" si="64"/>
        <v>17.7</v>
      </c>
      <c r="K65" s="33">
        <f t="shared" si="64"/>
        <v>22.53</v>
      </c>
      <c r="L65" s="33">
        <f t="shared" si="64"/>
        <v>21.419999999999998</v>
      </c>
      <c r="M65" s="32">
        <f>SUM(I65:L65)</f>
        <v>76.42999999999999</v>
      </c>
      <c r="N65" s="33">
        <f>+N68+N71+N74</f>
        <v>17.689999999999998</v>
      </c>
      <c r="O65" s="33">
        <f aca="true" t="shared" si="65" ref="O65:V65">+O68+O71+O74</f>
        <v>24.69</v>
      </c>
      <c r="P65" s="33">
        <f t="shared" si="65"/>
        <v>27.470000000000002</v>
      </c>
      <c r="Q65" s="33">
        <f t="shared" si="65"/>
        <v>22.81</v>
      </c>
      <c r="R65" s="32">
        <f>SUM(N65:Q65)</f>
        <v>92.66</v>
      </c>
      <c r="S65" s="33">
        <f t="shared" si="65"/>
        <v>20.01</v>
      </c>
      <c r="T65" s="33">
        <f t="shared" si="65"/>
        <v>27.11</v>
      </c>
      <c r="U65" s="33">
        <f t="shared" si="65"/>
        <v>31.34</v>
      </c>
      <c r="V65" s="33">
        <f t="shared" si="65"/>
        <v>28.16</v>
      </c>
      <c r="W65" s="32">
        <f>SUM(S65:V65)</f>
        <v>106.62</v>
      </c>
      <c r="X65" s="33">
        <f>+X68+X71+X74</f>
        <v>26.72</v>
      </c>
      <c r="Y65" s="33">
        <f aca="true" t="shared" si="66" ref="Y65:AA66">+Y68+Y71+Y74</f>
        <v>33.3</v>
      </c>
      <c r="Z65" s="33">
        <f t="shared" si="66"/>
        <v>35.15</v>
      </c>
      <c r="AA65" s="33">
        <f t="shared" si="66"/>
        <v>30.660000000000004</v>
      </c>
      <c r="AB65" s="32">
        <f>SUM(X65:AA65)</f>
        <v>125.82999999999998</v>
      </c>
      <c r="AC65" s="33">
        <f aca="true" t="shared" si="67" ref="AC65:AF66">AC68+AC71+AC74</f>
        <v>26.48</v>
      </c>
      <c r="AD65" s="33">
        <f t="shared" si="67"/>
        <v>36.120000000000005</v>
      </c>
      <c r="AE65" s="33">
        <f t="shared" si="67"/>
        <v>33.74</v>
      </c>
      <c r="AF65" s="33">
        <f t="shared" si="67"/>
        <v>26.270000000000003</v>
      </c>
      <c r="AG65" s="34">
        <f>SUM(AC65:AF65)</f>
        <v>122.61000000000001</v>
      </c>
      <c r="AH65" s="33">
        <f aca="true" t="shared" si="68" ref="AH65:AJ66">AH68+AH71+AH74</f>
        <v>17.6</v>
      </c>
      <c r="AI65" s="33">
        <f t="shared" si="68"/>
        <v>28.340000000000003</v>
      </c>
      <c r="AJ65" s="33">
        <f t="shared" si="68"/>
        <v>31.51</v>
      </c>
    </row>
    <row r="66" spans="1:36" ht="12" customHeight="1">
      <c r="A66" s="7" t="s">
        <v>82</v>
      </c>
      <c r="B66" s="7" t="s">
        <v>82</v>
      </c>
      <c r="C66" s="7" t="s">
        <v>83</v>
      </c>
      <c r="D66" s="33">
        <f t="shared" si="63"/>
        <v>16.78</v>
      </c>
      <c r="E66" s="33">
        <f t="shared" si="63"/>
        <v>21.5</v>
      </c>
      <c r="F66" s="33">
        <f t="shared" si="63"/>
        <v>23.79</v>
      </c>
      <c r="G66" s="33">
        <f t="shared" si="63"/>
        <v>21.15</v>
      </c>
      <c r="H66" s="32">
        <f>SUM(D66:G66)</f>
        <v>83.22</v>
      </c>
      <c r="I66" s="33">
        <f t="shared" si="64"/>
        <v>14.9</v>
      </c>
      <c r="J66" s="33">
        <f t="shared" si="64"/>
        <v>22.4</v>
      </c>
      <c r="K66" s="33">
        <f t="shared" si="64"/>
        <v>24.09</v>
      </c>
      <c r="L66" s="33">
        <f t="shared" si="64"/>
        <v>20.61</v>
      </c>
      <c r="M66" s="32">
        <f>SUM(I66:L66)</f>
        <v>82</v>
      </c>
      <c r="N66" s="33">
        <f aca="true" t="shared" si="69" ref="N66:V66">+N69+N72+N75</f>
        <v>18.54</v>
      </c>
      <c r="O66" s="33">
        <f t="shared" si="69"/>
        <v>27.6</v>
      </c>
      <c r="P66" s="33">
        <f t="shared" si="69"/>
        <v>30.73</v>
      </c>
      <c r="Q66" s="33">
        <f t="shared" si="69"/>
        <v>25.42</v>
      </c>
      <c r="R66" s="32">
        <f>SUM(N66:Q66)</f>
        <v>102.29</v>
      </c>
      <c r="S66" s="33">
        <f t="shared" si="69"/>
        <v>19.8</v>
      </c>
      <c r="T66" s="33">
        <f t="shared" si="69"/>
        <v>31.21</v>
      </c>
      <c r="U66" s="33">
        <f t="shared" si="69"/>
        <v>33.47</v>
      </c>
      <c r="V66" s="33">
        <f t="shared" si="69"/>
        <v>28.040000000000003</v>
      </c>
      <c r="W66" s="32">
        <f>SUM(S66:V66)</f>
        <v>112.52000000000001</v>
      </c>
      <c r="X66" s="33">
        <f>+X69+X72+X75</f>
        <v>24.990000000000002</v>
      </c>
      <c r="Y66" s="33">
        <f t="shared" si="66"/>
        <v>34.79</v>
      </c>
      <c r="Z66" s="33">
        <f t="shared" si="66"/>
        <v>33.730000000000004</v>
      </c>
      <c r="AA66" s="33">
        <f t="shared" si="66"/>
        <v>26.07</v>
      </c>
      <c r="AB66" s="32">
        <f>SUM(X66:AA66)</f>
        <v>119.58000000000001</v>
      </c>
      <c r="AC66" s="33">
        <f t="shared" si="67"/>
        <v>23.36</v>
      </c>
      <c r="AD66" s="33">
        <f t="shared" si="67"/>
        <v>39.14</v>
      </c>
      <c r="AE66" s="33">
        <f t="shared" si="67"/>
        <v>36.85</v>
      </c>
      <c r="AF66" s="33">
        <f t="shared" si="67"/>
        <v>27.439999999999998</v>
      </c>
      <c r="AG66" s="34">
        <f>SUM(AC66:AF66)</f>
        <v>126.78999999999999</v>
      </c>
      <c r="AH66" s="33">
        <f t="shared" si="68"/>
        <v>17.42</v>
      </c>
      <c r="AI66" s="33">
        <f t="shared" si="68"/>
        <v>33.010000000000005</v>
      </c>
      <c r="AJ66" s="33">
        <f t="shared" si="68"/>
        <v>33.71</v>
      </c>
    </row>
    <row r="67" spans="1:36" ht="12" customHeight="1">
      <c r="A67" s="7" t="s">
        <v>104</v>
      </c>
      <c r="B67" s="7" t="s">
        <v>118</v>
      </c>
      <c r="C67" s="7" t="s">
        <v>119</v>
      </c>
      <c r="D67" s="9">
        <f aca="true" t="shared" si="70" ref="D67:AG67">D68-D69</f>
        <v>-2.34</v>
      </c>
      <c r="E67" s="9">
        <f t="shared" si="70"/>
        <v>1.7800000000000011</v>
      </c>
      <c r="F67" s="9">
        <f t="shared" si="70"/>
        <v>1.7199999999999989</v>
      </c>
      <c r="G67" s="9">
        <f t="shared" si="70"/>
        <v>0.7699999999999996</v>
      </c>
      <c r="H67" s="32">
        <f t="shared" si="70"/>
        <v>1.9300000000000068</v>
      </c>
      <c r="I67" s="9">
        <f t="shared" si="70"/>
        <v>1.9100000000000001</v>
      </c>
      <c r="J67" s="9">
        <f t="shared" si="70"/>
        <v>-0.13000000000000078</v>
      </c>
      <c r="K67" s="9">
        <f t="shared" si="70"/>
        <v>0.16999999999999993</v>
      </c>
      <c r="L67" s="9">
        <f t="shared" si="70"/>
        <v>1.1400000000000006</v>
      </c>
      <c r="M67" s="32">
        <f t="shared" si="70"/>
        <v>3.0900000000000034</v>
      </c>
      <c r="N67" s="9">
        <f t="shared" si="70"/>
        <v>0.08999999999999986</v>
      </c>
      <c r="O67" s="9">
        <f t="shared" si="70"/>
        <v>-1.0500000000000007</v>
      </c>
      <c r="P67" s="9">
        <f t="shared" si="70"/>
        <v>-4.67</v>
      </c>
      <c r="Q67" s="9">
        <f t="shared" si="70"/>
        <v>-2.370000000000001</v>
      </c>
      <c r="R67" s="32">
        <f t="shared" si="70"/>
        <v>-8</v>
      </c>
      <c r="S67" s="9">
        <f t="shared" si="70"/>
        <v>-0.13000000000000078</v>
      </c>
      <c r="T67" s="9">
        <f t="shared" si="70"/>
        <v>-3.0700000000000003</v>
      </c>
      <c r="U67" s="9">
        <f t="shared" si="70"/>
        <v>-4.289999999999999</v>
      </c>
      <c r="V67" s="9">
        <f t="shared" si="70"/>
        <v>-2.9400000000000013</v>
      </c>
      <c r="W67" s="35">
        <f t="shared" si="70"/>
        <v>-10.429999999999993</v>
      </c>
      <c r="X67" s="33">
        <f t="shared" si="70"/>
        <v>-3.330000000000002</v>
      </c>
      <c r="Y67" s="33">
        <f t="shared" si="70"/>
        <v>-4.460000000000001</v>
      </c>
      <c r="Z67" s="33">
        <f t="shared" si="70"/>
        <v>-3.25</v>
      </c>
      <c r="AA67" s="33">
        <f t="shared" si="70"/>
        <v>-0.04999999999999716</v>
      </c>
      <c r="AB67" s="35">
        <f t="shared" si="70"/>
        <v>-11.08999999999999</v>
      </c>
      <c r="AC67" s="33">
        <f t="shared" si="70"/>
        <v>-1.459999999999999</v>
      </c>
      <c r="AD67" s="33">
        <f t="shared" si="70"/>
        <v>-6.190000000000001</v>
      </c>
      <c r="AE67" s="33">
        <f t="shared" si="70"/>
        <v>-8.59</v>
      </c>
      <c r="AF67" s="33">
        <f t="shared" si="70"/>
        <v>-2.539999999999999</v>
      </c>
      <c r="AG67" s="35">
        <f t="shared" si="70"/>
        <v>-18.779999999999987</v>
      </c>
      <c r="AH67" s="33">
        <f>AH68-AH69</f>
        <v>1.7799999999999994</v>
      </c>
      <c r="AI67" s="33">
        <f>AI68-AI69</f>
        <v>-3.8099999999999987</v>
      </c>
      <c r="AJ67" s="33">
        <f>AJ68-AJ69</f>
        <v>-2.5500000000000007</v>
      </c>
    </row>
    <row r="68" spans="1:36" ht="12" customHeight="1">
      <c r="A68" s="7" t="s">
        <v>105</v>
      </c>
      <c r="B68" s="7" t="s">
        <v>105</v>
      </c>
      <c r="C68" s="7" t="s">
        <v>110</v>
      </c>
      <c r="D68" s="9">
        <v>8.66</v>
      </c>
      <c r="E68" s="9">
        <v>14.9</v>
      </c>
      <c r="F68" s="9">
        <v>16.47</v>
      </c>
      <c r="G68" s="9">
        <v>13.67</v>
      </c>
      <c r="H68" s="32">
        <f>SUM(D68:G68)</f>
        <v>53.7</v>
      </c>
      <c r="I68" s="9">
        <v>10.11</v>
      </c>
      <c r="J68" s="9">
        <v>11.67</v>
      </c>
      <c r="K68" s="9">
        <v>14.17</v>
      </c>
      <c r="L68" s="9">
        <v>12</v>
      </c>
      <c r="M68" s="32">
        <f>SUM(I68:L68)</f>
        <v>47.95</v>
      </c>
      <c r="N68" s="9">
        <v>10.31</v>
      </c>
      <c r="O68" s="9">
        <v>16.21</v>
      </c>
      <c r="P68" s="9">
        <v>15.47</v>
      </c>
      <c r="Q68" s="9">
        <v>13.6</v>
      </c>
      <c r="R68" s="32">
        <f>SUM(N68:Q68)</f>
        <v>55.59</v>
      </c>
      <c r="S68" s="9">
        <v>11.53</v>
      </c>
      <c r="T68" s="9">
        <v>17.75</v>
      </c>
      <c r="U68" s="9">
        <v>18.98</v>
      </c>
      <c r="V68" s="9">
        <v>17</v>
      </c>
      <c r="W68" s="35">
        <f>SUM(S68:V68)</f>
        <v>65.26</v>
      </c>
      <c r="X68" s="33">
        <v>15.02</v>
      </c>
      <c r="Y68" s="33">
        <v>21.32</v>
      </c>
      <c r="Z68" s="33">
        <v>21</v>
      </c>
      <c r="AA68" s="33">
        <v>17.44</v>
      </c>
      <c r="AB68" s="34">
        <f>SUM(X68:AA68)</f>
        <v>74.78</v>
      </c>
      <c r="AC68" s="33">
        <v>13.41</v>
      </c>
      <c r="AD68" s="33">
        <v>23.77</v>
      </c>
      <c r="AE68" s="33">
        <v>19.69</v>
      </c>
      <c r="AF68" s="33">
        <v>15.14</v>
      </c>
      <c r="AG68" s="34">
        <f>SUM(AC68:AF68)</f>
        <v>72.01</v>
      </c>
      <c r="AH68" s="33">
        <v>13</v>
      </c>
      <c r="AI68" s="33">
        <v>21.17</v>
      </c>
      <c r="AJ68" s="33">
        <v>22.43</v>
      </c>
    </row>
    <row r="69" spans="1:36" ht="12" customHeight="1">
      <c r="A69" s="7" t="s">
        <v>106</v>
      </c>
      <c r="B69" s="7" t="s">
        <v>106</v>
      </c>
      <c r="C69" s="7" t="s">
        <v>111</v>
      </c>
      <c r="D69" s="9">
        <v>11</v>
      </c>
      <c r="E69" s="9">
        <v>13.12</v>
      </c>
      <c r="F69" s="9">
        <v>14.75</v>
      </c>
      <c r="G69" s="9">
        <v>12.9</v>
      </c>
      <c r="H69" s="32">
        <f>SUM(D69:G69)</f>
        <v>51.769999999999996</v>
      </c>
      <c r="I69" s="9">
        <v>8.2</v>
      </c>
      <c r="J69" s="9">
        <v>11.8</v>
      </c>
      <c r="K69" s="9">
        <v>14</v>
      </c>
      <c r="L69" s="9">
        <v>10.86</v>
      </c>
      <c r="M69" s="32">
        <f>SUM(I69:L69)</f>
        <v>44.86</v>
      </c>
      <c r="N69" s="9">
        <v>10.22</v>
      </c>
      <c r="O69" s="9">
        <v>17.26</v>
      </c>
      <c r="P69" s="9">
        <v>20.14</v>
      </c>
      <c r="Q69" s="9">
        <v>15.97</v>
      </c>
      <c r="R69" s="32">
        <f>SUM(N69:Q69)</f>
        <v>63.59</v>
      </c>
      <c r="S69" s="9">
        <v>11.66</v>
      </c>
      <c r="T69" s="9">
        <v>20.82</v>
      </c>
      <c r="U69" s="9">
        <v>23.27</v>
      </c>
      <c r="V69" s="9">
        <v>19.94</v>
      </c>
      <c r="W69" s="35">
        <f>SUM(S69:V69)</f>
        <v>75.69</v>
      </c>
      <c r="X69" s="33">
        <v>18.35</v>
      </c>
      <c r="Y69" s="33">
        <v>25.78</v>
      </c>
      <c r="Z69" s="33">
        <v>24.25</v>
      </c>
      <c r="AA69" s="33">
        <v>17.49</v>
      </c>
      <c r="AB69" s="34">
        <f>SUM(X69:AA69)</f>
        <v>85.86999999999999</v>
      </c>
      <c r="AC69" s="33">
        <v>14.87</v>
      </c>
      <c r="AD69" s="33">
        <v>29.96</v>
      </c>
      <c r="AE69" s="33">
        <v>28.28</v>
      </c>
      <c r="AF69" s="33">
        <v>17.68</v>
      </c>
      <c r="AG69" s="34">
        <f>SUM(AC69:AF69)</f>
        <v>90.78999999999999</v>
      </c>
      <c r="AH69" s="33">
        <v>11.22</v>
      </c>
      <c r="AI69" s="33">
        <v>24.98</v>
      </c>
      <c r="AJ69" s="33">
        <v>24.98</v>
      </c>
    </row>
    <row r="70" spans="1:36" ht="12" customHeight="1">
      <c r="A70" s="7" t="s">
        <v>107</v>
      </c>
      <c r="B70" s="7" t="s">
        <v>108</v>
      </c>
      <c r="C70" s="7" t="s">
        <v>109</v>
      </c>
      <c r="D70" s="9">
        <f aca="true" t="shared" si="71" ref="D70:M70">D71-D72</f>
        <v>1.5799999999999998</v>
      </c>
      <c r="E70" s="9">
        <f t="shared" si="71"/>
        <v>2.1900000000000004</v>
      </c>
      <c r="F70" s="9">
        <f t="shared" si="71"/>
        <v>1.69</v>
      </c>
      <c r="G70" s="9">
        <f t="shared" si="71"/>
        <v>0.6799999999999997</v>
      </c>
      <c r="H70" s="32">
        <f t="shared" si="71"/>
        <v>6.140000000000001</v>
      </c>
      <c r="I70" s="9">
        <f t="shared" si="71"/>
        <v>0.32999999999999985</v>
      </c>
      <c r="J70" s="9">
        <f t="shared" si="71"/>
        <v>0.25</v>
      </c>
      <c r="K70" s="9">
        <f t="shared" si="71"/>
        <v>2.6500000000000004</v>
      </c>
      <c r="L70" s="9">
        <f t="shared" si="71"/>
        <v>1.7300000000000004</v>
      </c>
      <c r="M70" s="32">
        <f t="shared" si="71"/>
        <v>4.960000000000001</v>
      </c>
      <c r="N70" s="9">
        <f aca="true" t="shared" si="72" ref="N70:V70">N71-N72</f>
        <v>1.2199999999999998</v>
      </c>
      <c r="O70" s="9">
        <f t="shared" si="72"/>
        <v>2.5100000000000002</v>
      </c>
      <c r="P70" s="9">
        <f t="shared" si="72"/>
        <v>2.6799999999999997</v>
      </c>
      <c r="Q70" s="9">
        <f t="shared" si="72"/>
        <v>1</v>
      </c>
      <c r="R70" s="32">
        <f>R71-R72</f>
        <v>7.41</v>
      </c>
      <c r="S70" s="9">
        <f t="shared" si="72"/>
        <v>2.35</v>
      </c>
      <c r="T70" s="9">
        <f t="shared" si="72"/>
        <v>2.8299999999999996</v>
      </c>
      <c r="U70" s="9">
        <f t="shared" si="72"/>
        <v>3.25</v>
      </c>
      <c r="V70" s="9">
        <f t="shared" si="72"/>
        <v>2.9700000000000006</v>
      </c>
      <c r="W70" s="35">
        <f aca="true" t="shared" si="73" ref="W70:AJ70">W71-W72</f>
        <v>11.400000000000002</v>
      </c>
      <c r="X70" s="33">
        <f t="shared" si="73"/>
        <v>3.8599999999999994</v>
      </c>
      <c r="Y70" s="33">
        <f t="shared" si="73"/>
        <v>4.1899999999999995</v>
      </c>
      <c r="Z70" s="33">
        <f t="shared" si="73"/>
        <v>5.2</v>
      </c>
      <c r="AA70" s="33">
        <f t="shared" si="73"/>
        <v>4.55</v>
      </c>
      <c r="AB70" s="35">
        <f t="shared" si="73"/>
        <v>17.8</v>
      </c>
      <c r="AC70" s="33">
        <f t="shared" si="73"/>
        <v>4.34</v>
      </c>
      <c r="AD70" s="33">
        <f t="shared" si="73"/>
        <v>2.9400000000000004</v>
      </c>
      <c r="AE70" s="33">
        <f t="shared" si="73"/>
        <v>3.5599999999999996</v>
      </c>
      <c r="AF70" s="33">
        <f t="shared" si="73"/>
        <v>1.7300000000000004</v>
      </c>
      <c r="AG70" s="35">
        <f t="shared" si="73"/>
        <v>12.569999999999999</v>
      </c>
      <c r="AH70" s="33">
        <f t="shared" si="73"/>
        <v>-0.13000000000000012</v>
      </c>
      <c r="AI70" s="33">
        <f t="shared" si="73"/>
        <v>1.7400000000000002</v>
      </c>
      <c r="AJ70" s="33">
        <f t="shared" si="73"/>
        <v>1.1799999999999997</v>
      </c>
    </row>
    <row r="71" spans="1:36" ht="12" customHeight="1">
      <c r="A71" s="7" t="s">
        <v>105</v>
      </c>
      <c r="B71" s="7" t="s">
        <v>105</v>
      </c>
      <c r="C71" s="7" t="s">
        <v>110</v>
      </c>
      <c r="D71" s="9">
        <v>2.8</v>
      </c>
      <c r="E71" s="9">
        <v>3.41</v>
      </c>
      <c r="F71" s="9">
        <v>3.15</v>
      </c>
      <c r="G71" s="9">
        <v>2.55</v>
      </c>
      <c r="H71" s="32">
        <f>SUM(D71:G71)</f>
        <v>11.91</v>
      </c>
      <c r="I71" s="9">
        <v>1.88</v>
      </c>
      <c r="J71" s="9">
        <v>3.68</v>
      </c>
      <c r="K71" s="9">
        <v>4.15</v>
      </c>
      <c r="L71" s="9">
        <v>4.36</v>
      </c>
      <c r="M71" s="32">
        <f>SUM(I71:L71)</f>
        <v>14.07</v>
      </c>
      <c r="N71" s="9">
        <v>3.3</v>
      </c>
      <c r="O71" s="9">
        <v>4.57</v>
      </c>
      <c r="P71" s="9">
        <v>4.56</v>
      </c>
      <c r="Q71" s="9">
        <v>3.69</v>
      </c>
      <c r="R71" s="32">
        <f>SUM(N71:Q71)</f>
        <v>16.12</v>
      </c>
      <c r="S71" s="9">
        <v>4.04</v>
      </c>
      <c r="T71" s="9">
        <v>5.06</v>
      </c>
      <c r="U71" s="9">
        <v>5.04</v>
      </c>
      <c r="V71" s="9">
        <v>5.23</v>
      </c>
      <c r="W71" s="35">
        <f>SUM(S71:V71)</f>
        <v>19.37</v>
      </c>
      <c r="X71" s="33">
        <v>5.35</v>
      </c>
      <c r="Y71" s="33">
        <v>5.8</v>
      </c>
      <c r="Z71" s="33">
        <v>6.7</v>
      </c>
      <c r="AA71" s="33">
        <v>6.51</v>
      </c>
      <c r="AB71" s="34">
        <f>SUM(X71:AA71)</f>
        <v>24.36</v>
      </c>
      <c r="AC71" s="33">
        <v>5.69</v>
      </c>
      <c r="AD71" s="33">
        <v>4.37</v>
      </c>
      <c r="AE71" s="33">
        <v>4.68</v>
      </c>
      <c r="AF71" s="33">
        <v>4.23</v>
      </c>
      <c r="AG71" s="34">
        <f aca="true" t="shared" si="74" ref="AG71:AG78">SUM(AC71:AF71)</f>
        <v>18.97</v>
      </c>
      <c r="AH71" s="33">
        <v>1.23</v>
      </c>
      <c r="AI71" s="33">
        <v>2.93</v>
      </c>
      <c r="AJ71" s="33">
        <v>2.28</v>
      </c>
    </row>
    <row r="72" spans="1:36" ht="12" customHeight="1">
      <c r="A72" s="7" t="s">
        <v>106</v>
      </c>
      <c r="B72" s="7" t="s">
        <v>106</v>
      </c>
      <c r="C72" s="7" t="s">
        <v>111</v>
      </c>
      <c r="D72" s="9">
        <v>1.22</v>
      </c>
      <c r="E72" s="9">
        <v>1.22</v>
      </c>
      <c r="F72" s="9">
        <v>1.46</v>
      </c>
      <c r="G72" s="9">
        <v>1.87</v>
      </c>
      <c r="H72" s="32">
        <f>SUM(D72:G72)</f>
        <v>5.77</v>
      </c>
      <c r="I72" s="9">
        <v>1.55</v>
      </c>
      <c r="J72" s="9">
        <v>3.43</v>
      </c>
      <c r="K72" s="9">
        <v>1.5</v>
      </c>
      <c r="L72" s="9">
        <v>2.63</v>
      </c>
      <c r="M72" s="32">
        <f>SUM(I72:L72)</f>
        <v>9.11</v>
      </c>
      <c r="N72" s="9">
        <v>2.08</v>
      </c>
      <c r="O72" s="9">
        <v>2.06</v>
      </c>
      <c r="P72" s="9">
        <v>1.88</v>
      </c>
      <c r="Q72" s="9">
        <v>2.69</v>
      </c>
      <c r="R72" s="32">
        <f>SUM(N72:Q72)</f>
        <v>8.71</v>
      </c>
      <c r="S72" s="9">
        <v>1.69</v>
      </c>
      <c r="T72" s="9">
        <v>2.23</v>
      </c>
      <c r="U72" s="9">
        <v>1.79</v>
      </c>
      <c r="V72" s="9">
        <v>2.26</v>
      </c>
      <c r="W72" s="35">
        <f>SUM(S72:V72)</f>
        <v>7.97</v>
      </c>
      <c r="X72" s="33">
        <v>1.49</v>
      </c>
      <c r="Y72" s="33">
        <v>1.61</v>
      </c>
      <c r="Z72" s="33">
        <v>1.5</v>
      </c>
      <c r="AA72" s="33">
        <v>1.96</v>
      </c>
      <c r="AB72" s="34">
        <f>SUM(X72:AA72)</f>
        <v>6.56</v>
      </c>
      <c r="AC72" s="33">
        <v>1.35</v>
      </c>
      <c r="AD72" s="33">
        <v>1.43</v>
      </c>
      <c r="AE72" s="33">
        <v>1.12</v>
      </c>
      <c r="AF72" s="33">
        <v>2.5</v>
      </c>
      <c r="AG72" s="34">
        <f t="shared" si="74"/>
        <v>6.4</v>
      </c>
      <c r="AH72" s="33">
        <v>1.36</v>
      </c>
      <c r="AI72" s="33">
        <v>1.19</v>
      </c>
      <c r="AJ72" s="33">
        <v>1.1</v>
      </c>
    </row>
    <row r="73" spans="1:36" ht="12" customHeight="1">
      <c r="A73" s="7" t="s">
        <v>112</v>
      </c>
      <c r="B73" s="7" t="s">
        <v>113</v>
      </c>
      <c r="C73" s="7" t="s">
        <v>114</v>
      </c>
      <c r="D73" s="9">
        <f aca="true" t="shared" si="75" ref="D73:M73">D74-D75</f>
        <v>-2.5399999999999996</v>
      </c>
      <c r="E73" s="9">
        <f t="shared" si="75"/>
        <v>-4.33</v>
      </c>
      <c r="F73" s="9">
        <f t="shared" si="75"/>
        <v>-4.75</v>
      </c>
      <c r="G73" s="9">
        <f t="shared" si="75"/>
        <v>-2.6399999999999997</v>
      </c>
      <c r="H73" s="32">
        <f t="shared" si="75"/>
        <v>-14.259999999999996</v>
      </c>
      <c r="I73" s="9">
        <f t="shared" si="75"/>
        <v>-2.3600000000000003</v>
      </c>
      <c r="J73" s="9">
        <f t="shared" si="75"/>
        <v>-4.82</v>
      </c>
      <c r="K73" s="9">
        <f t="shared" si="75"/>
        <v>-4.38</v>
      </c>
      <c r="L73" s="9">
        <f t="shared" si="75"/>
        <v>-2.0600000000000005</v>
      </c>
      <c r="M73" s="32">
        <f t="shared" si="75"/>
        <v>-13.620000000000001</v>
      </c>
      <c r="N73" s="9">
        <f aca="true" t="shared" si="76" ref="N73:V73">N74-N75</f>
        <v>-2.16</v>
      </c>
      <c r="O73" s="9">
        <f t="shared" si="76"/>
        <v>-4.369999999999999</v>
      </c>
      <c r="P73" s="9">
        <f t="shared" si="76"/>
        <v>-1.2700000000000005</v>
      </c>
      <c r="Q73" s="9">
        <f t="shared" si="76"/>
        <v>-1.2400000000000002</v>
      </c>
      <c r="R73" s="32">
        <f>R74-R75</f>
        <v>-9.040000000000003</v>
      </c>
      <c r="S73" s="9">
        <f t="shared" si="76"/>
        <v>-2.01</v>
      </c>
      <c r="T73" s="9">
        <f t="shared" si="76"/>
        <v>-3.8600000000000003</v>
      </c>
      <c r="U73" s="9">
        <f t="shared" si="76"/>
        <v>-1.0899999999999999</v>
      </c>
      <c r="V73" s="9">
        <f t="shared" si="76"/>
        <v>0.08999999999999986</v>
      </c>
      <c r="W73" s="35">
        <f aca="true" t="shared" si="77" ref="W73:AJ73">W74-W75</f>
        <v>-6.869999999999997</v>
      </c>
      <c r="X73" s="33">
        <f t="shared" si="77"/>
        <v>1.1999999999999993</v>
      </c>
      <c r="Y73" s="33">
        <f t="shared" si="77"/>
        <v>-1.2200000000000006</v>
      </c>
      <c r="Z73" s="33">
        <f t="shared" si="77"/>
        <v>-0.5300000000000002</v>
      </c>
      <c r="AA73" s="33">
        <f t="shared" si="77"/>
        <v>0.08999999999999986</v>
      </c>
      <c r="AB73" s="35">
        <f t="shared" si="77"/>
        <v>-0.46000000000000085</v>
      </c>
      <c r="AC73" s="33">
        <f t="shared" si="77"/>
        <v>0.2400000000000002</v>
      </c>
      <c r="AD73" s="33">
        <f t="shared" si="77"/>
        <v>0.23000000000000043</v>
      </c>
      <c r="AE73" s="33">
        <f t="shared" si="77"/>
        <v>1.919999999999999</v>
      </c>
      <c r="AF73" s="33">
        <f t="shared" si="77"/>
        <v>-0.35999999999999943</v>
      </c>
      <c r="AG73" s="35">
        <f t="shared" si="77"/>
        <v>2.029999999999994</v>
      </c>
      <c r="AH73" s="33">
        <f t="shared" si="77"/>
        <v>-1.4699999999999998</v>
      </c>
      <c r="AI73" s="33">
        <f t="shared" si="77"/>
        <v>-2.5999999999999996</v>
      </c>
      <c r="AJ73" s="33">
        <f t="shared" si="77"/>
        <v>-0.8300000000000001</v>
      </c>
    </row>
    <row r="74" spans="1:36" ht="12" customHeight="1">
      <c r="A74" s="7" t="s">
        <v>105</v>
      </c>
      <c r="B74" s="7" t="s">
        <v>105</v>
      </c>
      <c r="C74" s="7" t="s">
        <v>110</v>
      </c>
      <c r="D74" s="9">
        <v>2.02</v>
      </c>
      <c r="E74" s="9">
        <v>2.83</v>
      </c>
      <c r="F74" s="9">
        <v>2.83</v>
      </c>
      <c r="G74" s="9">
        <v>3.74</v>
      </c>
      <c r="H74" s="32">
        <f>SUM(D74:G74)</f>
        <v>11.42</v>
      </c>
      <c r="I74" s="9">
        <v>2.79</v>
      </c>
      <c r="J74" s="9">
        <v>2.35</v>
      </c>
      <c r="K74" s="9">
        <v>4.21</v>
      </c>
      <c r="L74" s="9">
        <v>5.06</v>
      </c>
      <c r="M74" s="32">
        <f>SUM(I74:L74)</f>
        <v>14.41</v>
      </c>
      <c r="N74" s="9">
        <v>4.08</v>
      </c>
      <c r="O74" s="9">
        <v>3.91</v>
      </c>
      <c r="P74" s="9">
        <v>7.44</v>
      </c>
      <c r="Q74" s="9">
        <v>5.52</v>
      </c>
      <c r="R74" s="32">
        <f>SUM(N74:Q74)</f>
        <v>20.95</v>
      </c>
      <c r="S74" s="9">
        <v>4.44</v>
      </c>
      <c r="T74" s="9">
        <v>4.3</v>
      </c>
      <c r="U74" s="9">
        <v>7.32</v>
      </c>
      <c r="V74" s="9">
        <v>5.93</v>
      </c>
      <c r="W74" s="35">
        <f>SUM(S74:V74)</f>
        <v>21.990000000000002</v>
      </c>
      <c r="X74" s="33">
        <v>6.35</v>
      </c>
      <c r="Y74" s="33">
        <v>6.18</v>
      </c>
      <c r="Z74" s="33">
        <v>7.45</v>
      </c>
      <c r="AA74" s="33">
        <v>6.71</v>
      </c>
      <c r="AB74" s="34">
        <f>SUM(X74:AA74)</f>
        <v>26.69</v>
      </c>
      <c r="AC74" s="33">
        <v>7.38</v>
      </c>
      <c r="AD74" s="33">
        <v>7.98</v>
      </c>
      <c r="AE74" s="33">
        <v>9.37</v>
      </c>
      <c r="AF74" s="33">
        <v>6.9</v>
      </c>
      <c r="AG74" s="34">
        <f t="shared" si="74"/>
        <v>31.629999999999995</v>
      </c>
      <c r="AH74" s="33">
        <v>3.37</v>
      </c>
      <c r="AI74" s="33">
        <v>4.24</v>
      </c>
      <c r="AJ74" s="33">
        <v>6.8</v>
      </c>
    </row>
    <row r="75" spans="1:36" ht="12" customHeight="1">
      <c r="A75" s="7" t="s">
        <v>106</v>
      </c>
      <c r="B75" s="7" t="s">
        <v>106</v>
      </c>
      <c r="C75" s="7" t="s">
        <v>111</v>
      </c>
      <c r="D75" s="9">
        <v>4.56</v>
      </c>
      <c r="E75" s="9">
        <v>7.16</v>
      </c>
      <c r="F75" s="9">
        <v>7.58</v>
      </c>
      <c r="G75" s="9">
        <v>6.38</v>
      </c>
      <c r="H75" s="32">
        <f>SUM(D75:G75)</f>
        <v>25.679999999999996</v>
      </c>
      <c r="I75" s="9">
        <v>5.15</v>
      </c>
      <c r="J75" s="9">
        <v>7.17</v>
      </c>
      <c r="K75" s="9">
        <v>8.59</v>
      </c>
      <c r="L75" s="9">
        <v>7.12</v>
      </c>
      <c r="M75" s="32">
        <f>SUM(I75:L75)</f>
        <v>28.03</v>
      </c>
      <c r="N75" s="9">
        <v>6.24</v>
      </c>
      <c r="O75" s="9">
        <v>8.28</v>
      </c>
      <c r="P75" s="9">
        <v>8.71</v>
      </c>
      <c r="Q75" s="9">
        <v>6.76</v>
      </c>
      <c r="R75" s="32">
        <f>SUM(N75:Q75)</f>
        <v>29.990000000000002</v>
      </c>
      <c r="S75" s="9">
        <v>6.45</v>
      </c>
      <c r="T75" s="9">
        <v>8.16</v>
      </c>
      <c r="U75" s="9">
        <v>8.41</v>
      </c>
      <c r="V75" s="9">
        <v>5.84</v>
      </c>
      <c r="W75" s="35">
        <f>SUM(S75:V75)</f>
        <v>28.86</v>
      </c>
      <c r="X75" s="33">
        <v>5.15</v>
      </c>
      <c r="Y75" s="33">
        <v>7.4</v>
      </c>
      <c r="Z75" s="33">
        <v>7.98</v>
      </c>
      <c r="AA75" s="33">
        <v>6.62</v>
      </c>
      <c r="AB75" s="34">
        <f>SUM(X75:AA75)</f>
        <v>27.150000000000002</v>
      </c>
      <c r="AC75" s="33">
        <v>7.14</v>
      </c>
      <c r="AD75" s="33">
        <v>7.75</v>
      </c>
      <c r="AE75" s="33">
        <v>7.45</v>
      </c>
      <c r="AF75" s="33">
        <v>7.26</v>
      </c>
      <c r="AG75" s="34">
        <f t="shared" si="74"/>
        <v>29.6</v>
      </c>
      <c r="AH75" s="33">
        <v>4.84</v>
      </c>
      <c r="AI75" s="33">
        <v>6.84</v>
      </c>
      <c r="AJ75" s="33">
        <v>7.63</v>
      </c>
    </row>
    <row r="76" spans="1:36" ht="12" customHeight="1">
      <c r="A76" s="7" t="s">
        <v>120</v>
      </c>
      <c r="B76" s="7" t="s">
        <v>121</v>
      </c>
      <c r="C76" s="7" t="s">
        <v>122</v>
      </c>
      <c r="D76" s="33">
        <f aca="true" t="shared" si="78" ref="D76:AA76">D77-D78</f>
        <v>4.240000000000002</v>
      </c>
      <c r="E76" s="33">
        <f t="shared" si="78"/>
        <v>3.0600000000000023</v>
      </c>
      <c r="F76" s="33">
        <f t="shared" si="78"/>
        <v>3.039999999999999</v>
      </c>
      <c r="G76" s="33">
        <f t="shared" si="78"/>
        <v>2.969999999999999</v>
      </c>
      <c r="H76" s="35">
        <f t="shared" si="78"/>
        <v>13.31000000000003</v>
      </c>
      <c r="I76" s="33">
        <f t="shared" si="78"/>
        <v>-1.720000000000006</v>
      </c>
      <c r="J76" s="33">
        <f t="shared" si="78"/>
        <v>6.789999999999992</v>
      </c>
      <c r="K76" s="33">
        <f t="shared" si="78"/>
        <v>0.9399999999999977</v>
      </c>
      <c r="L76" s="33">
        <f t="shared" si="78"/>
        <v>-1.9499999999999957</v>
      </c>
      <c r="M76" s="35">
        <f t="shared" si="78"/>
        <v>4.060000000000002</v>
      </c>
      <c r="N76" s="33">
        <f t="shared" si="78"/>
        <v>-1.759999999999998</v>
      </c>
      <c r="O76" s="33">
        <f t="shared" si="78"/>
        <v>10.620000000000005</v>
      </c>
      <c r="P76" s="33">
        <f t="shared" si="78"/>
        <v>12.139999999999993</v>
      </c>
      <c r="Q76" s="33">
        <f t="shared" si="78"/>
        <v>3.1000000000000085</v>
      </c>
      <c r="R76" s="35">
        <f t="shared" si="78"/>
        <v>24.099999999999966</v>
      </c>
      <c r="S76" s="33">
        <f t="shared" si="78"/>
        <v>-3.0900000000000034</v>
      </c>
      <c r="T76" s="33">
        <f t="shared" si="78"/>
        <v>11.290000000000006</v>
      </c>
      <c r="U76" s="33">
        <f t="shared" si="78"/>
        <v>13.88000000000001</v>
      </c>
      <c r="V76" s="33">
        <f t="shared" si="78"/>
        <v>-0.9300000000000068</v>
      </c>
      <c r="W76" s="35">
        <f t="shared" si="78"/>
        <v>21.149999999999977</v>
      </c>
      <c r="X76" s="33">
        <f t="shared" si="78"/>
        <v>-1.1800000000000068</v>
      </c>
      <c r="Y76" s="33">
        <f t="shared" si="78"/>
        <v>8.95000000000001</v>
      </c>
      <c r="Z76" s="33">
        <f t="shared" si="78"/>
        <v>17.549999999999983</v>
      </c>
      <c r="AA76" s="33">
        <f t="shared" si="78"/>
        <v>7.1699999999999875</v>
      </c>
      <c r="AB76" s="35">
        <f aca="true" t="shared" si="79" ref="AB76:AJ76">AB77-AB78</f>
        <v>32.48999999999995</v>
      </c>
      <c r="AC76" s="33">
        <f t="shared" si="79"/>
        <v>-0.00999999999999801</v>
      </c>
      <c r="AD76" s="33">
        <f t="shared" si="79"/>
        <v>12.220000000000006</v>
      </c>
      <c r="AE76" s="33">
        <f t="shared" si="79"/>
        <v>10.079999999999991</v>
      </c>
      <c r="AF76" s="33">
        <f t="shared" si="79"/>
        <v>-3.1799999999999997</v>
      </c>
      <c r="AG76" s="35">
        <f t="shared" si="79"/>
        <v>19.109999999999985</v>
      </c>
      <c r="AH76" s="33">
        <f t="shared" si="79"/>
        <v>2.479999999999997</v>
      </c>
      <c r="AI76" s="33">
        <f t="shared" si="79"/>
        <v>11.04</v>
      </c>
      <c r="AJ76" s="33">
        <f t="shared" si="79"/>
        <v>14.699999999999996</v>
      </c>
    </row>
    <row r="77" spans="1:36" ht="12" customHeight="1">
      <c r="A77" s="7" t="s">
        <v>80</v>
      </c>
      <c r="B77" s="7" t="s">
        <v>80</v>
      </c>
      <c r="C77" s="7" t="s">
        <v>81</v>
      </c>
      <c r="D77" s="33">
        <f aca="true" t="shared" si="80" ref="D77:G78">+D80+D83+D86</f>
        <v>43.99000000000001</v>
      </c>
      <c r="E77" s="33">
        <f t="shared" si="80"/>
        <v>37.21</v>
      </c>
      <c r="F77" s="33">
        <f t="shared" si="80"/>
        <v>41.33</v>
      </c>
      <c r="G77" s="33">
        <f t="shared" si="80"/>
        <v>51.76</v>
      </c>
      <c r="H77" s="32">
        <f>SUM(D77:G77)</f>
        <v>174.29000000000002</v>
      </c>
      <c r="I77" s="33">
        <f aca="true" t="shared" si="81" ref="I77:L78">+I80+I83+I86</f>
        <v>34.669999999999995</v>
      </c>
      <c r="J77" s="33">
        <f t="shared" si="81"/>
        <v>40.029999999999994</v>
      </c>
      <c r="K77" s="33">
        <f t="shared" si="81"/>
        <v>39.42999999999999</v>
      </c>
      <c r="L77" s="33">
        <f t="shared" si="81"/>
        <v>52.57</v>
      </c>
      <c r="M77" s="32">
        <f>SUM(I77:L77)</f>
        <v>166.7</v>
      </c>
      <c r="N77" s="33">
        <f aca="true" t="shared" si="82" ref="N77:V78">+N80+N83+N86</f>
        <v>50.39</v>
      </c>
      <c r="O77" s="33">
        <f t="shared" si="82"/>
        <v>61.49</v>
      </c>
      <c r="P77" s="33">
        <f t="shared" si="82"/>
        <v>67.71</v>
      </c>
      <c r="Q77" s="33">
        <f t="shared" si="82"/>
        <v>68.93</v>
      </c>
      <c r="R77" s="32">
        <f>SUM(N77:Q77)</f>
        <v>248.51999999999998</v>
      </c>
      <c r="S77" s="33">
        <f t="shared" si="82"/>
        <v>57.49</v>
      </c>
      <c r="T77" s="33">
        <f t="shared" si="82"/>
        <v>62.89</v>
      </c>
      <c r="U77" s="33">
        <f t="shared" si="82"/>
        <v>65.64</v>
      </c>
      <c r="V77" s="33">
        <f t="shared" si="82"/>
        <v>67.14</v>
      </c>
      <c r="W77" s="32">
        <f>SUM(S77:V77)</f>
        <v>253.15999999999997</v>
      </c>
      <c r="X77" s="33">
        <f>+X80+X83+X86</f>
        <v>61.449999999999996</v>
      </c>
      <c r="Y77" s="33">
        <f aca="true" t="shared" si="83" ref="Y77:AA78">+Y80+Y83+Y86</f>
        <v>65.62</v>
      </c>
      <c r="Z77" s="33">
        <f t="shared" si="83"/>
        <v>73.83999999999999</v>
      </c>
      <c r="AA77" s="33">
        <f t="shared" si="83"/>
        <v>72.36</v>
      </c>
      <c r="AB77" s="32">
        <f>SUM(X77:AA77)</f>
        <v>273.27</v>
      </c>
      <c r="AC77" s="33">
        <f aca="true" t="shared" si="84" ref="AC77:AF78">AC80+AC83+AC86</f>
        <v>59.2</v>
      </c>
      <c r="AD77" s="33">
        <f t="shared" si="84"/>
        <v>63.580000000000005</v>
      </c>
      <c r="AE77" s="33">
        <f t="shared" si="84"/>
        <v>60.38999999999999</v>
      </c>
      <c r="AF77" s="33">
        <f t="shared" si="84"/>
        <v>61.87</v>
      </c>
      <c r="AG77" s="34">
        <f t="shared" si="74"/>
        <v>245.04</v>
      </c>
      <c r="AH77" s="33">
        <f aca="true" t="shared" si="85" ref="AH77:AJ78">AH80+AH83+AH86</f>
        <v>49.809999999999995</v>
      </c>
      <c r="AI77" s="33">
        <f t="shared" si="85"/>
        <v>49.39000000000001</v>
      </c>
      <c r="AJ77" s="33">
        <f t="shared" si="85"/>
        <v>53.93</v>
      </c>
    </row>
    <row r="78" spans="1:36" ht="12" customHeight="1">
      <c r="A78" s="7" t="s">
        <v>82</v>
      </c>
      <c r="B78" s="7" t="s">
        <v>123</v>
      </c>
      <c r="C78" s="7" t="s">
        <v>83</v>
      </c>
      <c r="D78" s="33">
        <f t="shared" si="80"/>
        <v>39.75000000000001</v>
      </c>
      <c r="E78" s="33">
        <f t="shared" si="80"/>
        <v>34.15</v>
      </c>
      <c r="F78" s="33">
        <f t="shared" si="80"/>
        <v>38.29</v>
      </c>
      <c r="G78" s="33">
        <f t="shared" si="80"/>
        <v>48.79</v>
      </c>
      <c r="H78" s="32">
        <f>SUM(D78:G78)</f>
        <v>160.98</v>
      </c>
      <c r="I78" s="33">
        <f t="shared" si="81"/>
        <v>36.39</v>
      </c>
      <c r="J78" s="33">
        <f t="shared" si="81"/>
        <v>33.24</v>
      </c>
      <c r="K78" s="33">
        <f t="shared" si="81"/>
        <v>38.489999999999995</v>
      </c>
      <c r="L78" s="33">
        <f t="shared" si="81"/>
        <v>54.519999999999996</v>
      </c>
      <c r="M78" s="32">
        <f>SUM(I78:L78)</f>
        <v>162.64</v>
      </c>
      <c r="N78" s="33">
        <f t="shared" si="82"/>
        <v>52.15</v>
      </c>
      <c r="O78" s="33">
        <f t="shared" si="82"/>
        <v>50.87</v>
      </c>
      <c r="P78" s="33">
        <f t="shared" si="82"/>
        <v>55.57</v>
      </c>
      <c r="Q78" s="33">
        <f t="shared" si="82"/>
        <v>65.83</v>
      </c>
      <c r="R78" s="32">
        <f>SUM(N78:Q78)</f>
        <v>224.42000000000002</v>
      </c>
      <c r="S78" s="33">
        <f t="shared" si="82"/>
        <v>60.580000000000005</v>
      </c>
      <c r="T78" s="33">
        <f t="shared" si="82"/>
        <v>51.599999999999994</v>
      </c>
      <c r="U78" s="33">
        <f t="shared" si="82"/>
        <v>51.75999999999999</v>
      </c>
      <c r="V78" s="33">
        <f t="shared" si="82"/>
        <v>68.07000000000001</v>
      </c>
      <c r="W78" s="32">
        <f>SUM(S78:V78)</f>
        <v>232.01</v>
      </c>
      <c r="X78" s="33">
        <f>+X81+X84+X87</f>
        <v>62.63</v>
      </c>
      <c r="Y78" s="33">
        <f t="shared" si="83"/>
        <v>56.669999999999995</v>
      </c>
      <c r="Z78" s="33">
        <f t="shared" si="83"/>
        <v>56.290000000000006</v>
      </c>
      <c r="AA78" s="33">
        <f t="shared" si="83"/>
        <v>65.19000000000001</v>
      </c>
      <c r="AB78" s="32">
        <f>SUM(X78:AA78)</f>
        <v>240.78000000000003</v>
      </c>
      <c r="AC78" s="33">
        <f t="shared" si="84"/>
        <v>59.21</v>
      </c>
      <c r="AD78" s="33">
        <f t="shared" si="84"/>
        <v>51.36</v>
      </c>
      <c r="AE78" s="33">
        <f t="shared" si="84"/>
        <v>50.31</v>
      </c>
      <c r="AF78" s="33">
        <f t="shared" si="84"/>
        <v>65.05</v>
      </c>
      <c r="AG78" s="34">
        <f t="shared" si="74"/>
        <v>225.93</v>
      </c>
      <c r="AH78" s="33">
        <f t="shared" si="85"/>
        <v>47.33</v>
      </c>
      <c r="AI78" s="33">
        <f t="shared" si="85"/>
        <v>38.35000000000001</v>
      </c>
      <c r="AJ78" s="33">
        <f t="shared" si="85"/>
        <v>39.230000000000004</v>
      </c>
    </row>
    <row r="79" spans="1:36" ht="12" customHeight="1">
      <c r="A79" s="7" t="s">
        <v>104</v>
      </c>
      <c r="B79" s="7" t="s">
        <v>124</v>
      </c>
      <c r="C79" s="7" t="s">
        <v>119</v>
      </c>
      <c r="D79" s="9">
        <f aca="true" t="shared" si="86" ref="D79:M79">D80-D81</f>
        <v>1.06</v>
      </c>
      <c r="E79" s="9">
        <f t="shared" si="86"/>
        <v>0.77</v>
      </c>
      <c r="F79" s="9">
        <f t="shared" si="86"/>
        <v>-0.17999999999999972</v>
      </c>
      <c r="G79" s="9">
        <f t="shared" si="86"/>
        <v>-0.6699999999999995</v>
      </c>
      <c r="H79" s="32">
        <f t="shared" si="86"/>
        <v>0.9800000000000004</v>
      </c>
      <c r="I79" s="9">
        <f t="shared" si="86"/>
        <v>0.18999999999999995</v>
      </c>
      <c r="J79" s="9">
        <f t="shared" si="86"/>
        <v>0.29000000000000004</v>
      </c>
      <c r="K79" s="9">
        <f t="shared" si="86"/>
        <v>0.10999999999999988</v>
      </c>
      <c r="L79" s="9">
        <f t="shared" si="86"/>
        <v>-0.9499999999999997</v>
      </c>
      <c r="M79" s="32">
        <f t="shared" si="86"/>
        <v>-0.35999999999999943</v>
      </c>
      <c r="N79" s="9">
        <f aca="true" t="shared" si="87" ref="N79:V79">N80-N81</f>
        <v>0.54</v>
      </c>
      <c r="O79" s="9">
        <f t="shared" si="87"/>
        <v>1.0299999999999996</v>
      </c>
      <c r="P79" s="9">
        <f t="shared" si="87"/>
        <v>1.21</v>
      </c>
      <c r="Q79" s="9">
        <f t="shared" si="87"/>
        <v>0.5299999999999998</v>
      </c>
      <c r="R79" s="32">
        <f>R80-R81</f>
        <v>3.3099999999999987</v>
      </c>
      <c r="S79" s="9">
        <f t="shared" si="87"/>
        <v>0.8799999999999999</v>
      </c>
      <c r="T79" s="9">
        <f t="shared" si="87"/>
        <v>0.8799999999999994</v>
      </c>
      <c r="U79" s="9">
        <f t="shared" si="87"/>
        <v>1</v>
      </c>
      <c r="V79" s="9">
        <f t="shared" si="87"/>
        <v>0.8399999999999999</v>
      </c>
      <c r="W79" s="35">
        <f aca="true" t="shared" si="88" ref="W79:AJ79">W80-W81</f>
        <v>3.599999999999998</v>
      </c>
      <c r="X79" s="33">
        <f t="shared" si="88"/>
        <v>0.09999999999999964</v>
      </c>
      <c r="Y79" s="33">
        <f t="shared" si="88"/>
        <v>0.75</v>
      </c>
      <c r="Z79" s="33">
        <f t="shared" si="88"/>
        <v>1.12</v>
      </c>
      <c r="AA79" s="33">
        <f t="shared" si="88"/>
        <v>0.8300000000000001</v>
      </c>
      <c r="AB79" s="35">
        <f t="shared" si="88"/>
        <v>2.799999999999997</v>
      </c>
      <c r="AC79" s="33">
        <f t="shared" si="88"/>
        <v>0.17999999999999972</v>
      </c>
      <c r="AD79" s="33">
        <f t="shared" si="88"/>
        <v>0.4500000000000002</v>
      </c>
      <c r="AE79" s="33">
        <f t="shared" si="88"/>
        <v>0.2799999999999998</v>
      </c>
      <c r="AF79" s="33">
        <f t="shared" si="88"/>
        <v>-0.07000000000000028</v>
      </c>
      <c r="AG79" s="35">
        <f t="shared" si="88"/>
        <v>0.8399999999999999</v>
      </c>
      <c r="AH79" s="33">
        <f t="shared" si="88"/>
        <v>0.10000000000000009</v>
      </c>
      <c r="AI79" s="33">
        <f t="shared" si="88"/>
        <v>0.06999999999999984</v>
      </c>
      <c r="AJ79" s="33">
        <f t="shared" si="88"/>
        <v>0.16999999999999993</v>
      </c>
    </row>
    <row r="80" spans="1:36" ht="12" customHeight="1">
      <c r="A80" s="7" t="s">
        <v>105</v>
      </c>
      <c r="B80" s="7" t="s">
        <v>105</v>
      </c>
      <c r="C80" s="7" t="s">
        <v>110</v>
      </c>
      <c r="D80" s="9">
        <v>2.7</v>
      </c>
      <c r="E80" s="9">
        <v>3.41</v>
      </c>
      <c r="F80" s="9">
        <v>4.04</v>
      </c>
      <c r="G80" s="9">
        <v>2.9400000000000004</v>
      </c>
      <c r="H80" s="32">
        <f>SUM(D80:G80)</f>
        <v>13.09</v>
      </c>
      <c r="I80" s="9">
        <v>2.4299999999999997</v>
      </c>
      <c r="J80" s="9">
        <v>2.62</v>
      </c>
      <c r="K80" s="9">
        <v>3.68</v>
      </c>
      <c r="L80" s="9">
        <v>2.5300000000000002</v>
      </c>
      <c r="M80" s="32">
        <f>SUM(I80:L80)</f>
        <v>11.260000000000002</v>
      </c>
      <c r="N80" s="9">
        <v>1.92</v>
      </c>
      <c r="O80" s="9">
        <v>2.9299999999999997</v>
      </c>
      <c r="P80" s="9">
        <v>3.85</v>
      </c>
      <c r="Q80" s="9">
        <v>2.59</v>
      </c>
      <c r="R80" s="32">
        <f>SUM(N80:Q80)</f>
        <v>11.29</v>
      </c>
      <c r="S80" s="9">
        <v>2.94</v>
      </c>
      <c r="T80" s="9">
        <v>3.78</v>
      </c>
      <c r="U80" s="9">
        <v>4.87</v>
      </c>
      <c r="V80" s="9">
        <v>4.04</v>
      </c>
      <c r="W80" s="35">
        <f aca="true" t="shared" si="89" ref="W80:W87">SUM(S80:V80)</f>
        <v>15.629999999999999</v>
      </c>
      <c r="X80" s="33">
        <v>2.8499999999999996</v>
      </c>
      <c r="Y80" s="33">
        <v>4.08</v>
      </c>
      <c r="Z80" s="33">
        <v>5.61</v>
      </c>
      <c r="AA80" s="33">
        <v>4.22</v>
      </c>
      <c r="AB80" s="35">
        <f>SUM(X80:AA80)</f>
        <v>16.759999999999998</v>
      </c>
      <c r="AC80" s="33">
        <v>2.82</v>
      </c>
      <c r="AD80" s="33">
        <v>2.99</v>
      </c>
      <c r="AE80" s="33">
        <v>3.94</v>
      </c>
      <c r="AF80" s="33">
        <v>2.55</v>
      </c>
      <c r="AG80" s="34">
        <f>SUM(AC80:AF80)</f>
        <v>12.3</v>
      </c>
      <c r="AH80" s="33">
        <v>1.9300000000000002</v>
      </c>
      <c r="AI80" s="33">
        <v>2.34</v>
      </c>
      <c r="AJ80" s="33">
        <v>3.02</v>
      </c>
    </row>
    <row r="81" spans="1:36" ht="12" customHeight="1">
      <c r="A81" s="7" t="s">
        <v>106</v>
      </c>
      <c r="B81" s="7" t="s">
        <v>106</v>
      </c>
      <c r="C81" s="7" t="s">
        <v>111</v>
      </c>
      <c r="D81" s="9">
        <v>1.6400000000000001</v>
      </c>
      <c r="E81" s="9">
        <v>2.64</v>
      </c>
      <c r="F81" s="9">
        <v>4.22</v>
      </c>
      <c r="G81" s="9">
        <v>3.61</v>
      </c>
      <c r="H81" s="32">
        <f>SUM(D81:G81)</f>
        <v>12.11</v>
      </c>
      <c r="I81" s="9">
        <v>2.2399999999999998</v>
      </c>
      <c r="J81" s="9">
        <v>2.33</v>
      </c>
      <c r="K81" s="9">
        <v>3.5700000000000003</v>
      </c>
      <c r="L81" s="9">
        <v>3.48</v>
      </c>
      <c r="M81" s="32">
        <f>SUM(I81:L81)</f>
        <v>11.620000000000001</v>
      </c>
      <c r="N81" s="9">
        <v>1.38</v>
      </c>
      <c r="O81" s="9">
        <v>1.9000000000000001</v>
      </c>
      <c r="P81" s="9">
        <v>2.64</v>
      </c>
      <c r="Q81" s="9">
        <v>2.06</v>
      </c>
      <c r="R81" s="32">
        <f>SUM(N81:Q81)</f>
        <v>7.98</v>
      </c>
      <c r="S81" s="9">
        <v>2.06</v>
      </c>
      <c r="T81" s="9">
        <v>2.9000000000000004</v>
      </c>
      <c r="U81" s="9">
        <v>3.87</v>
      </c>
      <c r="V81" s="9">
        <v>3.2</v>
      </c>
      <c r="W81" s="35">
        <f t="shared" si="89"/>
        <v>12.030000000000001</v>
      </c>
      <c r="X81" s="33">
        <v>2.75</v>
      </c>
      <c r="Y81" s="33">
        <v>3.33</v>
      </c>
      <c r="Z81" s="33">
        <v>4.49</v>
      </c>
      <c r="AA81" s="33">
        <v>3.3899999999999997</v>
      </c>
      <c r="AB81" s="35">
        <f>SUM(X81:AA81)</f>
        <v>13.96</v>
      </c>
      <c r="AC81" s="33">
        <v>2.64</v>
      </c>
      <c r="AD81" s="33">
        <v>2.54</v>
      </c>
      <c r="AE81" s="33">
        <v>3.66</v>
      </c>
      <c r="AF81" s="33">
        <v>2.62</v>
      </c>
      <c r="AG81" s="34">
        <f>SUM(AC81:AF81)</f>
        <v>11.46</v>
      </c>
      <c r="AH81" s="33">
        <v>1.83</v>
      </c>
      <c r="AI81" s="33">
        <v>2.27</v>
      </c>
      <c r="AJ81" s="33">
        <v>2.85</v>
      </c>
    </row>
    <row r="82" spans="1:36" ht="12" customHeight="1">
      <c r="A82" s="7" t="s">
        <v>107</v>
      </c>
      <c r="B82" s="7" t="s">
        <v>108</v>
      </c>
      <c r="C82" s="7" t="s">
        <v>109</v>
      </c>
      <c r="D82" s="9">
        <f aca="true" t="shared" si="90" ref="D82:M82">D83-D84</f>
        <v>3</v>
      </c>
      <c r="E82" s="9">
        <f t="shared" si="90"/>
        <v>2.8700000000000045</v>
      </c>
      <c r="F82" s="9">
        <f t="shared" si="90"/>
        <v>2.819999999999993</v>
      </c>
      <c r="G82" s="9">
        <f t="shared" si="90"/>
        <v>3.5700000000000003</v>
      </c>
      <c r="H82" s="32">
        <f t="shared" si="90"/>
        <v>12.259999999999991</v>
      </c>
      <c r="I82" s="9">
        <f t="shared" si="90"/>
        <v>-2.1999999999999993</v>
      </c>
      <c r="J82" s="9">
        <f t="shared" si="90"/>
        <v>6.139999999999997</v>
      </c>
      <c r="K82" s="9">
        <f t="shared" si="90"/>
        <v>0.8599999999999994</v>
      </c>
      <c r="L82" s="9">
        <f t="shared" si="90"/>
        <v>-1.2299999999999969</v>
      </c>
      <c r="M82" s="32">
        <f t="shared" si="90"/>
        <v>3.569999999999993</v>
      </c>
      <c r="N82" s="9">
        <f aca="true" t="shared" si="91" ref="N82:V82">N83-N84</f>
        <v>-1.6599999999999966</v>
      </c>
      <c r="O82" s="9">
        <f t="shared" si="91"/>
        <v>9.719999999999999</v>
      </c>
      <c r="P82" s="9">
        <f t="shared" si="91"/>
        <v>11.290000000000006</v>
      </c>
      <c r="Q82" s="9">
        <f t="shared" si="91"/>
        <v>2.45000000000001</v>
      </c>
      <c r="R82" s="32">
        <f>R83-R84</f>
        <v>21.80000000000001</v>
      </c>
      <c r="S82" s="9">
        <f t="shared" si="91"/>
        <v>-3.5700000000000003</v>
      </c>
      <c r="T82" s="9">
        <f t="shared" si="91"/>
        <v>9.800000000000004</v>
      </c>
      <c r="U82" s="9">
        <f t="shared" si="91"/>
        <v>12.120000000000012</v>
      </c>
      <c r="V82" s="9">
        <f t="shared" si="91"/>
        <v>-2.0900000000000034</v>
      </c>
      <c r="W82" s="35">
        <f aca="true" t="shared" si="92" ref="W82:AJ82">W83-W84</f>
        <v>16.26000000000002</v>
      </c>
      <c r="X82" s="33">
        <f t="shared" si="92"/>
        <v>-1.5700000000000074</v>
      </c>
      <c r="Y82" s="33">
        <f t="shared" si="92"/>
        <v>8.470000000000006</v>
      </c>
      <c r="Z82" s="33">
        <f t="shared" si="92"/>
        <v>15.90999999999999</v>
      </c>
      <c r="AA82" s="33">
        <f t="shared" si="92"/>
        <v>5.429999999999993</v>
      </c>
      <c r="AB82" s="35">
        <f t="shared" si="92"/>
        <v>28.23999999999998</v>
      </c>
      <c r="AC82" s="33">
        <f t="shared" si="92"/>
        <v>1</v>
      </c>
      <c r="AD82" s="33">
        <f t="shared" si="92"/>
        <v>11.729999999999997</v>
      </c>
      <c r="AE82" s="33">
        <f t="shared" si="92"/>
        <v>10.519999999999996</v>
      </c>
      <c r="AF82" s="33">
        <f t="shared" si="92"/>
        <v>-3.1400000000000006</v>
      </c>
      <c r="AG82" s="35">
        <f t="shared" si="92"/>
        <v>20.109999999999985</v>
      </c>
      <c r="AH82" s="33">
        <f t="shared" si="92"/>
        <v>2.479999999999997</v>
      </c>
      <c r="AI82" s="33">
        <f t="shared" si="92"/>
        <v>10.439999999999998</v>
      </c>
      <c r="AJ82" s="33">
        <f t="shared" si="92"/>
        <v>14.239999999999995</v>
      </c>
    </row>
    <row r="83" spans="1:36" ht="12" customHeight="1">
      <c r="A83" s="7" t="s">
        <v>105</v>
      </c>
      <c r="B83" s="7" t="s">
        <v>105</v>
      </c>
      <c r="C83" s="7" t="s">
        <v>110</v>
      </c>
      <c r="D83" s="9">
        <v>39.290000000000006</v>
      </c>
      <c r="E83" s="9">
        <v>32.17</v>
      </c>
      <c r="F83" s="9">
        <v>35.519999999999996</v>
      </c>
      <c r="G83" s="9">
        <v>46.86</v>
      </c>
      <c r="H83" s="32">
        <f>SUM(D83:G83)</f>
        <v>153.84</v>
      </c>
      <c r="I83" s="9">
        <v>30.87</v>
      </c>
      <c r="J83" s="9">
        <v>35.72</v>
      </c>
      <c r="K83" s="9">
        <v>34.16</v>
      </c>
      <c r="L83" s="9">
        <v>47.89</v>
      </c>
      <c r="M83" s="32">
        <f>SUM(I83:L83)</f>
        <v>148.64</v>
      </c>
      <c r="N83" s="9">
        <v>46.24</v>
      </c>
      <c r="O83" s="9">
        <v>56</v>
      </c>
      <c r="P83" s="9">
        <v>60.59</v>
      </c>
      <c r="Q83" s="9">
        <v>63.42000000000001</v>
      </c>
      <c r="R83" s="32">
        <f>SUM(N83:Q83)</f>
        <v>226.25000000000003</v>
      </c>
      <c r="S83" s="9">
        <v>52.17</v>
      </c>
      <c r="T83" s="9">
        <v>55.86</v>
      </c>
      <c r="U83" s="9">
        <v>57.68000000000001</v>
      </c>
      <c r="V83" s="9">
        <v>59.94</v>
      </c>
      <c r="W83" s="35">
        <f t="shared" si="89"/>
        <v>225.65</v>
      </c>
      <c r="X83" s="33">
        <v>55.449999999999996</v>
      </c>
      <c r="Y83" s="33">
        <v>57.730000000000004</v>
      </c>
      <c r="Z83" s="33">
        <v>64.57</v>
      </c>
      <c r="AA83" s="33">
        <v>64.14</v>
      </c>
      <c r="AB83" s="34">
        <f>SUM(X83:AA83)</f>
        <v>241.89</v>
      </c>
      <c r="AC83" s="33">
        <v>54.22</v>
      </c>
      <c r="AD83" s="33">
        <v>58.32</v>
      </c>
      <c r="AE83" s="33">
        <v>54.309999999999995</v>
      </c>
      <c r="AF83" s="33">
        <v>56.81</v>
      </c>
      <c r="AG83" s="34">
        <f aca="true" t="shared" si="93" ref="AG83:AG93">SUM(AC83:AF83)</f>
        <v>223.66</v>
      </c>
      <c r="AH83" s="33">
        <v>46.019999999999996</v>
      </c>
      <c r="AI83" s="33">
        <v>45.28</v>
      </c>
      <c r="AJ83" s="33">
        <v>49.11</v>
      </c>
    </row>
    <row r="84" spans="1:36" ht="12" customHeight="1">
      <c r="A84" s="7" t="s">
        <v>106</v>
      </c>
      <c r="B84" s="7" t="s">
        <v>106</v>
      </c>
      <c r="C84" s="7" t="s">
        <v>111</v>
      </c>
      <c r="D84" s="9">
        <v>36.290000000000006</v>
      </c>
      <c r="E84" s="9">
        <v>29.299999999999997</v>
      </c>
      <c r="F84" s="9">
        <v>32.7</v>
      </c>
      <c r="G84" s="9">
        <v>43.29</v>
      </c>
      <c r="H84" s="32">
        <f>SUM(D84:G84)</f>
        <v>141.58</v>
      </c>
      <c r="I84" s="9">
        <v>33.07</v>
      </c>
      <c r="J84" s="9">
        <v>29.580000000000002</v>
      </c>
      <c r="K84" s="9">
        <v>33.3</v>
      </c>
      <c r="L84" s="9">
        <v>49.12</v>
      </c>
      <c r="M84" s="32">
        <f>SUM(I84:L84)</f>
        <v>145.07</v>
      </c>
      <c r="N84" s="9">
        <v>47.9</v>
      </c>
      <c r="O84" s="9">
        <v>46.28</v>
      </c>
      <c r="P84" s="9">
        <v>49.3</v>
      </c>
      <c r="Q84" s="9">
        <v>60.97</v>
      </c>
      <c r="R84" s="32">
        <f>SUM(N84:Q84)</f>
        <v>204.45000000000002</v>
      </c>
      <c r="S84" s="9">
        <v>55.74</v>
      </c>
      <c r="T84" s="9">
        <v>46.059999999999995</v>
      </c>
      <c r="U84" s="9">
        <v>45.559999999999995</v>
      </c>
      <c r="V84" s="9">
        <v>62.03</v>
      </c>
      <c r="W84" s="35">
        <f t="shared" si="89"/>
        <v>209.39</v>
      </c>
      <c r="X84" s="33">
        <v>57.02</v>
      </c>
      <c r="Y84" s="33">
        <v>49.26</v>
      </c>
      <c r="Z84" s="33">
        <v>48.660000000000004</v>
      </c>
      <c r="AA84" s="33">
        <v>58.71000000000001</v>
      </c>
      <c r="AB84" s="34">
        <f>SUM(X84:AA84)</f>
        <v>213.65</v>
      </c>
      <c r="AC84" s="33">
        <v>53.22</v>
      </c>
      <c r="AD84" s="33">
        <v>46.59</v>
      </c>
      <c r="AE84" s="33">
        <v>43.79</v>
      </c>
      <c r="AF84" s="33">
        <v>59.95</v>
      </c>
      <c r="AG84" s="34">
        <f t="shared" si="93"/>
        <v>203.55</v>
      </c>
      <c r="AH84" s="33">
        <v>43.54</v>
      </c>
      <c r="AI84" s="33">
        <v>34.84</v>
      </c>
      <c r="AJ84" s="33">
        <v>34.870000000000005</v>
      </c>
    </row>
    <row r="85" spans="1:36" ht="12" customHeight="1">
      <c r="A85" s="7" t="s">
        <v>112</v>
      </c>
      <c r="B85" s="7" t="s">
        <v>113</v>
      </c>
      <c r="C85" s="7" t="s">
        <v>114</v>
      </c>
      <c r="D85" s="9">
        <f aca="true" t="shared" si="94" ref="D85:M85">D86-D87</f>
        <v>0.18000000000000016</v>
      </c>
      <c r="E85" s="9">
        <f t="shared" si="94"/>
        <v>-0.5800000000000001</v>
      </c>
      <c r="F85" s="9">
        <f t="shared" si="94"/>
        <v>0.3999999999999999</v>
      </c>
      <c r="G85" s="9">
        <f t="shared" si="94"/>
        <v>0.07000000000000006</v>
      </c>
      <c r="H85" s="32">
        <f t="shared" si="94"/>
        <v>0.07000000000000117</v>
      </c>
      <c r="I85" s="9">
        <f t="shared" si="94"/>
        <v>0.29000000000000004</v>
      </c>
      <c r="J85" s="9">
        <f t="shared" si="94"/>
        <v>0.3599999999999999</v>
      </c>
      <c r="K85" s="9">
        <f t="shared" si="94"/>
        <v>-0.03000000000000025</v>
      </c>
      <c r="L85" s="9">
        <f t="shared" si="94"/>
        <v>0.22999999999999998</v>
      </c>
      <c r="M85" s="32">
        <f t="shared" si="94"/>
        <v>0.8500000000000005</v>
      </c>
      <c r="N85" s="9">
        <f aca="true" t="shared" si="95" ref="N85:V85">N86-N87</f>
        <v>-0.6400000000000001</v>
      </c>
      <c r="O85" s="9">
        <f t="shared" si="95"/>
        <v>-0.1299999999999999</v>
      </c>
      <c r="P85" s="9">
        <f t="shared" si="95"/>
        <v>-0.3599999999999999</v>
      </c>
      <c r="Q85" s="9">
        <f t="shared" si="95"/>
        <v>0.1200000000000001</v>
      </c>
      <c r="R85" s="32">
        <f>R86-R87</f>
        <v>-1.0100000000000016</v>
      </c>
      <c r="S85" s="9">
        <f t="shared" si="95"/>
        <v>-0.3999999999999999</v>
      </c>
      <c r="T85" s="9">
        <f t="shared" si="95"/>
        <v>0.6100000000000003</v>
      </c>
      <c r="U85" s="9">
        <f t="shared" si="95"/>
        <v>0.7599999999999998</v>
      </c>
      <c r="V85" s="9">
        <f t="shared" si="95"/>
        <v>0.3200000000000003</v>
      </c>
      <c r="W85" s="35">
        <v>-1.8400000000000016</v>
      </c>
      <c r="X85" s="33">
        <f aca="true" t="shared" si="96" ref="X85:AJ85">X86-X87</f>
        <v>0.29000000000000004</v>
      </c>
      <c r="Y85" s="33">
        <f t="shared" si="96"/>
        <v>-0.27</v>
      </c>
      <c r="Z85" s="33">
        <f t="shared" si="96"/>
        <v>0.5200000000000005</v>
      </c>
      <c r="AA85" s="33">
        <f t="shared" si="96"/>
        <v>0.9100000000000001</v>
      </c>
      <c r="AB85" s="35">
        <f t="shared" si="96"/>
        <v>1.4500000000000028</v>
      </c>
      <c r="AC85" s="33">
        <f t="shared" si="96"/>
        <v>-1.19</v>
      </c>
      <c r="AD85" s="33">
        <f t="shared" si="96"/>
        <v>0.040000000000000036</v>
      </c>
      <c r="AE85" s="33">
        <f t="shared" si="96"/>
        <v>-0.7200000000000002</v>
      </c>
      <c r="AF85" s="33">
        <f t="shared" si="96"/>
        <v>0.029999999999999805</v>
      </c>
      <c r="AG85" s="35">
        <f t="shared" si="96"/>
        <v>-1.8400000000000016</v>
      </c>
      <c r="AH85" s="33">
        <f t="shared" si="96"/>
        <v>-0.10000000000000009</v>
      </c>
      <c r="AI85" s="33">
        <f t="shared" si="96"/>
        <v>0.53</v>
      </c>
      <c r="AJ85" s="33">
        <f t="shared" si="96"/>
        <v>0.29000000000000026</v>
      </c>
    </row>
    <row r="86" spans="1:36" ht="12" customHeight="1">
      <c r="A86" s="7" t="s">
        <v>105</v>
      </c>
      <c r="B86" s="7" t="s">
        <v>105</v>
      </c>
      <c r="C86" s="7" t="s">
        <v>110</v>
      </c>
      <c r="D86" s="9">
        <v>2</v>
      </c>
      <c r="E86" s="9">
        <v>1.63</v>
      </c>
      <c r="F86" s="9">
        <v>1.77</v>
      </c>
      <c r="G86" s="9">
        <v>1.96</v>
      </c>
      <c r="H86" s="32">
        <f>SUM(D86:G86)</f>
        <v>7.36</v>
      </c>
      <c r="I86" s="9">
        <v>1.37</v>
      </c>
      <c r="J86" s="9">
        <v>1.69</v>
      </c>
      <c r="K86" s="9">
        <v>1.5899999999999999</v>
      </c>
      <c r="L86" s="9">
        <v>2.15</v>
      </c>
      <c r="M86" s="32">
        <f>SUM(I86:L86)</f>
        <v>6.800000000000001</v>
      </c>
      <c r="N86" s="9">
        <v>2.23</v>
      </c>
      <c r="O86" s="9">
        <v>2.56</v>
      </c>
      <c r="P86" s="9">
        <v>3.27</v>
      </c>
      <c r="Q86" s="9">
        <v>2.92</v>
      </c>
      <c r="R86" s="32">
        <f>SUM(N86:Q86)</f>
        <v>10.98</v>
      </c>
      <c r="S86" s="9">
        <v>2.38</v>
      </c>
      <c r="T86" s="9">
        <v>3.25</v>
      </c>
      <c r="U86" s="9">
        <v>3.09</v>
      </c>
      <c r="V86" s="9">
        <v>3.16</v>
      </c>
      <c r="W86" s="35">
        <f t="shared" si="89"/>
        <v>11.879999999999999</v>
      </c>
      <c r="X86" s="33">
        <v>3.15</v>
      </c>
      <c r="Y86" s="33">
        <v>3.81</v>
      </c>
      <c r="Z86" s="33">
        <v>3.66</v>
      </c>
      <c r="AA86" s="33">
        <v>4</v>
      </c>
      <c r="AB86" s="35">
        <f>SUM(X86:AA86)</f>
        <v>14.620000000000001</v>
      </c>
      <c r="AC86" s="33">
        <v>2.16</v>
      </c>
      <c r="AD86" s="33">
        <v>2.27</v>
      </c>
      <c r="AE86" s="33">
        <v>2.1399999999999997</v>
      </c>
      <c r="AF86" s="33">
        <v>2.51</v>
      </c>
      <c r="AG86" s="34">
        <f t="shared" si="93"/>
        <v>9.079999999999998</v>
      </c>
      <c r="AH86" s="33">
        <v>1.8599999999999999</v>
      </c>
      <c r="AI86" s="33">
        <v>1.77</v>
      </c>
      <c r="AJ86" s="33">
        <v>1.8</v>
      </c>
    </row>
    <row r="87" spans="1:36" ht="12" customHeight="1">
      <c r="A87" s="7" t="s">
        <v>106</v>
      </c>
      <c r="B87" s="7" t="s">
        <v>106</v>
      </c>
      <c r="C87" s="7" t="s">
        <v>111</v>
      </c>
      <c r="D87" s="9">
        <v>1.8199999999999998</v>
      </c>
      <c r="E87" s="9">
        <v>2.21</v>
      </c>
      <c r="F87" s="9">
        <v>1.37</v>
      </c>
      <c r="G87" s="9">
        <v>1.89</v>
      </c>
      <c r="H87" s="32">
        <f>SUM(D87:G87)</f>
        <v>7.289999999999999</v>
      </c>
      <c r="I87" s="9">
        <v>1.08</v>
      </c>
      <c r="J87" s="9">
        <v>1.33</v>
      </c>
      <c r="K87" s="9">
        <v>1.62</v>
      </c>
      <c r="L87" s="9">
        <v>1.92</v>
      </c>
      <c r="M87" s="32">
        <f>SUM(I87:L87)</f>
        <v>5.95</v>
      </c>
      <c r="N87" s="9">
        <v>2.87</v>
      </c>
      <c r="O87" s="9">
        <v>2.69</v>
      </c>
      <c r="P87" s="9">
        <v>3.63</v>
      </c>
      <c r="Q87" s="9">
        <v>2.8</v>
      </c>
      <c r="R87" s="32">
        <f>SUM(N87:Q87)</f>
        <v>11.990000000000002</v>
      </c>
      <c r="S87" s="9">
        <v>2.78</v>
      </c>
      <c r="T87" s="9">
        <v>2.6399999999999997</v>
      </c>
      <c r="U87" s="9">
        <v>2.33</v>
      </c>
      <c r="V87" s="9">
        <v>2.84</v>
      </c>
      <c r="W87" s="35">
        <f t="shared" si="89"/>
        <v>10.59</v>
      </c>
      <c r="X87" s="33">
        <v>2.86</v>
      </c>
      <c r="Y87" s="33">
        <v>4.08</v>
      </c>
      <c r="Z87" s="33">
        <v>3.1399999999999997</v>
      </c>
      <c r="AA87" s="33">
        <v>3.09</v>
      </c>
      <c r="AB87" s="35">
        <f>SUM(X87:AA87)</f>
        <v>13.169999999999998</v>
      </c>
      <c r="AC87" s="33">
        <v>3.35</v>
      </c>
      <c r="AD87" s="33">
        <v>2.23</v>
      </c>
      <c r="AE87" s="33">
        <v>2.86</v>
      </c>
      <c r="AF87" s="33">
        <v>2.48</v>
      </c>
      <c r="AG87" s="34">
        <f t="shared" si="93"/>
        <v>10.92</v>
      </c>
      <c r="AH87" s="33">
        <v>1.96</v>
      </c>
      <c r="AI87" s="33">
        <v>1.24</v>
      </c>
      <c r="AJ87" s="33">
        <v>1.5099999999999998</v>
      </c>
    </row>
    <row r="88" spans="1:36" ht="12" customHeight="1">
      <c r="A88" s="7" t="s">
        <v>125</v>
      </c>
      <c r="B88" s="7" t="s">
        <v>126</v>
      </c>
      <c r="C88" s="7" t="s">
        <v>127</v>
      </c>
      <c r="D88" s="9">
        <f aca="true" t="shared" si="97" ref="D88:M88">D89-D90</f>
        <v>1.9600000000000002</v>
      </c>
      <c r="E88" s="9">
        <f t="shared" si="97"/>
        <v>2.7699999999999996</v>
      </c>
      <c r="F88" s="9">
        <f t="shared" si="97"/>
        <v>3.21</v>
      </c>
      <c r="G88" s="9">
        <f t="shared" si="97"/>
        <v>3.0100000000000002</v>
      </c>
      <c r="H88" s="32">
        <f t="shared" si="97"/>
        <v>10.95</v>
      </c>
      <c r="I88" s="9">
        <f t="shared" si="97"/>
        <v>2.04</v>
      </c>
      <c r="J88" s="9">
        <f t="shared" si="97"/>
        <v>3.2300000000000004</v>
      </c>
      <c r="K88" s="9">
        <f t="shared" si="97"/>
        <v>3.5299999999999994</v>
      </c>
      <c r="L88" s="9">
        <f t="shared" si="97"/>
        <v>3.2900000000000005</v>
      </c>
      <c r="M88" s="32">
        <f t="shared" si="97"/>
        <v>12.09</v>
      </c>
      <c r="N88" s="9">
        <f aca="true" t="shared" si="98" ref="N88:V88">N89-N90</f>
        <v>2.41</v>
      </c>
      <c r="O88" s="9">
        <f t="shared" si="98"/>
        <v>3.4999999999999996</v>
      </c>
      <c r="P88" s="9">
        <f t="shared" si="98"/>
        <v>3.87</v>
      </c>
      <c r="Q88" s="9">
        <f t="shared" si="98"/>
        <v>2.3099999999999996</v>
      </c>
      <c r="R88" s="32">
        <f>R89-R90</f>
        <v>12.09</v>
      </c>
      <c r="S88" s="9">
        <f t="shared" si="98"/>
        <v>2.42</v>
      </c>
      <c r="T88" s="9">
        <f t="shared" si="98"/>
        <v>2.81</v>
      </c>
      <c r="U88" s="9">
        <f t="shared" si="98"/>
        <v>2.8600000000000003</v>
      </c>
      <c r="V88" s="9">
        <f t="shared" si="98"/>
        <v>2.6</v>
      </c>
      <c r="W88" s="35">
        <f aca="true" t="shared" si="99" ref="W88:AJ88">W89-W90</f>
        <v>10.69</v>
      </c>
      <c r="X88" s="33">
        <f t="shared" si="99"/>
        <v>2.21</v>
      </c>
      <c r="Y88" s="33">
        <f t="shared" si="99"/>
        <v>2.5700000000000003</v>
      </c>
      <c r="Z88" s="33">
        <f t="shared" si="99"/>
        <v>2.41</v>
      </c>
      <c r="AA88" s="33">
        <f t="shared" si="99"/>
        <v>2.48</v>
      </c>
      <c r="AB88" s="35">
        <f t="shared" si="99"/>
        <v>9.67</v>
      </c>
      <c r="AC88" s="33">
        <f t="shared" si="99"/>
        <v>2.3</v>
      </c>
      <c r="AD88" s="33">
        <f t="shared" si="99"/>
        <v>2.2699999999999996</v>
      </c>
      <c r="AE88" s="33">
        <f t="shared" si="99"/>
        <v>1.8399999999999999</v>
      </c>
      <c r="AF88" s="33">
        <f t="shared" si="99"/>
        <v>1.9300000000000002</v>
      </c>
      <c r="AG88" s="35">
        <f t="shared" si="99"/>
        <v>8.34</v>
      </c>
      <c r="AH88" s="33">
        <f t="shared" si="99"/>
        <v>1.9800000000000002</v>
      </c>
      <c r="AI88" s="33">
        <f t="shared" si="99"/>
        <v>1.9400000000000002</v>
      </c>
      <c r="AJ88" s="33">
        <f t="shared" si="99"/>
        <v>2.09</v>
      </c>
    </row>
    <row r="89" spans="1:36" ht="12" customHeight="1">
      <c r="A89" s="7" t="s">
        <v>52</v>
      </c>
      <c r="B89" s="7" t="s">
        <v>52</v>
      </c>
      <c r="C89" s="7" t="s">
        <v>53</v>
      </c>
      <c r="D89" s="9">
        <v>2.45</v>
      </c>
      <c r="E89" s="9">
        <v>3.26</v>
      </c>
      <c r="F89" s="9">
        <v>3.65</v>
      </c>
      <c r="G89" s="9">
        <v>3.72</v>
      </c>
      <c r="H89" s="32">
        <f>SUM(D89:G89)</f>
        <v>13.08</v>
      </c>
      <c r="I89" s="9">
        <v>2.66</v>
      </c>
      <c r="J89" s="9">
        <v>3.97</v>
      </c>
      <c r="K89" s="9">
        <v>4.27</v>
      </c>
      <c r="L89" s="9">
        <v>4.19</v>
      </c>
      <c r="M89" s="32">
        <f>SUM(I89:L89)</f>
        <v>15.09</v>
      </c>
      <c r="N89" s="9">
        <v>3.69</v>
      </c>
      <c r="O89" s="9">
        <v>4.39</v>
      </c>
      <c r="P89" s="9">
        <v>4.96</v>
      </c>
      <c r="Q89" s="9">
        <v>3.86</v>
      </c>
      <c r="R89" s="32">
        <f>SUM(N89:Q89)</f>
        <v>16.9</v>
      </c>
      <c r="S89" s="9">
        <v>4.04</v>
      </c>
      <c r="T89" s="9">
        <v>4.41</v>
      </c>
      <c r="U89" s="9">
        <v>4.44</v>
      </c>
      <c r="V89" s="9">
        <v>4.2</v>
      </c>
      <c r="W89" s="35">
        <f>SUM(S89:V89)</f>
        <v>17.09</v>
      </c>
      <c r="X89" s="33">
        <v>3.83</v>
      </c>
      <c r="Y89" s="33">
        <v>4.07</v>
      </c>
      <c r="Z89" s="33">
        <v>3.88</v>
      </c>
      <c r="AA89" s="33">
        <v>4.13</v>
      </c>
      <c r="AB89" s="34">
        <f>SUM(X89:AA89)</f>
        <v>15.91</v>
      </c>
      <c r="AC89" s="33">
        <v>3.82</v>
      </c>
      <c r="AD89" s="33">
        <v>3.8</v>
      </c>
      <c r="AE89" s="33">
        <v>3.65</v>
      </c>
      <c r="AF89" s="33">
        <v>3.95</v>
      </c>
      <c r="AG89" s="34">
        <f t="shared" si="93"/>
        <v>15.219999999999999</v>
      </c>
      <c r="AH89" s="33">
        <v>3.47</v>
      </c>
      <c r="AI89" s="33">
        <v>3.49</v>
      </c>
      <c r="AJ89" s="33">
        <v>3.34</v>
      </c>
    </row>
    <row r="90" spans="1:36" ht="12" customHeight="1">
      <c r="A90" s="7" t="s">
        <v>54</v>
      </c>
      <c r="B90" s="7" t="s">
        <v>54</v>
      </c>
      <c r="C90" s="7" t="s">
        <v>55</v>
      </c>
      <c r="D90" s="9">
        <v>0.49</v>
      </c>
      <c r="E90" s="9">
        <v>0.49</v>
      </c>
      <c r="F90" s="9">
        <v>0.44</v>
      </c>
      <c r="G90" s="9">
        <v>0.71</v>
      </c>
      <c r="H90" s="32">
        <f>SUM(D90:G90)</f>
        <v>2.13</v>
      </c>
      <c r="I90" s="9">
        <v>0.62</v>
      </c>
      <c r="J90" s="9">
        <v>0.74</v>
      </c>
      <c r="K90" s="9">
        <v>0.74</v>
      </c>
      <c r="L90" s="9">
        <v>0.9</v>
      </c>
      <c r="M90" s="32">
        <f>SUM(I90:L90)</f>
        <v>2.9999999999999996</v>
      </c>
      <c r="N90" s="9">
        <v>1.28</v>
      </c>
      <c r="O90" s="9">
        <v>0.89</v>
      </c>
      <c r="P90" s="9">
        <v>1.09</v>
      </c>
      <c r="Q90" s="9">
        <v>1.55</v>
      </c>
      <c r="R90" s="32">
        <f>SUM(N90:Q90)</f>
        <v>4.81</v>
      </c>
      <c r="S90" s="9">
        <v>1.62</v>
      </c>
      <c r="T90" s="9">
        <v>1.6</v>
      </c>
      <c r="U90" s="9">
        <v>1.58</v>
      </c>
      <c r="V90" s="9">
        <v>1.6</v>
      </c>
      <c r="W90" s="35">
        <f>SUM(S90:V90)</f>
        <v>6.4</v>
      </c>
      <c r="X90" s="33">
        <v>1.62</v>
      </c>
      <c r="Y90" s="33">
        <v>1.5</v>
      </c>
      <c r="Z90" s="33">
        <v>1.47</v>
      </c>
      <c r="AA90" s="33">
        <v>1.65</v>
      </c>
      <c r="AB90" s="34">
        <f>SUM(X90:AA90)</f>
        <v>6.24</v>
      </c>
      <c r="AC90" s="33">
        <v>1.52</v>
      </c>
      <c r="AD90" s="33">
        <v>1.53</v>
      </c>
      <c r="AE90" s="33">
        <v>1.81</v>
      </c>
      <c r="AF90" s="33">
        <v>2.02</v>
      </c>
      <c r="AG90" s="34">
        <f t="shared" si="93"/>
        <v>6.879999999999999</v>
      </c>
      <c r="AH90" s="33">
        <v>1.49</v>
      </c>
      <c r="AI90" s="33">
        <v>1.55</v>
      </c>
      <c r="AJ90" s="33">
        <v>1.25</v>
      </c>
    </row>
    <row r="91" spans="1:36" s="8" customFormat="1" ht="12" customHeight="1">
      <c r="A91" s="10" t="s">
        <v>128</v>
      </c>
      <c r="B91" s="10" t="s">
        <v>129</v>
      </c>
      <c r="C91" s="7" t="s">
        <v>130</v>
      </c>
      <c r="D91" s="9">
        <f aca="true" t="shared" si="100" ref="D91:M91">D92-D93</f>
        <v>-15.350000000000001</v>
      </c>
      <c r="E91" s="9">
        <f t="shared" si="100"/>
        <v>-20.50999999999999</v>
      </c>
      <c r="F91" s="9">
        <f t="shared" si="100"/>
        <v>-16.910000000000004</v>
      </c>
      <c r="G91" s="9">
        <f t="shared" si="100"/>
        <v>-17.75</v>
      </c>
      <c r="H91" s="32">
        <f t="shared" si="100"/>
        <v>-70.51999999999998</v>
      </c>
      <c r="I91" s="9">
        <f t="shared" si="100"/>
        <v>-17.54</v>
      </c>
      <c r="J91" s="9">
        <f t="shared" si="100"/>
        <v>-16.790000000000006</v>
      </c>
      <c r="K91" s="9">
        <f t="shared" si="100"/>
        <v>-19.509999999999998</v>
      </c>
      <c r="L91" s="9">
        <f t="shared" si="100"/>
        <v>-24.300000000000004</v>
      </c>
      <c r="M91" s="32">
        <f t="shared" si="100"/>
        <v>-78.14000000000001</v>
      </c>
      <c r="N91" s="9">
        <f aca="true" t="shared" si="101" ref="N91:V91">N92-N93</f>
        <v>-17.92</v>
      </c>
      <c r="O91" s="9">
        <f t="shared" si="101"/>
        <v>-27.629999999999995</v>
      </c>
      <c r="P91" s="9">
        <f t="shared" si="101"/>
        <v>-21.78</v>
      </c>
      <c r="Q91" s="9">
        <f t="shared" si="101"/>
        <v>-22.949999999999996</v>
      </c>
      <c r="R91" s="32">
        <f>R92-R93</f>
        <v>-90.27999999999997</v>
      </c>
      <c r="S91" s="9">
        <f t="shared" si="101"/>
        <v>-21.75</v>
      </c>
      <c r="T91" s="9">
        <f t="shared" si="101"/>
        <v>-31.330000000000013</v>
      </c>
      <c r="U91" s="9">
        <f t="shared" si="101"/>
        <v>-27.670000000000016</v>
      </c>
      <c r="V91" s="9">
        <f t="shared" si="101"/>
        <v>-28.43</v>
      </c>
      <c r="W91" s="35">
        <f aca="true" t="shared" si="102" ref="W91:AJ91">W92-W93</f>
        <v>-109.18</v>
      </c>
      <c r="X91" s="33">
        <f t="shared" si="102"/>
        <v>-21.52000000000001</v>
      </c>
      <c r="Y91" s="33">
        <f t="shared" si="102"/>
        <v>-29.53</v>
      </c>
      <c r="Z91" s="33">
        <f t="shared" si="102"/>
        <v>-27.909999999999997</v>
      </c>
      <c r="AA91" s="33">
        <f t="shared" si="102"/>
        <v>-29.189999999999984</v>
      </c>
      <c r="AB91" s="35">
        <f t="shared" si="102"/>
        <v>-108.14999999999998</v>
      </c>
      <c r="AC91" s="33">
        <f t="shared" si="102"/>
        <v>-28.910000000000004</v>
      </c>
      <c r="AD91" s="33">
        <f t="shared" si="102"/>
        <v>-39.63</v>
      </c>
      <c r="AE91" s="33">
        <f t="shared" si="102"/>
        <v>-35.78999999999999</v>
      </c>
      <c r="AF91" s="33">
        <f t="shared" si="102"/>
        <v>-17.680000000000007</v>
      </c>
      <c r="AG91" s="35">
        <f t="shared" si="102"/>
        <v>-122.00999999999999</v>
      </c>
      <c r="AH91" s="33">
        <f t="shared" si="102"/>
        <v>-18.82</v>
      </c>
      <c r="AI91" s="33">
        <f t="shared" si="102"/>
        <v>-22.619999999999997</v>
      </c>
      <c r="AJ91" s="33">
        <f t="shared" si="102"/>
        <v>-17.310000000000002</v>
      </c>
    </row>
    <row r="92" spans="1:36" ht="12" customHeight="1">
      <c r="A92" s="7" t="s">
        <v>52</v>
      </c>
      <c r="B92" s="7" t="s">
        <v>52</v>
      </c>
      <c r="C92" s="7" t="s">
        <v>53</v>
      </c>
      <c r="D92" s="9">
        <f aca="true" t="shared" si="103" ref="D92:G93">D95+D104</f>
        <v>40.88</v>
      </c>
      <c r="E92" s="9">
        <f t="shared" si="103"/>
        <v>40.050000000000004</v>
      </c>
      <c r="F92" s="9">
        <f t="shared" si="103"/>
        <v>46.379999999999995</v>
      </c>
      <c r="G92" s="9">
        <f t="shared" si="103"/>
        <v>45.21</v>
      </c>
      <c r="H92" s="32">
        <f>SUM(D92:G92)</f>
        <v>172.52</v>
      </c>
      <c r="I92" s="9">
        <f aca="true" t="shared" si="104" ref="I92:L93">I95+I104</f>
        <v>29.61</v>
      </c>
      <c r="J92" s="9">
        <f t="shared" si="104"/>
        <v>42.739999999999995</v>
      </c>
      <c r="K92" s="9">
        <f t="shared" si="104"/>
        <v>49.9</v>
      </c>
      <c r="L92" s="9">
        <f t="shared" si="104"/>
        <v>40.98</v>
      </c>
      <c r="M92" s="32">
        <f>SUM(I92:L92)</f>
        <v>163.23</v>
      </c>
      <c r="N92" s="9">
        <f aca="true" t="shared" si="105" ref="N92:V93">N95+N104</f>
        <v>35.69</v>
      </c>
      <c r="O92" s="9">
        <f t="shared" si="105"/>
        <v>44.89</v>
      </c>
      <c r="P92" s="9">
        <f t="shared" si="105"/>
        <v>58.36</v>
      </c>
      <c r="Q92" s="9">
        <f t="shared" si="105"/>
        <v>47.49</v>
      </c>
      <c r="R92" s="32">
        <f>SUM(N92:Q92)</f>
        <v>186.43</v>
      </c>
      <c r="S92" s="9">
        <f t="shared" si="105"/>
        <v>39.019999999999996</v>
      </c>
      <c r="T92" s="9">
        <f t="shared" si="105"/>
        <v>47.879999999999995</v>
      </c>
      <c r="U92" s="9">
        <f t="shared" si="105"/>
        <v>59.03999999999999</v>
      </c>
      <c r="V92" s="9">
        <f t="shared" si="105"/>
        <v>52.51</v>
      </c>
      <c r="W92" s="35">
        <f>SUM(S92:V92)</f>
        <v>198.45</v>
      </c>
      <c r="X92" s="33">
        <f aca="true" t="shared" si="106" ref="X92:AA93">X95+X104</f>
        <v>47.709999999999994</v>
      </c>
      <c r="Y92" s="33">
        <f t="shared" si="106"/>
        <v>53.75</v>
      </c>
      <c r="Z92" s="33">
        <f t="shared" si="106"/>
        <v>64.34</v>
      </c>
      <c r="AA92" s="33">
        <f t="shared" si="106"/>
        <v>59.7</v>
      </c>
      <c r="AB92" s="34">
        <f>SUM(X92:AA92)</f>
        <v>225.5</v>
      </c>
      <c r="AC92" s="33">
        <f>AC95+AC104</f>
        <v>45.309999999999995</v>
      </c>
      <c r="AD92" s="33">
        <f aca="true" t="shared" si="107" ref="AD92:AF93">AD95+AD104</f>
        <v>56.62</v>
      </c>
      <c r="AE92" s="33">
        <f t="shared" si="107"/>
        <v>63.7</v>
      </c>
      <c r="AF92" s="33">
        <f t="shared" si="107"/>
        <v>62.92999999999999</v>
      </c>
      <c r="AG92" s="34">
        <f t="shared" si="93"/>
        <v>228.56</v>
      </c>
      <c r="AH92" s="33">
        <f aca="true" t="shared" si="108" ref="AH92:AJ93">AH95+AH104</f>
        <v>39.87</v>
      </c>
      <c r="AI92" s="33">
        <f t="shared" si="108"/>
        <v>50.32</v>
      </c>
      <c r="AJ92" s="33">
        <f t="shared" si="108"/>
        <v>60.34</v>
      </c>
    </row>
    <row r="93" spans="1:36" ht="12" customHeight="1">
      <c r="A93" s="7" t="s">
        <v>54</v>
      </c>
      <c r="B93" s="7" t="s">
        <v>54</v>
      </c>
      <c r="C93" s="7" t="s">
        <v>55</v>
      </c>
      <c r="D93" s="9">
        <f t="shared" si="103"/>
        <v>56.230000000000004</v>
      </c>
      <c r="E93" s="9">
        <f t="shared" si="103"/>
        <v>60.559999999999995</v>
      </c>
      <c r="F93" s="9">
        <f t="shared" si="103"/>
        <v>63.29</v>
      </c>
      <c r="G93" s="9">
        <f t="shared" si="103"/>
        <v>62.96</v>
      </c>
      <c r="H93" s="32">
        <f>SUM(D93:G93)</f>
        <v>243.04</v>
      </c>
      <c r="I93" s="9">
        <f t="shared" si="104"/>
        <v>47.15</v>
      </c>
      <c r="J93" s="9">
        <f t="shared" si="104"/>
        <v>59.53</v>
      </c>
      <c r="K93" s="9">
        <f t="shared" si="104"/>
        <v>69.41</v>
      </c>
      <c r="L93" s="9">
        <f t="shared" si="104"/>
        <v>65.28</v>
      </c>
      <c r="M93" s="32">
        <f>SUM(I93:L93)</f>
        <v>241.37</v>
      </c>
      <c r="N93" s="9">
        <f t="shared" si="105"/>
        <v>53.61</v>
      </c>
      <c r="O93" s="9">
        <f t="shared" si="105"/>
        <v>72.52</v>
      </c>
      <c r="P93" s="9">
        <f t="shared" si="105"/>
        <v>80.14</v>
      </c>
      <c r="Q93" s="9">
        <f t="shared" si="105"/>
        <v>70.44</v>
      </c>
      <c r="R93" s="32">
        <f>SUM(N93:Q93)</f>
        <v>276.71</v>
      </c>
      <c r="S93" s="9">
        <f t="shared" si="105"/>
        <v>60.769999999999996</v>
      </c>
      <c r="T93" s="9">
        <f t="shared" si="105"/>
        <v>79.21000000000001</v>
      </c>
      <c r="U93" s="9">
        <f t="shared" si="105"/>
        <v>86.71000000000001</v>
      </c>
      <c r="V93" s="9">
        <f t="shared" si="105"/>
        <v>80.94</v>
      </c>
      <c r="W93" s="35">
        <f>SUM(S93:V93)</f>
        <v>307.63</v>
      </c>
      <c r="X93" s="33">
        <f t="shared" si="106"/>
        <v>69.23</v>
      </c>
      <c r="Y93" s="33">
        <f t="shared" si="106"/>
        <v>83.28</v>
      </c>
      <c r="Z93" s="33">
        <f t="shared" si="106"/>
        <v>92.25</v>
      </c>
      <c r="AA93" s="33">
        <f t="shared" si="106"/>
        <v>88.88999999999999</v>
      </c>
      <c r="AB93" s="34">
        <f>SUM(X93:AA93)</f>
        <v>333.65</v>
      </c>
      <c r="AC93" s="33">
        <f>AC96+AC105</f>
        <v>74.22</v>
      </c>
      <c r="AD93" s="33">
        <f t="shared" si="107"/>
        <v>96.25</v>
      </c>
      <c r="AE93" s="33">
        <f t="shared" si="107"/>
        <v>99.49</v>
      </c>
      <c r="AF93" s="33">
        <f t="shared" si="107"/>
        <v>80.61</v>
      </c>
      <c r="AG93" s="34">
        <f t="shared" si="93"/>
        <v>350.57</v>
      </c>
      <c r="AH93" s="33">
        <f t="shared" si="108"/>
        <v>58.69</v>
      </c>
      <c r="AI93" s="33">
        <f t="shared" si="108"/>
        <v>72.94</v>
      </c>
      <c r="AJ93" s="33">
        <f t="shared" si="108"/>
        <v>77.65</v>
      </c>
    </row>
    <row r="94" spans="1:36" ht="12" customHeight="1">
      <c r="A94" s="10" t="s">
        <v>131</v>
      </c>
      <c r="B94" s="10" t="s">
        <v>132</v>
      </c>
      <c r="C94" s="7" t="s">
        <v>133</v>
      </c>
      <c r="D94" s="9">
        <f aca="true" t="shared" si="109" ref="D94:M94">D95-D96</f>
        <v>-7.609999999999999</v>
      </c>
      <c r="E94" s="9">
        <f t="shared" si="109"/>
        <v>-15.629999999999997</v>
      </c>
      <c r="F94" s="9">
        <f t="shared" si="109"/>
        <v>-13.890000000000004</v>
      </c>
      <c r="G94" s="9">
        <f t="shared" si="109"/>
        <v>-18.120000000000005</v>
      </c>
      <c r="H94" s="32">
        <f t="shared" si="109"/>
        <v>-55.250000000000014</v>
      </c>
      <c r="I94" s="9">
        <f t="shared" si="109"/>
        <v>-12.34</v>
      </c>
      <c r="J94" s="9">
        <f t="shared" si="109"/>
        <v>-18.330000000000002</v>
      </c>
      <c r="K94" s="9">
        <f t="shared" si="109"/>
        <v>-22.61</v>
      </c>
      <c r="L94" s="9">
        <f t="shared" si="109"/>
        <v>-22.48</v>
      </c>
      <c r="M94" s="32">
        <f t="shared" si="109"/>
        <v>-75.76</v>
      </c>
      <c r="N94" s="9">
        <f aca="true" t="shared" si="110" ref="N94:V94">N95-N96</f>
        <v>-16.15</v>
      </c>
      <c r="O94" s="9">
        <f t="shared" si="110"/>
        <v>-25.519999999999996</v>
      </c>
      <c r="P94" s="9">
        <f t="shared" si="110"/>
        <v>-29.22</v>
      </c>
      <c r="Q94" s="9">
        <f t="shared" si="110"/>
        <v>-27.620000000000005</v>
      </c>
      <c r="R94" s="32">
        <f>R95-R96</f>
        <v>-98.51000000000002</v>
      </c>
      <c r="S94" s="9">
        <f t="shared" si="110"/>
        <v>-20.430000000000003</v>
      </c>
      <c r="T94" s="9">
        <f t="shared" si="110"/>
        <v>-27.930000000000003</v>
      </c>
      <c r="U94" s="9">
        <f t="shared" si="110"/>
        <v>-30.460000000000004</v>
      </c>
      <c r="V94" s="9">
        <f t="shared" si="110"/>
        <v>-28.68</v>
      </c>
      <c r="W94" s="35">
        <f aca="true" t="shared" si="111" ref="W94:AJ94">W95-W96</f>
        <v>-107.50000000000003</v>
      </c>
      <c r="X94" s="33">
        <f t="shared" si="111"/>
        <v>-20.94</v>
      </c>
      <c r="Y94" s="33">
        <f t="shared" si="111"/>
        <v>-28.81</v>
      </c>
      <c r="Z94" s="33">
        <f t="shared" si="111"/>
        <v>-30.759999999999998</v>
      </c>
      <c r="AA94" s="33">
        <f t="shared" si="111"/>
        <v>-28.969999999999995</v>
      </c>
      <c r="AB94" s="35">
        <f t="shared" si="111"/>
        <v>-109.48</v>
      </c>
      <c r="AC94" s="33">
        <f t="shared" si="111"/>
        <v>-22.67</v>
      </c>
      <c r="AD94" s="33">
        <f t="shared" si="111"/>
        <v>-33.93</v>
      </c>
      <c r="AE94" s="33">
        <f t="shared" si="111"/>
        <v>-33.599999999999994</v>
      </c>
      <c r="AF94" s="33">
        <f t="shared" si="111"/>
        <v>-23.029999999999998</v>
      </c>
      <c r="AG94" s="35">
        <f t="shared" si="111"/>
        <v>-113.23</v>
      </c>
      <c r="AH94" s="33">
        <f t="shared" si="111"/>
        <v>-13.959999999999999</v>
      </c>
      <c r="AI94" s="33">
        <f t="shared" si="111"/>
        <v>-15.000000000000004</v>
      </c>
      <c r="AJ94" s="33">
        <f t="shared" si="111"/>
        <v>-12.780000000000001</v>
      </c>
    </row>
    <row r="95" spans="1:36" ht="12" customHeight="1">
      <c r="A95" s="7" t="s">
        <v>80</v>
      </c>
      <c r="B95" s="7" t="s">
        <v>80</v>
      </c>
      <c r="C95" s="7" t="s">
        <v>81</v>
      </c>
      <c r="D95" s="9">
        <f aca="true" t="shared" si="112" ref="D95:G96">D98+D101</f>
        <v>13.3</v>
      </c>
      <c r="E95" s="9">
        <f t="shared" si="112"/>
        <v>12.13</v>
      </c>
      <c r="F95" s="9">
        <f t="shared" si="112"/>
        <v>15.169999999999998</v>
      </c>
      <c r="G95" s="9">
        <f t="shared" si="112"/>
        <v>15.719999999999999</v>
      </c>
      <c r="H95" s="32">
        <f>SUM(D95:G95)</f>
        <v>56.31999999999999</v>
      </c>
      <c r="I95" s="9">
        <f aca="true" t="shared" si="113" ref="I95:L96">I98+I101</f>
        <v>9.23</v>
      </c>
      <c r="J95" s="9">
        <f t="shared" si="113"/>
        <v>10.98</v>
      </c>
      <c r="K95" s="9">
        <f t="shared" si="113"/>
        <v>15.49</v>
      </c>
      <c r="L95" s="9">
        <f t="shared" si="113"/>
        <v>13.239999999999998</v>
      </c>
      <c r="M95" s="32">
        <f>SUM(I95:L95)</f>
        <v>48.94</v>
      </c>
      <c r="N95" s="9">
        <f>N98+N101</f>
        <v>10.66</v>
      </c>
      <c r="O95" s="9">
        <f aca="true" t="shared" si="114" ref="N95:V96">O98+O101</f>
        <v>12.81</v>
      </c>
      <c r="P95" s="9">
        <f t="shared" si="114"/>
        <v>14.28</v>
      </c>
      <c r="Q95" s="9">
        <f t="shared" si="114"/>
        <v>12.47</v>
      </c>
      <c r="R95" s="32">
        <f>SUM(N95:Q95)</f>
        <v>50.22</v>
      </c>
      <c r="S95" s="9">
        <f t="shared" si="114"/>
        <v>10.54</v>
      </c>
      <c r="T95" s="9">
        <f t="shared" si="114"/>
        <v>13.940000000000001</v>
      </c>
      <c r="U95" s="9">
        <f t="shared" si="114"/>
        <v>16.69</v>
      </c>
      <c r="V95" s="9">
        <f t="shared" si="114"/>
        <v>15.43</v>
      </c>
      <c r="W95" s="35">
        <f>SUM(S95:V95)</f>
        <v>56.6</v>
      </c>
      <c r="X95" s="33">
        <f aca="true" t="shared" si="115" ref="X95:AA96">X98+X101</f>
        <v>13.27</v>
      </c>
      <c r="Y95" s="33">
        <f t="shared" si="115"/>
        <v>16.62</v>
      </c>
      <c r="Z95" s="33">
        <f t="shared" si="115"/>
        <v>19.060000000000002</v>
      </c>
      <c r="AA95" s="33">
        <f t="shared" si="115"/>
        <v>18.62</v>
      </c>
      <c r="AB95" s="34">
        <f>SUM(X95:AA95)</f>
        <v>67.57000000000001</v>
      </c>
      <c r="AC95" s="33">
        <f>AC98+AC101</f>
        <v>13.18</v>
      </c>
      <c r="AD95" s="33">
        <f aca="true" t="shared" si="116" ref="AD95:AF96">AD98+AD101</f>
        <v>16.32</v>
      </c>
      <c r="AE95" s="33">
        <f t="shared" si="116"/>
        <v>19.12</v>
      </c>
      <c r="AF95" s="33">
        <f t="shared" si="116"/>
        <v>17.02</v>
      </c>
      <c r="AG95" s="34">
        <f>SUM(AC95:AF95)</f>
        <v>65.64</v>
      </c>
      <c r="AH95" s="33">
        <f aca="true" t="shared" si="117" ref="AH95:AJ96">AH98+AH101</f>
        <v>14.76</v>
      </c>
      <c r="AI95" s="33">
        <f t="shared" si="117"/>
        <v>18.48</v>
      </c>
      <c r="AJ95" s="33">
        <f t="shared" si="117"/>
        <v>19.89</v>
      </c>
    </row>
    <row r="96" spans="1:36" ht="12" customHeight="1">
      <c r="A96" s="7" t="s">
        <v>82</v>
      </c>
      <c r="B96" s="7" t="s">
        <v>82</v>
      </c>
      <c r="C96" s="7" t="s">
        <v>83</v>
      </c>
      <c r="D96" s="9">
        <f t="shared" si="112"/>
        <v>20.91</v>
      </c>
      <c r="E96" s="9">
        <f t="shared" si="112"/>
        <v>27.759999999999998</v>
      </c>
      <c r="F96" s="9">
        <f t="shared" si="112"/>
        <v>29.060000000000002</v>
      </c>
      <c r="G96" s="9">
        <f t="shared" si="112"/>
        <v>33.84</v>
      </c>
      <c r="H96" s="32">
        <f>SUM(D96:G96)</f>
        <v>111.57000000000001</v>
      </c>
      <c r="I96" s="9">
        <f t="shared" si="113"/>
        <v>21.57</v>
      </c>
      <c r="J96" s="9">
        <f t="shared" si="113"/>
        <v>29.310000000000002</v>
      </c>
      <c r="K96" s="9">
        <f t="shared" si="113"/>
        <v>38.1</v>
      </c>
      <c r="L96" s="9">
        <f t="shared" si="113"/>
        <v>35.72</v>
      </c>
      <c r="M96" s="32">
        <f>SUM(I96:L96)</f>
        <v>124.7</v>
      </c>
      <c r="N96" s="9">
        <f t="shared" si="114"/>
        <v>26.81</v>
      </c>
      <c r="O96" s="9">
        <f t="shared" si="114"/>
        <v>38.33</v>
      </c>
      <c r="P96" s="9">
        <f t="shared" si="114"/>
        <v>43.5</v>
      </c>
      <c r="Q96" s="9">
        <f t="shared" si="114"/>
        <v>40.09</v>
      </c>
      <c r="R96" s="32">
        <f>SUM(N96:Q96)</f>
        <v>148.73000000000002</v>
      </c>
      <c r="S96" s="9">
        <f t="shared" si="114"/>
        <v>30.970000000000002</v>
      </c>
      <c r="T96" s="9">
        <f t="shared" si="114"/>
        <v>41.870000000000005</v>
      </c>
      <c r="U96" s="9">
        <f t="shared" si="114"/>
        <v>47.150000000000006</v>
      </c>
      <c r="V96" s="9">
        <f t="shared" si="114"/>
        <v>44.11</v>
      </c>
      <c r="W96" s="35">
        <f>SUM(S96:V96)</f>
        <v>164.10000000000002</v>
      </c>
      <c r="X96" s="33">
        <f t="shared" si="115"/>
        <v>34.21</v>
      </c>
      <c r="Y96" s="33">
        <f t="shared" si="115"/>
        <v>45.43</v>
      </c>
      <c r="Z96" s="33">
        <f t="shared" si="115"/>
        <v>49.82</v>
      </c>
      <c r="AA96" s="33">
        <f t="shared" si="115"/>
        <v>47.589999999999996</v>
      </c>
      <c r="AB96" s="34">
        <f>SUM(X96:AA96)</f>
        <v>177.05</v>
      </c>
      <c r="AC96" s="33">
        <f>AC99+AC102</f>
        <v>35.85</v>
      </c>
      <c r="AD96" s="33">
        <f t="shared" si="116"/>
        <v>50.25</v>
      </c>
      <c r="AE96" s="33">
        <f t="shared" si="116"/>
        <v>52.72</v>
      </c>
      <c r="AF96" s="33">
        <f t="shared" si="116"/>
        <v>40.05</v>
      </c>
      <c r="AG96" s="34">
        <f>SUM(AC96:AF96)</f>
        <v>178.87</v>
      </c>
      <c r="AH96" s="33">
        <f t="shared" si="117"/>
        <v>28.72</v>
      </c>
      <c r="AI96" s="33">
        <f t="shared" si="117"/>
        <v>33.480000000000004</v>
      </c>
      <c r="AJ96" s="33">
        <f t="shared" si="117"/>
        <v>32.67</v>
      </c>
    </row>
    <row r="97" spans="1:36" ht="24.75" customHeight="1">
      <c r="A97" s="10" t="s">
        <v>523</v>
      </c>
      <c r="B97" s="10" t="s">
        <v>134</v>
      </c>
      <c r="C97" s="7" t="s">
        <v>135</v>
      </c>
      <c r="D97" s="9">
        <f aca="true" t="shared" si="118" ref="D97:M97">D98-D99</f>
        <v>-11.03</v>
      </c>
      <c r="E97" s="9">
        <f t="shared" si="118"/>
        <v>-17.23</v>
      </c>
      <c r="F97" s="9">
        <f t="shared" si="118"/>
        <v>-17.78</v>
      </c>
      <c r="G97" s="9">
        <f t="shared" si="118"/>
        <v>-21.169999999999998</v>
      </c>
      <c r="H97" s="32">
        <f t="shared" si="118"/>
        <v>-67.21000000000001</v>
      </c>
      <c r="I97" s="9">
        <f t="shared" si="118"/>
        <v>-15.010000000000002</v>
      </c>
      <c r="J97" s="9">
        <f t="shared" si="118"/>
        <v>-19.73</v>
      </c>
      <c r="K97" s="9">
        <f t="shared" si="118"/>
        <v>-24.06</v>
      </c>
      <c r="L97" s="9">
        <f t="shared" si="118"/>
        <v>-24.5</v>
      </c>
      <c r="M97" s="32">
        <f t="shared" si="118"/>
        <v>-83.30000000000001</v>
      </c>
      <c r="N97" s="9">
        <f aca="true" t="shared" si="119" ref="N97:V97">N98-N99</f>
        <v>-18.72</v>
      </c>
      <c r="O97" s="9">
        <f t="shared" si="119"/>
        <v>-26.46</v>
      </c>
      <c r="P97" s="9">
        <f t="shared" si="119"/>
        <v>-29.48</v>
      </c>
      <c r="Q97" s="9">
        <f t="shared" si="119"/>
        <v>-28.630000000000003</v>
      </c>
      <c r="R97" s="32">
        <f>R98-R99</f>
        <v>-103.28999999999999</v>
      </c>
      <c r="S97" s="9">
        <f t="shared" si="119"/>
        <v>-21.82</v>
      </c>
      <c r="T97" s="9">
        <f t="shared" si="119"/>
        <v>-28.94</v>
      </c>
      <c r="U97" s="9">
        <f t="shared" si="119"/>
        <v>-31.32</v>
      </c>
      <c r="V97" s="9">
        <f t="shared" si="119"/>
        <v>-31.070000000000004</v>
      </c>
      <c r="W97" s="35">
        <f aca="true" t="shared" si="120" ref="W97:AJ97">W98-W99</f>
        <v>-113.15000000000002</v>
      </c>
      <c r="X97" s="33">
        <f t="shared" si="120"/>
        <v>-23.77</v>
      </c>
      <c r="Y97" s="33">
        <f t="shared" si="120"/>
        <v>-31.569999999999997</v>
      </c>
      <c r="Z97" s="33">
        <f t="shared" si="120"/>
        <v>-34.879999999999995</v>
      </c>
      <c r="AA97" s="33">
        <f t="shared" si="120"/>
        <v>-34.47</v>
      </c>
      <c r="AB97" s="35">
        <f t="shared" si="120"/>
        <v>-124.69000000000001</v>
      </c>
      <c r="AC97" s="33">
        <f t="shared" si="120"/>
        <v>-24.2</v>
      </c>
      <c r="AD97" s="33">
        <f t="shared" si="120"/>
        <v>-33.06</v>
      </c>
      <c r="AE97" s="33">
        <f t="shared" si="120"/>
        <v>-34.03</v>
      </c>
      <c r="AF97" s="33">
        <f t="shared" si="120"/>
        <v>-26.990000000000002</v>
      </c>
      <c r="AG97" s="35">
        <f t="shared" si="120"/>
        <v>-118.27999999999997</v>
      </c>
      <c r="AH97" s="33">
        <f t="shared" si="120"/>
        <v>-18.03</v>
      </c>
      <c r="AI97" s="33">
        <f t="shared" si="120"/>
        <v>-22.12</v>
      </c>
      <c r="AJ97" s="33">
        <f t="shared" si="120"/>
        <v>-21.75</v>
      </c>
    </row>
    <row r="98" spans="1:36" ht="12" customHeight="1">
      <c r="A98" s="7" t="s">
        <v>105</v>
      </c>
      <c r="B98" s="7" t="s">
        <v>105</v>
      </c>
      <c r="C98" s="7" t="s">
        <v>110</v>
      </c>
      <c r="D98" s="9">
        <v>1.4</v>
      </c>
      <c r="E98" s="9">
        <v>1.5</v>
      </c>
      <c r="F98" s="9">
        <v>1.63</v>
      </c>
      <c r="G98" s="9">
        <v>1.6</v>
      </c>
      <c r="H98" s="32">
        <f>SUM(D98:G98)</f>
        <v>6.129999999999999</v>
      </c>
      <c r="I98" s="9">
        <v>1.79</v>
      </c>
      <c r="J98" s="9">
        <v>2.34</v>
      </c>
      <c r="K98" s="9">
        <v>3.1</v>
      </c>
      <c r="L98" s="9">
        <v>2.7</v>
      </c>
      <c r="M98" s="32">
        <f>SUM(I98:L98)</f>
        <v>9.93</v>
      </c>
      <c r="N98" s="9">
        <v>2.37</v>
      </c>
      <c r="O98" s="9">
        <v>2.73</v>
      </c>
      <c r="P98" s="9">
        <v>2.94</v>
      </c>
      <c r="Q98" s="9">
        <v>2.58</v>
      </c>
      <c r="R98" s="32">
        <f>SUM(N98:Q98)</f>
        <v>10.62</v>
      </c>
      <c r="S98" s="9">
        <v>2.28</v>
      </c>
      <c r="T98" s="9">
        <v>2.97</v>
      </c>
      <c r="U98" s="9">
        <v>3.53</v>
      </c>
      <c r="V98" s="9">
        <v>3.27</v>
      </c>
      <c r="W98" s="35">
        <f>SUM(S98:V98)</f>
        <v>12.049999999999999</v>
      </c>
      <c r="X98" s="33">
        <v>2.69</v>
      </c>
      <c r="Y98" s="33">
        <v>3.37</v>
      </c>
      <c r="Z98" s="33">
        <v>3.84</v>
      </c>
      <c r="AA98" s="33">
        <v>3.93</v>
      </c>
      <c r="AB98" s="34">
        <f>SUM(X98:AA98)</f>
        <v>13.83</v>
      </c>
      <c r="AC98" s="33">
        <v>2.68</v>
      </c>
      <c r="AD98" s="33">
        <v>3.69</v>
      </c>
      <c r="AE98" s="33">
        <v>3.98</v>
      </c>
      <c r="AF98" s="33">
        <v>3.65</v>
      </c>
      <c r="AG98" s="34">
        <f aca="true" t="shared" si="121" ref="AG98:AG114">SUM(AC98:AF98)</f>
        <v>14</v>
      </c>
      <c r="AH98" s="33">
        <v>3.68</v>
      </c>
      <c r="AI98" s="33">
        <v>4.14</v>
      </c>
      <c r="AJ98" s="33">
        <v>4.1</v>
      </c>
    </row>
    <row r="99" spans="1:36" ht="12" customHeight="1">
      <c r="A99" s="7" t="s">
        <v>106</v>
      </c>
      <c r="B99" s="7" t="s">
        <v>106</v>
      </c>
      <c r="C99" s="7" t="s">
        <v>111</v>
      </c>
      <c r="D99" s="9">
        <v>12.43</v>
      </c>
      <c r="E99" s="9">
        <v>18.73</v>
      </c>
      <c r="F99" s="9">
        <v>19.41</v>
      </c>
      <c r="G99" s="9">
        <v>22.77</v>
      </c>
      <c r="H99" s="32">
        <f>SUM(D99:G99)</f>
        <v>73.34</v>
      </c>
      <c r="I99" s="9">
        <v>16.8</v>
      </c>
      <c r="J99" s="9">
        <v>22.07</v>
      </c>
      <c r="K99" s="9">
        <v>27.16</v>
      </c>
      <c r="L99" s="9">
        <v>27.2</v>
      </c>
      <c r="M99" s="32">
        <f>SUM(I99:L99)</f>
        <v>93.23</v>
      </c>
      <c r="N99" s="9">
        <v>21.09</v>
      </c>
      <c r="O99" s="9">
        <v>29.19</v>
      </c>
      <c r="P99" s="9">
        <v>32.42</v>
      </c>
      <c r="Q99" s="9">
        <v>31.21</v>
      </c>
      <c r="R99" s="32">
        <f>SUM(N99:Q99)</f>
        <v>113.91</v>
      </c>
      <c r="S99" s="9">
        <v>24.1</v>
      </c>
      <c r="T99" s="9">
        <v>31.91</v>
      </c>
      <c r="U99" s="9">
        <v>34.85</v>
      </c>
      <c r="V99" s="9">
        <v>34.34</v>
      </c>
      <c r="W99" s="35">
        <f>SUM(S99:V99)</f>
        <v>125.20000000000002</v>
      </c>
      <c r="X99" s="33">
        <v>26.46</v>
      </c>
      <c r="Y99" s="33">
        <v>34.94</v>
      </c>
      <c r="Z99" s="33">
        <v>38.72</v>
      </c>
      <c r="AA99" s="33">
        <v>38.4</v>
      </c>
      <c r="AB99" s="34">
        <f>SUM(X99:AA99)</f>
        <v>138.52</v>
      </c>
      <c r="AC99" s="33">
        <v>26.88</v>
      </c>
      <c r="AD99" s="33">
        <v>36.75</v>
      </c>
      <c r="AE99" s="33">
        <v>38.01</v>
      </c>
      <c r="AF99" s="33">
        <v>30.64</v>
      </c>
      <c r="AG99" s="34">
        <f t="shared" si="121"/>
        <v>132.27999999999997</v>
      </c>
      <c r="AH99" s="33">
        <v>21.71</v>
      </c>
      <c r="AI99" s="33">
        <v>26.26</v>
      </c>
      <c r="AJ99" s="33">
        <v>25.85</v>
      </c>
    </row>
    <row r="100" spans="1:36" ht="12" customHeight="1">
      <c r="A100" s="7" t="s">
        <v>136</v>
      </c>
      <c r="B100" s="7" t="s">
        <v>113</v>
      </c>
      <c r="C100" s="7" t="s">
        <v>137</v>
      </c>
      <c r="D100" s="9">
        <f aca="true" t="shared" si="122" ref="D100:M100">D101-D102</f>
        <v>3.42</v>
      </c>
      <c r="E100" s="9">
        <f t="shared" si="122"/>
        <v>1.6000000000000014</v>
      </c>
      <c r="F100" s="9">
        <f t="shared" si="122"/>
        <v>3.889999999999999</v>
      </c>
      <c r="G100" s="9">
        <f t="shared" si="122"/>
        <v>3.049999999999999</v>
      </c>
      <c r="H100" s="32">
        <f t="shared" si="122"/>
        <v>11.96</v>
      </c>
      <c r="I100" s="9">
        <f t="shared" si="122"/>
        <v>2.670000000000001</v>
      </c>
      <c r="J100" s="9">
        <f t="shared" si="122"/>
        <v>1.4000000000000004</v>
      </c>
      <c r="K100" s="9">
        <f t="shared" si="122"/>
        <v>1.450000000000001</v>
      </c>
      <c r="L100" s="9">
        <f t="shared" si="122"/>
        <v>2.0199999999999996</v>
      </c>
      <c r="M100" s="32">
        <f t="shared" si="122"/>
        <v>7.540000000000006</v>
      </c>
      <c r="N100" s="9">
        <f aca="true" t="shared" si="123" ref="N100:V100">N101-N102</f>
        <v>2.5699999999999994</v>
      </c>
      <c r="O100" s="9">
        <f t="shared" si="123"/>
        <v>0.9399999999999995</v>
      </c>
      <c r="P100" s="9">
        <f t="shared" si="123"/>
        <v>0.2599999999999998</v>
      </c>
      <c r="Q100" s="9">
        <f t="shared" si="123"/>
        <v>1.0099999999999998</v>
      </c>
      <c r="R100" s="32">
        <f>R101-R102</f>
        <v>4.779999999999994</v>
      </c>
      <c r="S100" s="9">
        <f t="shared" si="123"/>
        <v>1.3899999999999997</v>
      </c>
      <c r="T100" s="9">
        <f t="shared" si="123"/>
        <v>1.0099999999999998</v>
      </c>
      <c r="U100" s="9">
        <f t="shared" si="123"/>
        <v>0.8599999999999994</v>
      </c>
      <c r="V100" s="9">
        <f t="shared" si="123"/>
        <v>2.3900000000000006</v>
      </c>
      <c r="W100" s="35">
        <f aca="true" t="shared" si="124" ref="W100:AJ100">W101-W102</f>
        <v>5.6499999999999915</v>
      </c>
      <c r="X100" s="33">
        <f t="shared" si="124"/>
        <v>2.83</v>
      </c>
      <c r="Y100" s="33">
        <f t="shared" si="124"/>
        <v>2.76</v>
      </c>
      <c r="Z100" s="33">
        <f t="shared" si="124"/>
        <v>4.120000000000001</v>
      </c>
      <c r="AA100" s="33">
        <f t="shared" si="124"/>
        <v>5.5</v>
      </c>
      <c r="AB100" s="35">
        <f t="shared" si="124"/>
        <v>15.209999999999994</v>
      </c>
      <c r="AC100" s="33">
        <f t="shared" si="124"/>
        <v>1.5299999999999994</v>
      </c>
      <c r="AD100" s="33">
        <f t="shared" si="124"/>
        <v>-0.8699999999999992</v>
      </c>
      <c r="AE100" s="33">
        <f t="shared" si="124"/>
        <v>0.4299999999999997</v>
      </c>
      <c r="AF100" s="33">
        <f t="shared" si="124"/>
        <v>3.959999999999999</v>
      </c>
      <c r="AG100" s="35">
        <f t="shared" si="124"/>
        <v>5.049999999999997</v>
      </c>
      <c r="AH100" s="33">
        <f t="shared" si="124"/>
        <v>4.07</v>
      </c>
      <c r="AI100" s="33">
        <f t="shared" si="124"/>
        <v>7.12</v>
      </c>
      <c r="AJ100" s="33">
        <f t="shared" si="124"/>
        <v>8.969999999999999</v>
      </c>
    </row>
    <row r="101" spans="1:36" ht="12" customHeight="1">
      <c r="A101" s="7" t="s">
        <v>105</v>
      </c>
      <c r="B101" s="7" t="s">
        <v>105</v>
      </c>
      <c r="C101" s="7" t="s">
        <v>110</v>
      </c>
      <c r="D101" s="9">
        <v>11.9</v>
      </c>
      <c r="E101" s="9">
        <v>10.63</v>
      </c>
      <c r="F101" s="9">
        <v>13.54</v>
      </c>
      <c r="G101" s="9">
        <v>14.12</v>
      </c>
      <c r="H101" s="32">
        <f>SUM(D101:G101)</f>
        <v>50.19</v>
      </c>
      <c r="I101" s="9">
        <v>7.44</v>
      </c>
      <c r="J101" s="9">
        <v>8.64</v>
      </c>
      <c r="K101" s="9">
        <v>12.39</v>
      </c>
      <c r="L101" s="9">
        <v>10.54</v>
      </c>
      <c r="M101" s="32">
        <f>SUM(I101:L101)</f>
        <v>39.010000000000005</v>
      </c>
      <c r="N101" s="9">
        <v>8.29</v>
      </c>
      <c r="O101" s="9">
        <v>10.08</v>
      </c>
      <c r="P101" s="9">
        <v>11.34</v>
      </c>
      <c r="Q101" s="9">
        <v>9.89</v>
      </c>
      <c r="R101" s="32">
        <f>SUM(N101:Q101)</f>
        <v>39.599999999999994</v>
      </c>
      <c r="S101" s="9">
        <v>8.26</v>
      </c>
      <c r="T101" s="9">
        <v>10.97</v>
      </c>
      <c r="U101" s="9">
        <v>13.16</v>
      </c>
      <c r="V101" s="9">
        <v>12.16</v>
      </c>
      <c r="W101" s="35">
        <f>SUM(S101:V101)</f>
        <v>44.55</v>
      </c>
      <c r="X101" s="33">
        <v>10.58</v>
      </c>
      <c r="Y101" s="33">
        <v>13.25</v>
      </c>
      <c r="Z101" s="33">
        <v>15.22</v>
      </c>
      <c r="AA101" s="33">
        <v>14.69</v>
      </c>
      <c r="AB101" s="34">
        <f>SUM(X101:AA101)</f>
        <v>53.739999999999995</v>
      </c>
      <c r="AC101" s="33">
        <v>10.5</v>
      </c>
      <c r="AD101" s="33">
        <v>12.63</v>
      </c>
      <c r="AE101" s="33">
        <v>15.14</v>
      </c>
      <c r="AF101" s="33">
        <v>13.37</v>
      </c>
      <c r="AG101" s="34">
        <f t="shared" si="121"/>
        <v>51.64</v>
      </c>
      <c r="AH101" s="33">
        <v>11.08</v>
      </c>
      <c r="AI101" s="33">
        <v>14.34</v>
      </c>
      <c r="AJ101" s="33">
        <v>15.79</v>
      </c>
    </row>
    <row r="102" spans="1:36" ht="12" customHeight="1">
      <c r="A102" s="7" t="s">
        <v>106</v>
      </c>
      <c r="B102" s="7" t="s">
        <v>106</v>
      </c>
      <c r="C102" s="7" t="s">
        <v>111</v>
      </c>
      <c r="D102" s="9">
        <v>8.48</v>
      </c>
      <c r="E102" s="9">
        <v>9.03</v>
      </c>
      <c r="F102" s="9">
        <v>9.65</v>
      </c>
      <c r="G102" s="9">
        <v>11.07</v>
      </c>
      <c r="H102" s="32">
        <f>SUM(D102:G102)</f>
        <v>38.23</v>
      </c>
      <c r="I102" s="9">
        <v>4.77</v>
      </c>
      <c r="J102" s="9">
        <v>7.24</v>
      </c>
      <c r="K102" s="9">
        <v>10.94</v>
      </c>
      <c r="L102" s="9">
        <v>8.52</v>
      </c>
      <c r="M102" s="32">
        <f>SUM(I102:L102)</f>
        <v>31.47</v>
      </c>
      <c r="N102" s="9">
        <v>5.72</v>
      </c>
      <c r="O102" s="9">
        <v>9.14</v>
      </c>
      <c r="P102" s="9">
        <v>11.08</v>
      </c>
      <c r="Q102" s="9">
        <v>8.88</v>
      </c>
      <c r="R102" s="32">
        <f>SUM(N102:Q102)</f>
        <v>34.82</v>
      </c>
      <c r="S102" s="9">
        <v>6.87</v>
      </c>
      <c r="T102" s="9">
        <v>9.96</v>
      </c>
      <c r="U102" s="9">
        <v>12.3</v>
      </c>
      <c r="V102" s="9">
        <v>9.77</v>
      </c>
      <c r="W102" s="35">
        <f>SUM(S102:V102)</f>
        <v>38.900000000000006</v>
      </c>
      <c r="X102" s="33">
        <v>7.75</v>
      </c>
      <c r="Y102" s="33">
        <v>10.49</v>
      </c>
      <c r="Z102" s="33">
        <v>11.1</v>
      </c>
      <c r="AA102" s="33">
        <v>9.19</v>
      </c>
      <c r="AB102" s="34">
        <f>SUM(X102:AA102)</f>
        <v>38.53</v>
      </c>
      <c r="AC102" s="33">
        <v>8.97</v>
      </c>
      <c r="AD102" s="33">
        <v>13.5</v>
      </c>
      <c r="AE102" s="33">
        <v>14.71</v>
      </c>
      <c r="AF102" s="33">
        <v>9.41</v>
      </c>
      <c r="AG102" s="34">
        <f t="shared" si="121"/>
        <v>46.59</v>
      </c>
      <c r="AH102" s="33">
        <v>7.01</v>
      </c>
      <c r="AI102" s="33">
        <v>7.22</v>
      </c>
      <c r="AJ102" s="33">
        <v>6.82</v>
      </c>
    </row>
    <row r="103" spans="1:36" ht="12" customHeight="1">
      <c r="A103" s="7" t="s">
        <v>138</v>
      </c>
      <c r="B103" s="7" t="s">
        <v>139</v>
      </c>
      <c r="C103" s="7" t="s">
        <v>140</v>
      </c>
      <c r="D103" s="9">
        <f aca="true" t="shared" si="125" ref="D103:M103">D104-D105</f>
        <v>-7.739999999999998</v>
      </c>
      <c r="E103" s="9">
        <f t="shared" si="125"/>
        <v>-4.8799999999999955</v>
      </c>
      <c r="F103" s="9">
        <f t="shared" si="125"/>
        <v>-3.019999999999996</v>
      </c>
      <c r="G103" s="9">
        <f t="shared" si="125"/>
        <v>0.37000000000000455</v>
      </c>
      <c r="H103" s="32">
        <f t="shared" si="125"/>
        <v>-15.269999999999982</v>
      </c>
      <c r="I103" s="9">
        <f t="shared" si="125"/>
        <v>-5.199999999999999</v>
      </c>
      <c r="J103" s="9">
        <f t="shared" si="125"/>
        <v>1.5399999999999991</v>
      </c>
      <c r="K103" s="9">
        <f t="shared" si="125"/>
        <v>3.0999999999999943</v>
      </c>
      <c r="L103" s="9">
        <f t="shared" si="125"/>
        <v>-1.8200000000000038</v>
      </c>
      <c r="M103" s="32">
        <f t="shared" si="125"/>
        <v>-2.3800000000000097</v>
      </c>
      <c r="N103" s="9">
        <f aca="true" t="shared" si="126" ref="N103:V103">N104-N105</f>
        <v>-1.7699999999999996</v>
      </c>
      <c r="O103" s="9">
        <f t="shared" si="126"/>
        <v>-2.1099999999999994</v>
      </c>
      <c r="P103" s="9">
        <f t="shared" si="126"/>
        <v>7.439999999999998</v>
      </c>
      <c r="Q103" s="9">
        <f t="shared" si="126"/>
        <v>4.670000000000002</v>
      </c>
      <c r="R103" s="32">
        <f>R104-R105</f>
        <v>8.230000000000018</v>
      </c>
      <c r="S103" s="9">
        <f t="shared" si="126"/>
        <v>-1.3199999999999967</v>
      </c>
      <c r="T103" s="9">
        <f t="shared" si="126"/>
        <v>-3.4000000000000057</v>
      </c>
      <c r="U103" s="9">
        <f t="shared" si="126"/>
        <v>2.789999999999992</v>
      </c>
      <c r="V103" s="9">
        <f t="shared" si="126"/>
        <v>0.25</v>
      </c>
      <c r="W103" s="35">
        <f aca="true" t="shared" si="127" ref="W103:AJ103">W104-W105</f>
        <v>-1.6800000000000068</v>
      </c>
      <c r="X103" s="33">
        <f t="shared" si="127"/>
        <v>-0.5800000000000054</v>
      </c>
      <c r="Y103" s="33">
        <f t="shared" si="127"/>
        <v>-0.7199999999999989</v>
      </c>
      <c r="Z103" s="33">
        <f t="shared" si="127"/>
        <v>2.8500000000000014</v>
      </c>
      <c r="AA103" s="33">
        <f t="shared" si="127"/>
        <v>-0.21999999999999886</v>
      </c>
      <c r="AB103" s="35">
        <f t="shared" si="127"/>
        <v>1.329999999999984</v>
      </c>
      <c r="AC103" s="33">
        <f t="shared" si="127"/>
        <v>-6.240000000000009</v>
      </c>
      <c r="AD103" s="33">
        <f t="shared" si="127"/>
        <v>-5.700000000000003</v>
      </c>
      <c r="AE103" s="33">
        <f t="shared" si="127"/>
        <v>-2.1899999999999977</v>
      </c>
      <c r="AF103" s="33">
        <f t="shared" si="127"/>
        <v>5.349999999999994</v>
      </c>
      <c r="AG103" s="35">
        <f t="shared" si="127"/>
        <v>-8.780000000000001</v>
      </c>
      <c r="AH103" s="33">
        <f t="shared" si="127"/>
        <v>-4.859999999999999</v>
      </c>
      <c r="AI103" s="33">
        <f t="shared" si="127"/>
        <v>-7.620000000000001</v>
      </c>
      <c r="AJ103" s="33">
        <f t="shared" si="127"/>
        <v>-4.530000000000001</v>
      </c>
    </row>
    <row r="104" spans="1:36" ht="12" customHeight="1">
      <c r="A104" s="7" t="s">
        <v>80</v>
      </c>
      <c r="B104" s="7" t="s">
        <v>80</v>
      </c>
      <c r="C104" s="7" t="s">
        <v>81</v>
      </c>
      <c r="D104" s="9">
        <f aca="true" t="shared" si="128" ref="D104:G105">D107+D110+D113</f>
        <v>27.580000000000002</v>
      </c>
      <c r="E104" s="9">
        <f t="shared" si="128"/>
        <v>27.92</v>
      </c>
      <c r="F104" s="9">
        <f t="shared" si="128"/>
        <v>31.21</v>
      </c>
      <c r="G104" s="9">
        <f t="shared" si="128"/>
        <v>29.490000000000002</v>
      </c>
      <c r="H104" s="32">
        <f>SUM(D104:G104)</f>
        <v>116.20000000000002</v>
      </c>
      <c r="I104" s="9">
        <f aca="true" t="shared" si="129" ref="I104:L105">I107+I110+I113</f>
        <v>20.38</v>
      </c>
      <c r="J104" s="9">
        <f t="shared" si="129"/>
        <v>31.759999999999998</v>
      </c>
      <c r="K104" s="9">
        <f t="shared" si="129"/>
        <v>34.41</v>
      </c>
      <c r="L104" s="9">
        <f t="shared" si="129"/>
        <v>27.74</v>
      </c>
      <c r="M104" s="32">
        <f>SUM(I104:L104)</f>
        <v>114.28999999999999</v>
      </c>
      <c r="N104" s="9">
        <f aca="true" t="shared" si="130" ref="N104:V105">N107+N110+N113</f>
        <v>25.03</v>
      </c>
      <c r="O104" s="9">
        <f t="shared" si="130"/>
        <v>32.08</v>
      </c>
      <c r="P104" s="9">
        <f t="shared" si="130"/>
        <v>44.08</v>
      </c>
      <c r="Q104" s="9">
        <f t="shared" si="130"/>
        <v>35.02</v>
      </c>
      <c r="R104" s="32">
        <f>SUM(N104:Q104)</f>
        <v>136.21</v>
      </c>
      <c r="S104" s="9">
        <f t="shared" si="130"/>
        <v>28.48</v>
      </c>
      <c r="T104" s="9">
        <f t="shared" si="130"/>
        <v>33.94</v>
      </c>
      <c r="U104" s="9">
        <f t="shared" si="130"/>
        <v>42.349999999999994</v>
      </c>
      <c r="V104" s="9">
        <f t="shared" si="130"/>
        <v>37.08</v>
      </c>
      <c r="W104" s="35">
        <f>SUM(S104:V104)</f>
        <v>141.85</v>
      </c>
      <c r="X104" s="33">
        <f aca="true" t="shared" si="131" ref="X104:AA105">X107+X110+X113</f>
        <v>34.44</v>
      </c>
      <c r="Y104" s="33">
        <f t="shared" si="131"/>
        <v>37.13</v>
      </c>
      <c r="Z104" s="33">
        <f t="shared" si="131"/>
        <v>45.28</v>
      </c>
      <c r="AA104" s="33">
        <f t="shared" si="131"/>
        <v>41.08</v>
      </c>
      <c r="AB104" s="34">
        <f>SUM(X104:AA104)</f>
        <v>157.93</v>
      </c>
      <c r="AC104" s="33">
        <f>AC107+AC110+AC113</f>
        <v>32.129999999999995</v>
      </c>
      <c r="AD104" s="33">
        <f aca="true" t="shared" si="132" ref="AD104:AF105">AD107+AD110+AD113</f>
        <v>40.3</v>
      </c>
      <c r="AE104" s="33">
        <f t="shared" si="132"/>
        <v>44.58</v>
      </c>
      <c r="AF104" s="33">
        <f t="shared" si="132"/>
        <v>45.91</v>
      </c>
      <c r="AG104" s="34">
        <f t="shared" si="121"/>
        <v>162.92</v>
      </c>
      <c r="AH104" s="33">
        <f aca="true" t="shared" si="133" ref="AH104:AJ105">AH107+AH110+AH113</f>
        <v>25.11</v>
      </c>
      <c r="AI104" s="33">
        <f t="shared" si="133"/>
        <v>31.84</v>
      </c>
      <c r="AJ104" s="33">
        <f t="shared" si="133"/>
        <v>40.45</v>
      </c>
    </row>
    <row r="105" spans="1:36" ht="12" customHeight="1">
      <c r="A105" s="7" t="s">
        <v>82</v>
      </c>
      <c r="B105" s="7" t="s">
        <v>82</v>
      </c>
      <c r="C105" s="7" t="s">
        <v>83</v>
      </c>
      <c r="D105" s="9">
        <f t="shared" si="128"/>
        <v>35.32</v>
      </c>
      <c r="E105" s="9">
        <f t="shared" si="128"/>
        <v>32.8</v>
      </c>
      <c r="F105" s="9">
        <f t="shared" si="128"/>
        <v>34.23</v>
      </c>
      <c r="G105" s="9">
        <f t="shared" si="128"/>
        <v>29.119999999999997</v>
      </c>
      <c r="H105" s="32">
        <f>SUM(D105:G105)</f>
        <v>131.47</v>
      </c>
      <c r="I105" s="9">
        <f t="shared" si="129"/>
        <v>25.58</v>
      </c>
      <c r="J105" s="9">
        <f t="shared" si="129"/>
        <v>30.22</v>
      </c>
      <c r="K105" s="9">
        <f t="shared" si="129"/>
        <v>31.310000000000002</v>
      </c>
      <c r="L105" s="9">
        <f t="shared" si="129"/>
        <v>29.560000000000002</v>
      </c>
      <c r="M105" s="32">
        <f>SUM(I105:L105)</f>
        <v>116.67</v>
      </c>
      <c r="N105" s="9">
        <f t="shared" si="130"/>
        <v>26.8</v>
      </c>
      <c r="O105" s="9">
        <f t="shared" si="130"/>
        <v>34.19</v>
      </c>
      <c r="P105" s="9">
        <f t="shared" si="130"/>
        <v>36.64</v>
      </c>
      <c r="Q105" s="9">
        <f t="shared" si="130"/>
        <v>30.35</v>
      </c>
      <c r="R105" s="32">
        <f>SUM(N105:Q105)</f>
        <v>127.97999999999999</v>
      </c>
      <c r="S105" s="9">
        <f t="shared" si="130"/>
        <v>29.799999999999997</v>
      </c>
      <c r="T105" s="9">
        <f t="shared" si="130"/>
        <v>37.34</v>
      </c>
      <c r="U105" s="9">
        <f t="shared" si="130"/>
        <v>39.56</v>
      </c>
      <c r="V105" s="9">
        <f t="shared" si="130"/>
        <v>36.83</v>
      </c>
      <c r="W105" s="35">
        <f>SUM(S105:V105)</f>
        <v>143.53</v>
      </c>
      <c r="X105" s="33">
        <f t="shared" si="131"/>
        <v>35.02</v>
      </c>
      <c r="Y105" s="33">
        <f t="shared" si="131"/>
        <v>37.85</v>
      </c>
      <c r="Z105" s="33">
        <f t="shared" si="131"/>
        <v>42.43</v>
      </c>
      <c r="AA105" s="33">
        <f t="shared" si="131"/>
        <v>41.3</v>
      </c>
      <c r="AB105" s="34">
        <f>SUM(X105:AA105)</f>
        <v>156.60000000000002</v>
      </c>
      <c r="AC105" s="33">
        <f>AC108+AC111+AC114</f>
        <v>38.370000000000005</v>
      </c>
      <c r="AD105" s="33">
        <f t="shared" si="132"/>
        <v>46</v>
      </c>
      <c r="AE105" s="33">
        <f t="shared" si="132"/>
        <v>46.769999999999996</v>
      </c>
      <c r="AF105" s="33">
        <f t="shared" si="132"/>
        <v>40.56</v>
      </c>
      <c r="AG105" s="34">
        <f t="shared" si="121"/>
        <v>171.7</v>
      </c>
      <c r="AH105" s="33">
        <f t="shared" si="133"/>
        <v>29.97</v>
      </c>
      <c r="AI105" s="33">
        <f t="shared" si="133"/>
        <v>39.46</v>
      </c>
      <c r="AJ105" s="33">
        <f t="shared" si="133"/>
        <v>44.980000000000004</v>
      </c>
    </row>
    <row r="106" spans="1:36" ht="12" customHeight="1">
      <c r="A106" s="11" t="s">
        <v>141</v>
      </c>
      <c r="B106" s="11" t="s">
        <v>142</v>
      </c>
      <c r="C106" s="7" t="s">
        <v>143</v>
      </c>
      <c r="D106" s="9">
        <f aca="true" t="shared" si="134" ref="D106:M106">D107-D108</f>
        <v>1.5499999999999998</v>
      </c>
      <c r="E106" s="9">
        <f t="shared" si="134"/>
        <v>1.6800000000000002</v>
      </c>
      <c r="F106" s="9">
        <f t="shared" si="134"/>
        <v>1.8000000000000003</v>
      </c>
      <c r="G106" s="9">
        <f t="shared" si="134"/>
        <v>1.87</v>
      </c>
      <c r="H106" s="32">
        <f t="shared" si="134"/>
        <v>6.9</v>
      </c>
      <c r="I106" s="9">
        <f t="shared" si="134"/>
        <v>-0.050000000000000044</v>
      </c>
      <c r="J106" s="9">
        <f t="shared" si="134"/>
        <v>0.6000000000000001</v>
      </c>
      <c r="K106" s="9">
        <f t="shared" si="134"/>
        <v>-0.020000000000000018</v>
      </c>
      <c r="L106" s="9">
        <f t="shared" si="134"/>
        <v>0.07000000000000028</v>
      </c>
      <c r="M106" s="32">
        <f t="shared" si="134"/>
        <v>0.5999999999999996</v>
      </c>
      <c r="N106" s="9">
        <f aca="true" t="shared" si="135" ref="N106:V106">N107-N108</f>
        <v>0.1599999999999997</v>
      </c>
      <c r="O106" s="9">
        <f t="shared" si="135"/>
        <v>0.31999999999999984</v>
      </c>
      <c r="P106" s="9">
        <f t="shared" si="135"/>
        <v>0.7099999999999995</v>
      </c>
      <c r="Q106" s="9">
        <f t="shared" si="135"/>
        <v>0.44999999999999973</v>
      </c>
      <c r="R106" s="32">
        <f>R107-R108</f>
        <v>1.6399999999999988</v>
      </c>
      <c r="S106" s="9">
        <f t="shared" si="135"/>
        <v>0.2999999999999998</v>
      </c>
      <c r="T106" s="9">
        <f t="shared" si="135"/>
        <v>0.20999999999999996</v>
      </c>
      <c r="U106" s="9">
        <f t="shared" si="135"/>
        <v>0.3500000000000001</v>
      </c>
      <c r="V106" s="9">
        <f t="shared" si="135"/>
        <v>-0.5899999999999994</v>
      </c>
      <c r="W106" s="35">
        <f aca="true" t="shared" si="136" ref="W106:AJ106">W107-W108</f>
        <v>0.2699999999999996</v>
      </c>
      <c r="X106" s="33">
        <f t="shared" si="136"/>
        <v>0.25</v>
      </c>
      <c r="Y106" s="33">
        <f t="shared" si="136"/>
        <v>0.7800000000000002</v>
      </c>
      <c r="Z106" s="33">
        <f t="shared" si="136"/>
        <v>0.5099999999999998</v>
      </c>
      <c r="AA106" s="33">
        <f t="shared" si="136"/>
        <v>-0.3200000000000003</v>
      </c>
      <c r="AB106" s="35">
        <f t="shared" si="136"/>
        <v>1.2200000000000024</v>
      </c>
      <c r="AC106" s="33">
        <f t="shared" si="136"/>
        <v>0.5299999999999998</v>
      </c>
      <c r="AD106" s="33">
        <f t="shared" si="136"/>
        <v>0.49999999999999956</v>
      </c>
      <c r="AE106" s="33">
        <f t="shared" si="136"/>
        <v>0.5600000000000005</v>
      </c>
      <c r="AF106" s="33">
        <f t="shared" si="136"/>
        <v>0.5199999999999996</v>
      </c>
      <c r="AG106" s="35">
        <f t="shared" si="136"/>
        <v>2.110000000000001</v>
      </c>
      <c r="AH106" s="33">
        <f t="shared" si="136"/>
        <v>0.4500000000000002</v>
      </c>
      <c r="AI106" s="33">
        <f t="shared" si="136"/>
        <v>-0.020000000000000018</v>
      </c>
      <c r="AJ106" s="33">
        <f t="shared" si="136"/>
        <v>0.22999999999999954</v>
      </c>
    </row>
    <row r="107" spans="1:36" ht="12" customHeight="1">
      <c r="A107" s="7" t="s">
        <v>105</v>
      </c>
      <c r="B107" s="7" t="s">
        <v>105</v>
      </c>
      <c r="C107" s="7" t="s">
        <v>110</v>
      </c>
      <c r="D107" s="9">
        <v>2.38</v>
      </c>
      <c r="E107" s="9">
        <v>2.43</v>
      </c>
      <c r="F107" s="9">
        <v>2.7</v>
      </c>
      <c r="G107" s="9">
        <v>2.54</v>
      </c>
      <c r="H107" s="32">
        <f>SUM(D107:G107)</f>
        <v>10.05</v>
      </c>
      <c r="I107" s="9">
        <v>1.99</v>
      </c>
      <c r="J107" s="9">
        <v>2.56</v>
      </c>
      <c r="K107" s="9">
        <v>3.26</v>
      </c>
      <c r="L107" s="9">
        <v>2.66</v>
      </c>
      <c r="M107" s="32">
        <f>SUM(I107:L107)</f>
        <v>10.469999999999999</v>
      </c>
      <c r="N107" s="9">
        <v>2.4</v>
      </c>
      <c r="O107" s="9">
        <v>2.94</v>
      </c>
      <c r="P107" s="9">
        <v>4.14</v>
      </c>
      <c r="Q107" s="9">
        <v>3.4</v>
      </c>
      <c r="R107" s="32">
        <f>SUM(N107:Q107)</f>
        <v>12.88</v>
      </c>
      <c r="S107" s="9">
        <v>3.05</v>
      </c>
      <c r="T107" s="9">
        <v>3.15</v>
      </c>
      <c r="U107" s="9">
        <v>4.07</v>
      </c>
      <c r="V107" s="9">
        <v>3.43</v>
      </c>
      <c r="W107" s="35">
        <f>SUM(S107:V107)</f>
        <v>13.7</v>
      </c>
      <c r="X107" s="33">
        <v>3.43</v>
      </c>
      <c r="Y107" s="33">
        <v>3.93</v>
      </c>
      <c r="Z107" s="33">
        <v>4.42</v>
      </c>
      <c r="AA107" s="33">
        <v>3.87</v>
      </c>
      <c r="AB107" s="34">
        <f>SUM(X107:AA107)</f>
        <v>15.650000000000002</v>
      </c>
      <c r="AC107" s="33">
        <v>3.78</v>
      </c>
      <c r="AD107" s="33">
        <v>4.22</v>
      </c>
      <c r="AE107" s="33">
        <v>4.62</v>
      </c>
      <c r="AF107" s="33">
        <v>4.76</v>
      </c>
      <c r="AG107" s="34">
        <f t="shared" si="121"/>
        <v>17.380000000000003</v>
      </c>
      <c r="AH107" s="33">
        <v>2.95</v>
      </c>
      <c r="AI107" s="33">
        <v>3.57</v>
      </c>
      <c r="AJ107" s="33">
        <v>4.18</v>
      </c>
    </row>
    <row r="108" spans="1:36" ht="12" customHeight="1">
      <c r="A108" s="7" t="s">
        <v>106</v>
      </c>
      <c r="B108" s="7" t="s">
        <v>106</v>
      </c>
      <c r="C108" s="7" t="s">
        <v>111</v>
      </c>
      <c r="D108" s="9">
        <v>0.83</v>
      </c>
      <c r="E108" s="9">
        <v>0.75</v>
      </c>
      <c r="F108" s="9">
        <v>0.9</v>
      </c>
      <c r="G108" s="9">
        <v>0.67</v>
      </c>
      <c r="H108" s="32">
        <f>SUM(D108:G108)</f>
        <v>3.15</v>
      </c>
      <c r="I108" s="9">
        <v>2.04</v>
      </c>
      <c r="J108" s="9">
        <v>1.96</v>
      </c>
      <c r="K108" s="9">
        <v>3.28</v>
      </c>
      <c r="L108" s="9">
        <v>2.59</v>
      </c>
      <c r="M108" s="32">
        <f>SUM(I108:L108)</f>
        <v>9.87</v>
      </c>
      <c r="N108" s="9">
        <v>2.24</v>
      </c>
      <c r="O108" s="9">
        <v>2.62</v>
      </c>
      <c r="P108" s="9">
        <v>3.43</v>
      </c>
      <c r="Q108" s="9">
        <v>2.95</v>
      </c>
      <c r="R108" s="32">
        <f>SUM(N108:Q108)</f>
        <v>11.240000000000002</v>
      </c>
      <c r="S108" s="9">
        <v>2.75</v>
      </c>
      <c r="T108" s="9">
        <v>2.94</v>
      </c>
      <c r="U108" s="9">
        <v>3.72</v>
      </c>
      <c r="V108" s="9">
        <v>4.02</v>
      </c>
      <c r="W108" s="35">
        <f>SUM(S108:V108)</f>
        <v>13.43</v>
      </c>
      <c r="X108" s="33">
        <v>3.18</v>
      </c>
      <c r="Y108" s="33">
        <v>3.15</v>
      </c>
      <c r="Z108" s="33">
        <v>3.91</v>
      </c>
      <c r="AA108" s="33">
        <v>4.19</v>
      </c>
      <c r="AB108" s="34">
        <f>SUM(X108:AA108)</f>
        <v>14.43</v>
      </c>
      <c r="AC108" s="33">
        <v>3.25</v>
      </c>
      <c r="AD108" s="33">
        <v>3.72</v>
      </c>
      <c r="AE108" s="33">
        <v>4.06</v>
      </c>
      <c r="AF108" s="33">
        <v>4.24</v>
      </c>
      <c r="AG108" s="34">
        <f t="shared" si="121"/>
        <v>15.270000000000001</v>
      </c>
      <c r="AH108" s="33">
        <v>2.5</v>
      </c>
      <c r="AI108" s="33">
        <v>3.59</v>
      </c>
      <c r="AJ108" s="33">
        <v>3.95</v>
      </c>
    </row>
    <row r="109" spans="1:36" ht="12" customHeight="1">
      <c r="A109" s="11" t="s">
        <v>144</v>
      </c>
      <c r="B109" s="11" t="s">
        <v>145</v>
      </c>
      <c r="C109" s="7" t="s">
        <v>146</v>
      </c>
      <c r="D109" s="9">
        <f aca="true" t="shared" si="137" ref="D109:M109">D110-D111</f>
        <v>-7.640000000000001</v>
      </c>
      <c r="E109" s="9">
        <f t="shared" si="137"/>
        <v>-7.640000000000001</v>
      </c>
      <c r="F109" s="9">
        <f t="shared" si="137"/>
        <v>-4.09</v>
      </c>
      <c r="G109" s="9">
        <f t="shared" si="137"/>
        <v>-6.59</v>
      </c>
      <c r="H109" s="32">
        <f t="shared" si="137"/>
        <v>-25.96</v>
      </c>
      <c r="I109" s="9">
        <f t="shared" si="137"/>
        <v>-6.949999999999999</v>
      </c>
      <c r="J109" s="9">
        <f t="shared" si="137"/>
        <v>-6.329999999999999</v>
      </c>
      <c r="K109" s="9">
        <f t="shared" si="137"/>
        <v>-2.0199999999999996</v>
      </c>
      <c r="L109" s="9">
        <f t="shared" si="137"/>
        <v>-7.450000000000001</v>
      </c>
      <c r="M109" s="32">
        <f t="shared" si="137"/>
        <v>-22.75</v>
      </c>
      <c r="N109" s="9">
        <f aca="true" t="shared" si="138" ref="N109:V109">N110-N111</f>
        <v>-7.01</v>
      </c>
      <c r="O109" s="9">
        <f t="shared" si="138"/>
        <v>-6</v>
      </c>
      <c r="P109" s="9">
        <f t="shared" si="138"/>
        <v>-1.6100000000000003</v>
      </c>
      <c r="Q109" s="9">
        <f t="shared" si="138"/>
        <v>-6.970000000000001</v>
      </c>
      <c r="R109" s="32">
        <f>R110-R111</f>
        <v>-21.590000000000003</v>
      </c>
      <c r="S109" s="9">
        <f t="shared" si="138"/>
        <v>-8.11</v>
      </c>
      <c r="T109" s="9">
        <f t="shared" si="138"/>
        <v>-7.5600000000000005</v>
      </c>
      <c r="U109" s="9">
        <f t="shared" si="138"/>
        <v>-2.6399999999999997</v>
      </c>
      <c r="V109" s="9">
        <f t="shared" si="138"/>
        <v>-8.46</v>
      </c>
      <c r="W109" s="35">
        <f aca="true" t="shared" si="139" ref="W109:AJ109">W110-W111</f>
        <v>-26.769999999999992</v>
      </c>
      <c r="X109" s="33">
        <f t="shared" si="139"/>
        <v>-7.630000000000001</v>
      </c>
      <c r="Y109" s="33">
        <f t="shared" si="139"/>
        <v>-7.909999999999999</v>
      </c>
      <c r="Z109" s="33">
        <f t="shared" si="139"/>
        <v>-3.26</v>
      </c>
      <c r="AA109" s="33">
        <f t="shared" si="139"/>
        <v>-10.36</v>
      </c>
      <c r="AB109" s="35">
        <f t="shared" si="139"/>
        <v>-29.16</v>
      </c>
      <c r="AC109" s="33">
        <f t="shared" si="139"/>
        <v>-10.770000000000001</v>
      </c>
      <c r="AD109" s="33">
        <f t="shared" si="139"/>
        <v>-10.129999999999999</v>
      </c>
      <c r="AE109" s="33">
        <f t="shared" si="139"/>
        <v>-3.3599999999999994</v>
      </c>
      <c r="AF109" s="33">
        <f t="shared" si="139"/>
        <v>-8.89</v>
      </c>
      <c r="AG109" s="35">
        <f t="shared" si="139"/>
        <v>-33.15</v>
      </c>
      <c r="AH109" s="33">
        <f t="shared" si="139"/>
        <v>-11.82</v>
      </c>
      <c r="AI109" s="33">
        <f t="shared" si="139"/>
        <v>-10.219999999999999</v>
      </c>
      <c r="AJ109" s="33">
        <f t="shared" si="139"/>
        <v>-3.29</v>
      </c>
    </row>
    <row r="110" spans="1:36" ht="12" customHeight="1">
      <c r="A110" s="7" t="s">
        <v>105</v>
      </c>
      <c r="B110" s="7" t="s">
        <v>105</v>
      </c>
      <c r="C110" s="7" t="s">
        <v>110</v>
      </c>
      <c r="D110" s="9">
        <v>0.06</v>
      </c>
      <c r="E110" s="9">
        <v>0.06</v>
      </c>
      <c r="F110" s="9">
        <v>0.09</v>
      </c>
      <c r="G110" s="9">
        <v>0.28</v>
      </c>
      <c r="H110" s="32">
        <f>SUM(D110:G110)</f>
        <v>0.49</v>
      </c>
      <c r="I110" s="9">
        <v>3.73</v>
      </c>
      <c r="J110" s="9">
        <v>4.61</v>
      </c>
      <c r="K110" s="9">
        <v>5.82</v>
      </c>
      <c r="L110" s="9">
        <v>4.52</v>
      </c>
      <c r="M110" s="32">
        <f>SUM(I110:L110)</f>
        <v>18.68</v>
      </c>
      <c r="N110" s="9">
        <v>4.34</v>
      </c>
      <c r="O110" s="9">
        <v>5.57</v>
      </c>
      <c r="P110" s="9">
        <v>7.56</v>
      </c>
      <c r="Q110" s="9">
        <v>5.68</v>
      </c>
      <c r="R110" s="32">
        <f>SUM(N110:Q110)</f>
        <v>23.15</v>
      </c>
      <c r="S110" s="9">
        <v>4.66</v>
      </c>
      <c r="T110" s="9">
        <v>5.58</v>
      </c>
      <c r="U110" s="9">
        <v>7.22</v>
      </c>
      <c r="V110" s="9">
        <v>5.87</v>
      </c>
      <c r="W110" s="35">
        <f>SUM(S110:V110)</f>
        <v>23.330000000000002</v>
      </c>
      <c r="X110" s="33">
        <v>6.5</v>
      </c>
      <c r="Y110" s="33">
        <v>6.19</v>
      </c>
      <c r="Z110" s="33">
        <v>7.32</v>
      </c>
      <c r="AA110" s="33">
        <v>6.75</v>
      </c>
      <c r="AB110" s="34">
        <f>SUM(X110:AA110)</f>
        <v>26.76</v>
      </c>
      <c r="AC110" s="33">
        <v>5.33</v>
      </c>
      <c r="AD110" s="33">
        <v>6.7</v>
      </c>
      <c r="AE110" s="33">
        <v>7.4</v>
      </c>
      <c r="AF110" s="33">
        <v>7.82</v>
      </c>
      <c r="AG110" s="34">
        <f t="shared" si="121"/>
        <v>27.25</v>
      </c>
      <c r="AH110" s="33">
        <v>3.78</v>
      </c>
      <c r="AI110" s="33">
        <v>5.98</v>
      </c>
      <c r="AJ110" s="33">
        <v>6.95</v>
      </c>
    </row>
    <row r="111" spans="1:36" ht="12" customHeight="1">
      <c r="A111" s="7" t="s">
        <v>106</v>
      </c>
      <c r="B111" s="7" t="s">
        <v>106</v>
      </c>
      <c r="C111" s="7" t="s">
        <v>111</v>
      </c>
      <c r="D111" s="9">
        <v>7.7</v>
      </c>
      <c r="E111" s="9">
        <v>7.7</v>
      </c>
      <c r="F111" s="9">
        <v>4.18</v>
      </c>
      <c r="G111" s="9">
        <v>6.87</v>
      </c>
      <c r="H111" s="32">
        <f>SUM(D111:G111)</f>
        <v>26.45</v>
      </c>
      <c r="I111" s="9">
        <v>10.68</v>
      </c>
      <c r="J111" s="9">
        <v>10.94</v>
      </c>
      <c r="K111" s="9">
        <v>7.84</v>
      </c>
      <c r="L111" s="9">
        <v>11.97</v>
      </c>
      <c r="M111" s="32">
        <f>SUM(I111:L111)</f>
        <v>41.43</v>
      </c>
      <c r="N111" s="9">
        <v>11.35</v>
      </c>
      <c r="O111" s="9">
        <v>11.57</v>
      </c>
      <c r="P111" s="9">
        <v>9.17</v>
      </c>
      <c r="Q111" s="9">
        <v>12.65</v>
      </c>
      <c r="R111" s="32">
        <f>SUM(N111:Q111)</f>
        <v>44.74</v>
      </c>
      <c r="S111" s="9">
        <v>12.77</v>
      </c>
      <c r="T111" s="9">
        <v>13.14</v>
      </c>
      <c r="U111" s="9">
        <v>9.86</v>
      </c>
      <c r="V111" s="9">
        <v>14.33</v>
      </c>
      <c r="W111" s="35">
        <f>SUM(S111:V111)</f>
        <v>50.099999999999994</v>
      </c>
      <c r="X111" s="33">
        <v>14.13</v>
      </c>
      <c r="Y111" s="33">
        <v>14.1</v>
      </c>
      <c r="Z111" s="33">
        <v>10.58</v>
      </c>
      <c r="AA111" s="33">
        <v>17.11</v>
      </c>
      <c r="AB111" s="34">
        <f>SUM(X111:AA111)</f>
        <v>55.92</v>
      </c>
      <c r="AC111" s="33">
        <v>16.1</v>
      </c>
      <c r="AD111" s="33">
        <v>16.83</v>
      </c>
      <c r="AE111" s="33">
        <v>10.76</v>
      </c>
      <c r="AF111" s="33">
        <v>16.71</v>
      </c>
      <c r="AG111" s="34">
        <f t="shared" si="121"/>
        <v>60.4</v>
      </c>
      <c r="AH111" s="33">
        <v>15.6</v>
      </c>
      <c r="AI111" s="33">
        <v>16.2</v>
      </c>
      <c r="AJ111" s="33">
        <v>10.24</v>
      </c>
    </row>
    <row r="112" spans="1:36" ht="12" customHeight="1">
      <c r="A112" s="7" t="s">
        <v>136</v>
      </c>
      <c r="B112" s="7" t="s">
        <v>113</v>
      </c>
      <c r="C112" s="7" t="s">
        <v>137</v>
      </c>
      <c r="D112" s="9">
        <f aca="true" t="shared" si="140" ref="D112:M112">D113-D114</f>
        <v>-1.6499999999999986</v>
      </c>
      <c r="E112" s="9">
        <f t="shared" si="140"/>
        <v>1.0799999999999983</v>
      </c>
      <c r="F112" s="9">
        <f t="shared" si="140"/>
        <v>-0.7299999999999969</v>
      </c>
      <c r="G112" s="9">
        <f t="shared" si="140"/>
        <v>5.090000000000003</v>
      </c>
      <c r="H112" s="32">
        <f t="shared" si="140"/>
        <v>3.7900000000000205</v>
      </c>
      <c r="I112" s="9">
        <f t="shared" si="140"/>
        <v>1.8000000000000007</v>
      </c>
      <c r="J112" s="9">
        <f t="shared" si="140"/>
        <v>7.27</v>
      </c>
      <c r="K112" s="9">
        <f t="shared" si="140"/>
        <v>5.139999999999997</v>
      </c>
      <c r="L112" s="9">
        <f t="shared" si="140"/>
        <v>5.559999999999999</v>
      </c>
      <c r="M112" s="32">
        <f t="shared" si="140"/>
        <v>19.769999999999996</v>
      </c>
      <c r="N112" s="9">
        <f aca="true" t="shared" si="141" ref="N112:AA112">N113-N114</f>
        <v>5.079999999999998</v>
      </c>
      <c r="O112" s="9">
        <f t="shared" si="141"/>
        <v>3.5700000000000003</v>
      </c>
      <c r="P112" s="9">
        <f t="shared" si="141"/>
        <v>8.340000000000003</v>
      </c>
      <c r="Q112" s="9">
        <f t="shared" si="141"/>
        <v>11.190000000000001</v>
      </c>
      <c r="R112" s="32">
        <f>R113-R114</f>
        <v>28.180000000000007</v>
      </c>
      <c r="S112" s="9">
        <f t="shared" si="141"/>
        <v>6.49</v>
      </c>
      <c r="T112" s="9">
        <f t="shared" si="141"/>
        <v>3.9499999999999993</v>
      </c>
      <c r="U112" s="9">
        <f t="shared" si="141"/>
        <v>5.079999999999998</v>
      </c>
      <c r="V112" s="9">
        <f t="shared" si="141"/>
        <v>9.3</v>
      </c>
      <c r="W112" s="35">
        <f t="shared" si="141"/>
        <v>24.820000000000007</v>
      </c>
      <c r="X112" s="33">
        <f t="shared" si="141"/>
        <v>6.800000000000001</v>
      </c>
      <c r="Y112" s="33">
        <f t="shared" si="141"/>
        <v>6.41</v>
      </c>
      <c r="Z112" s="33">
        <f t="shared" si="141"/>
        <v>5.599999999999998</v>
      </c>
      <c r="AA112" s="33">
        <f t="shared" si="141"/>
        <v>10.46</v>
      </c>
      <c r="AB112" s="35">
        <f aca="true" t="shared" si="142" ref="AB112:AJ112">AB113-AB114</f>
        <v>29.27000000000001</v>
      </c>
      <c r="AC112" s="33">
        <f t="shared" si="142"/>
        <v>4</v>
      </c>
      <c r="AD112" s="33">
        <f t="shared" si="142"/>
        <v>3.9299999999999997</v>
      </c>
      <c r="AE112" s="33">
        <f t="shared" si="142"/>
        <v>0.610000000000003</v>
      </c>
      <c r="AF112" s="33">
        <f t="shared" si="142"/>
        <v>13.719999999999999</v>
      </c>
      <c r="AG112" s="35">
        <f t="shared" si="142"/>
        <v>22.260000000000005</v>
      </c>
      <c r="AH112" s="33">
        <f t="shared" si="142"/>
        <v>6.51</v>
      </c>
      <c r="AI112" s="33">
        <f t="shared" si="142"/>
        <v>2.6199999999999974</v>
      </c>
      <c r="AJ112" s="33">
        <f t="shared" si="142"/>
        <v>-1.4699999999999989</v>
      </c>
    </row>
    <row r="113" spans="1:36" ht="12" customHeight="1">
      <c r="A113" s="7" t="s">
        <v>105</v>
      </c>
      <c r="B113" s="7" t="s">
        <v>105</v>
      </c>
      <c r="C113" s="7" t="s">
        <v>110</v>
      </c>
      <c r="D113" s="9">
        <v>25.14</v>
      </c>
      <c r="E113" s="9">
        <v>25.43</v>
      </c>
      <c r="F113" s="9">
        <v>28.42</v>
      </c>
      <c r="G113" s="9">
        <v>26.67</v>
      </c>
      <c r="H113" s="32">
        <f>SUM(D113:G113)</f>
        <v>105.66000000000001</v>
      </c>
      <c r="I113" s="9">
        <v>14.66</v>
      </c>
      <c r="J113" s="9">
        <v>24.59</v>
      </c>
      <c r="K113" s="9">
        <v>25.33</v>
      </c>
      <c r="L113" s="9">
        <v>20.56</v>
      </c>
      <c r="M113" s="32">
        <f>SUM(I113:L113)</f>
        <v>85.14</v>
      </c>
      <c r="N113" s="9">
        <v>18.29</v>
      </c>
      <c r="O113" s="9">
        <v>23.57</v>
      </c>
      <c r="P113" s="9">
        <v>32.38</v>
      </c>
      <c r="Q113" s="9">
        <v>25.94</v>
      </c>
      <c r="R113" s="32">
        <f>SUM(N113:Q113)</f>
        <v>100.18</v>
      </c>
      <c r="S113" s="9">
        <v>20.77</v>
      </c>
      <c r="T113" s="9">
        <v>25.21</v>
      </c>
      <c r="U113" s="9">
        <v>31.06</v>
      </c>
      <c r="V113" s="9">
        <v>27.78</v>
      </c>
      <c r="W113" s="35">
        <f>SUM(S113:V113)</f>
        <v>104.82000000000001</v>
      </c>
      <c r="X113" s="33">
        <v>24.51</v>
      </c>
      <c r="Y113" s="33">
        <v>27.01</v>
      </c>
      <c r="Z113" s="33">
        <v>33.54</v>
      </c>
      <c r="AA113" s="33">
        <v>30.46</v>
      </c>
      <c r="AB113" s="34">
        <f aca="true" t="shared" si="143" ref="AB113:AB121">SUM(X113:AA113)</f>
        <v>115.52000000000001</v>
      </c>
      <c r="AC113" s="33">
        <v>23.02</v>
      </c>
      <c r="AD113" s="33">
        <v>29.38</v>
      </c>
      <c r="AE113" s="33">
        <v>32.56</v>
      </c>
      <c r="AF113" s="33">
        <v>33.33</v>
      </c>
      <c r="AG113" s="34">
        <f t="shared" si="121"/>
        <v>118.29</v>
      </c>
      <c r="AH113" s="33">
        <v>18.38</v>
      </c>
      <c r="AI113" s="33">
        <v>22.29</v>
      </c>
      <c r="AJ113" s="33">
        <v>29.32</v>
      </c>
    </row>
    <row r="114" spans="1:36" ht="12" customHeight="1">
      <c r="A114" s="7" t="s">
        <v>106</v>
      </c>
      <c r="B114" s="7" t="s">
        <v>106</v>
      </c>
      <c r="C114" s="7" t="s">
        <v>111</v>
      </c>
      <c r="D114" s="9">
        <v>26.79</v>
      </c>
      <c r="E114" s="9">
        <v>24.35</v>
      </c>
      <c r="F114" s="9">
        <v>29.15</v>
      </c>
      <c r="G114" s="9">
        <v>21.58</v>
      </c>
      <c r="H114" s="32">
        <f>SUM(D114:G114)</f>
        <v>101.86999999999999</v>
      </c>
      <c r="I114" s="9">
        <v>12.86</v>
      </c>
      <c r="J114" s="9">
        <v>17.32</v>
      </c>
      <c r="K114" s="9">
        <v>20.19</v>
      </c>
      <c r="L114" s="9">
        <v>15</v>
      </c>
      <c r="M114" s="32">
        <f>SUM(I114:L114)</f>
        <v>65.37</v>
      </c>
      <c r="N114" s="9">
        <v>13.21</v>
      </c>
      <c r="O114" s="9">
        <v>20</v>
      </c>
      <c r="P114" s="9">
        <v>24.04</v>
      </c>
      <c r="Q114" s="9">
        <v>14.75</v>
      </c>
      <c r="R114" s="32">
        <f>SUM(N114:Q114)</f>
        <v>72</v>
      </c>
      <c r="S114" s="9">
        <v>14.28</v>
      </c>
      <c r="T114" s="9">
        <v>21.26</v>
      </c>
      <c r="U114" s="9">
        <v>25.98</v>
      </c>
      <c r="V114" s="9">
        <v>18.48</v>
      </c>
      <c r="W114" s="35">
        <f>SUM(S114:V114)</f>
        <v>80</v>
      </c>
      <c r="X114" s="33">
        <v>17.71</v>
      </c>
      <c r="Y114" s="33">
        <v>20.6</v>
      </c>
      <c r="Z114" s="33">
        <v>27.94</v>
      </c>
      <c r="AA114" s="33">
        <v>20</v>
      </c>
      <c r="AB114" s="34">
        <f t="shared" si="143"/>
        <v>86.25</v>
      </c>
      <c r="AC114" s="33">
        <v>19.02</v>
      </c>
      <c r="AD114" s="33">
        <v>25.45</v>
      </c>
      <c r="AE114" s="33">
        <v>31.95</v>
      </c>
      <c r="AF114" s="33">
        <v>19.61</v>
      </c>
      <c r="AG114" s="34">
        <f t="shared" si="121"/>
        <v>96.03</v>
      </c>
      <c r="AH114" s="33">
        <v>11.87</v>
      </c>
      <c r="AI114" s="33">
        <v>19.67</v>
      </c>
      <c r="AJ114" s="33">
        <v>30.79</v>
      </c>
    </row>
    <row r="115" spans="1:36" s="8" customFormat="1" ht="12" customHeight="1">
      <c r="A115" s="10" t="s">
        <v>147</v>
      </c>
      <c r="B115" s="10" t="s">
        <v>148</v>
      </c>
      <c r="C115" s="7" t="s">
        <v>149</v>
      </c>
      <c r="D115" s="9">
        <f aca="true" t="shared" si="144" ref="D115:AF115">D116-D117</f>
        <v>-3.53</v>
      </c>
      <c r="E115" s="9">
        <f t="shared" si="144"/>
        <v>0.3100000000000005</v>
      </c>
      <c r="F115" s="9">
        <f t="shared" si="144"/>
        <v>-2.0299999999999994</v>
      </c>
      <c r="G115" s="9">
        <f t="shared" si="144"/>
        <v>7.750000000000002</v>
      </c>
      <c r="H115" s="32">
        <f t="shared" si="144"/>
        <v>2.5</v>
      </c>
      <c r="I115" s="9">
        <f t="shared" si="144"/>
        <v>-1.9400000000000002</v>
      </c>
      <c r="J115" s="9">
        <f t="shared" si="144"/>
        <v>-1.1600000000000001</v>
      </c>
      <c r="K115" s="9">
        <f t="shared" si="144"/>
        <v>-1.3900000000000001</v>
      </c>
      <c r="L115" s="9">
        <f t="shared" si="144"/>
        <v>-3.11</v>
      </c>
      <c r="M115" s="32">
        <f t="shared" si="144"/>
        <v>-7.600000000000001</v>
      </c>
      <c r="N115" s="9">
        <f t="shared" si="144"/>
        <v>-0.16999999999999993</v>
      </c>
      <c r="O115" s="9">
        <f t="shared" si="144"/>
        <v>1.01</v>
      </c>
      <c r="P115" s="9">
        <f t="shared" si="144"/>
        <v>-1.6300000000000001</v>
      </c>
      <c r="Q115" s="9">
        <f t="shared" si="144"/>
        <v>-1.95</v>
      </c>
      <c r="R115" s="32">
        <f t="shared" si="144"/>
        <v>-2.74</v>
      </c>
      <c r="S115" s="9">
        <f t="shared" si="144"/>
        <v>-0.23999999999999988</v>
      </c>
      <c r="T115" s="9">
        <f t="shared" si="144"/>
        <v>-1.94</v>
      </c>
      <c r="U115" s="9">
        <f t="shared" si="144"/>
        <v>-0.53</v>
      </c>
      <c r="V115" s="9">
        <f t="shared" si="144"/>
        <v>-2.86</v>
      </c>
      <c r="W115" s="35">
        <f t="shared" si="144"/>
        <v>-5.57</v>
      </c>
      <c r="X115" s="33">
        <f t="shared" si="144"/>
        <v>-0.8900000000000001</v>
      </c>
      <c r="Y115" s="33">
        <f t="shared" si="144"/>
        <v>-1.24</v>
      </c>
      <c r="Z115" s="33">
        <f t="shared" si="144"/>
        <v>-1.59</v>
      </c>
      <c r="AA115" s="33">
        <f t="shared" si="144"/>
        <v>-0.08000000000000007</v>
      </c>
      <c r="AB115" s="34">
        <f t="shared" si="144"/>
        <v>-3.8000000000000007</v>
      </c>
      <c r="AC115" s="33">
        <f t="shared" si="144"/>
        <v>0.030000000000000027</v>
      </c>
      <c r="AD115" s="33">
        <f t="shared" si="144"/>
        <v>-1.9200000000000002</v>
      </c>
      <c r="AE115" s="33">
        <f t="shared" si="144"/>
        <v>-1.01</v>
      </c>
      <c r="AF115" s="33">
        <f t="shared" si="144"/>
        <v>0.3999999999999999</v>
      </c>
      <c r="AG115" s="35">
        <f>AG116-AG117</f>
        <v>-2.5</v>
      </c>
      <c r="AH115" s="33">
        <f>AH116-AH117</f>
        <v>-0.07000000000000006</v>
      </c>
      <c r="AI115" s="33">
        <f>AI116-AI117</f>
        <v>0.54</v>
      </c>
      <c r="AJ115" s="33">
        <f>AJ116-AJ117</f>
        <v>-0.07000000000000006</v>
      </c>
    </row>
    <row r="116" spans="1:36" ht="12" customHeight="1">
      <c r="A116" s="7" t="s">
        <v>52</v>
      </c>
      <c r="B116" s="7" t="s">
        <v>52</v>
      </c>
      <c r="C116" s="7" t="s">
        <v>53</v>
      </c>
      <c r="D116" s="9">
        <f>+D119</f>
        <v>2.07</v>
      </c>
      <c r="E116" s="9">
        <f>+E119</f>
        <v>4.4</v>
      </c>
      <c r="F116" s="9">
        <f>+F119</f>
        <v>4.19</v>
      </c>
      <c r="G116" s="9">
        <f>+G119</f>
        <v>16.12</v>
      </c>
      <c r="H116" s="35">
        <f>SUM(D116:G116)</f>
        <v>26.78</v>
      </c>
      <c r="I116" s="9">
        <f>+I119</f>
        <v>0.78</v>
      </c>
      <c r="J116" s="9">
        <f>+J119</f>
        <v>1.48</v>
      </c>
      <c r="K116" s="9">
        <f>+K119</f>
        <v>0.6</v>
      </c>
      <c r="L116" s="9">
        <f>+L119</f>
        <v>1.23</v>
      </c>
      <c r="M116" s="35">
        <f>SUM(I116:L116)</f>
        <v>4.09</v>
      </c>
      <c r="N116" s="9">
        <f>+N119</f>
        <v>0.77</v>
      </c>
      <c r="O116" s="9">
        <f aca="true" t="shared" si="145" ref="O116:AA116">+O119</f>
        <v>2.06</v>
      </c>
      <c r="P116" s="9">
        <f t="shared" si="145"/>
        <v>0.99</v>
      </c>
      <c r="Q116" s="9">
        <f t="shared" si="145"/>
        <v>1.41</v>
      </c>
      <c r="R116" s="35">
        <f>SUM(N116:Q116)</f>
        <v>5.23</v>
      </c>
      <c r="S116" s="9">
        <f t="shared" si="145"/>
        <v>0.92</v>
      </c>
      <c r="T116" s="9">
        <f t="shared" si="145"/>
        <v>0.6</v>
      </c>
      <c r="U116" s="9">
        <f t="shared" si="145"/>
        <v>0.97</v>
      </c>
      <c r="V116" s="9">
        <f t="shared" si="145"/>
        <v>0.83</v>
      </c>
      <c r="W116" s="35">
        <f>SUM(S116:V116)</f>
        <v>3.3200000000000003</v>
      </c>
      <c r="X116" s="9">
        <f t="shared" si="145"/>
        <v>0.69</v>
      </c>
      <c r="Y116" s="9">
        <f t="shared" si="145"/>
        <v>1.09</v>
      </c>
      <c r="Z116" s="9">
        <f t="shared" si="145"/>
        <v>0.45</v>
      </c>
      <c r="AA116" s="9">
        <f t="shared" si="145"/>
        <v>3.02</v>
      </c>
      <c r="AB116" s="35">
        <f>SUM(X116:AA116)</f>
        <v>5.25</v>
      </c>
      <c r="AC116" s="33">
        <f aca="true" t="shared" si="146" ref="AC116:AJ116">AC119</f>
        <v>0.99</v>
      </c>
      <c r="AD116" s="33">
        <f t="shared" si="146"/>
        <v>0.99</v>
      </c>
      <c r="AE116" s="33">
        <f t="shared" si="146"/>
        <v>1.36</v>
      </c>
      <c r="AF116" s="33">
        <f t="shared" si="146"/>
        <v>1.92</v>
      </c>
      <c r="AG116" s="35">
        <f t="shared" si="146"/>
        <v>5.26</v>
      </c>
      <c r="AH116" s="33">
        <f t="shared" si="146"/>
        <v>0.85</v>
      </c>
      <c r="AI116" s="33">
        <f t="shared" si="146"/>
        <v>1.57</v>
      </c>
      <c r="AJ116" s="33">
        <f t="shared" si="146"/>
        <v>1.4</v>
      </c>
    </row>
    <row r="117" spans="1:36" ht="12" customHeight="1">
      <c r="A117" s="7" t="s">
        <v>54</v>
      </c>
      <c r="B117" s="7" t="s">
        <v>54</v>
      </c>
      <c r="C117" s="7" t="s">
        <v>55</v>
      </c>
      <c r="D117" s="9">
        <f>+D121</f>
        <v>5.6</v>
      </c>
      <c r="E117" s="9">
        <f>+E121</f>
        <v>4.09</v>
      </c>
      <c r="F117" s="9">
        <f>+F121</f>
        <v>6.22</v>
      </c>
      <c r="G117" s="9">
        <f>+G121</f>
        <v>8.37</v>
      </c>
      <c r="H117" s="35">
        <f>SUM(D117:G117)</f>
        <v>24.28</v>
      </c>
      <c r="I117" s="9">
        <f>+I121</f>
        <v>2.72</v>
      </c>
      <c r="J117" s="9">
        <f>+J121</f>
        <v>2.64</v>
      </c>
      <c r="K117" s="9">
        <f>+K121</f>
        <v>1.99</v>
      </c>
      <c r="L117" s="9">
        <f>+L121</f>
        <v>4.34</v>
      </c>
      <c r="M117" s="35">
        <f>SUM(I117:L117)</f>
        <v>11.690000000000001</v>
      </c>
      <c r="N117" s="9">
        <f>+N121</f>
        <v>0.94</v>
      </c>
      <c r="O117" s="9">
        <f aca="true" t="shared" si="147" ref="O117:AA117">+O121</f>
        <v>1.05</v>
      </c>
      <c r="P117" s="9">
        <f t="shared" si="147"/>
        <v>2.62</v>
      </c>
      <c r="Q117" s="9">
        <f t="shared" si="147"/>
        <v>3.36</v>
      </c>
      <c r="R117" s="35">
        <f>SUM(N117:Q117)</f>
        <v>7.970000000000001</v>
      </c>
      <c r="S117" s="9">
        <f t="shared" si="147"/>
        <v>1.16</v>
      </c>
      <c r="T117" s="9">
        <f t="shared" si="147"/>
        <v>2.54</v>
      </c>
      <c r="U117" s="9">
        <f t="shared" si="147"/>
        <v>1.5</v>
      </c>
      <c r="V117" s="9">
        <f t="shared" si="147"/>
        <v>3.69</v>
      </c>
      <c r="W117" s="35">
        <f>SUM(S117:V117)</f>
        <v>8.89</v>
      </c>
      <c r="X117" s="9">
        <f t="shared" si="147"/>
        <v>1.58</v>
      </c>
      <c r="Y117" s="9">
        <f t="shared" si="147"/>
        <v>2.33</v>
      </c>
      <c r="Z117" s="9">
        <f t="shared" si="147"/>
        <v>2.04</v>
      </c>
      <c r="AA117" s="9">
        <f t="shared" si="147"/>
        <v>3.1</v>
      </c>
      <c r="AB117" s="35">
        <f>SUM(X117:AA117)</f>
        <v>9.05</v>
      </c>
      <c r="AC117" s="33">
        <f>AC121</f>
        <v>0.96</v>
      </c>
      <c r="AD117" s="33">
        <f aca="true" t="shared" si="148" ref="AD117:AJ117">AD121</f>
        <v>2.91</v>
      </c>
      <c r="AE117" s="33">
        <f t="shared" si="148"/>
        <v>2.37</v>
      </c>
      <c r="AF117" s="33">
        <f t="shared" si="148"/>
        <v>1.52</v>
      </c>
      <c r="AG117" s="35">
        <f t="shared" si="148"/>
        <v>7.76</v>
      </c>
      <c r="AH117" s="33">
        <f t="shared" si="148"/>
        <v>0.92</v>
      </c>
      <c r="AI117" s="33">
        <f t="shared" si="148"/>
        <v>1.03</v>
      </c>
      <c r="AJ117" s="33">
        <f t="shared" si="148"/>
        <v>1.47</v>
      </c>
    </row>
    <row r="118" spans="1:36" ht="12" customHeight="1">
      <c r="A118" s="10" t="s">
        <v>150</v>
      </c>
      <c r="B118" s="10" t="s">
        <v>151</v>
      </c>
      <c r="C118" s="7" t="s">
        <v>152</v>
      </c>
      <c r="D118" s="9">
        <f aca="true" t="shared" si="149" ref="D118:AB118">+D119</f>
        <v>2.07</v>
      </c>
      <c r="E118" s="9">
        <f t="shared" si="149"/>
        <v>4.4</v>
      </c>
      <c r="F118" s="9">
        <f t="shared" si="149"/>
        <v>4.19</v>
      </c>
      <c r="G118" s="9">
        <f t="shared" si="149"/>
        <v>16.12</v>
      </c>
      <c r="H118" s="34">
        <f t="shared" si="149"/>
        <v>26.78</v>
      </c>
      <c r="I118" s="9">
        <f t="shared" si="149"/>
        <v>0.78</v>
      </c>
      <c r="J118" s="9">
        <f t="shared" si="149"/>
        <v>1.48</v>
      </c>
      <c r="K118" s="9">
        <f t="shared" si="149"/>
        <v>0.6</v>
      </c>
      <c r="L118" s="9">
        <f t="shared" si="149"/>
        <v>1.23</v>
      </c>
      <c r="M118" s="34">
        <f t="shared" si="149"/>
        <v>4.09</v>
      </c>
      <c r="N118" s="9">
        <f t="shared" si="149"/>
        <v>0.77</v>
      </c>
      <c r="O118" s="9">
        <f t="shared" si="149"/>
        <v>2.06</v>
      </c>
      <c r="P118" s="9">
        <f t="shared" si="149"/>
        <v>0.99</v>
      </c>
      <c r="Q118" s="9">
        <f t="shared" si="149"/>
        <v>1.41</v>
      </c>
      <c r="R118" s="34">
        <f t="shared" si="149"/>
        <v>5.23</v>
      </c>
      <c r="S118" s="9">
        <f t="shared" si="149"/>
        <v>0.92</v>
      </c>
      <c r="T118" s="9">
        <f t="shared" si="149"/>
        <v>0.6</v>
      </c>
      <c r="U118" s="9">
        <f t="shared" si="149"/>
        <v>0.97</v>
      </c>
      <c r="V118" s="9">
        <f t="shared" si="149"/>
        <v>0.83</v>
      </c>
      <c r="W118" s="32">
        <f t="shared" si="149"/>
        <v>3.3200000000000003</v>
      </c>
      <c r="X118" s="33">
        <f t="shared" si="149"/>
        <v>0.69</v>
      </c>
      <c r="Y118" s="33">
        <f t="shared" si="149"/>
        <v>1.09</v>
      </c>
      <c r="Z118" s="33">
        <f t="shared" si="149"/>
        <v>0.45</v>
      </c>
      <c r="AA118" s="33">
        <f t="shared" si="149"/>
        <v>3.02</v>
      </c>
      <c r="AB118" s="35">
        <f t="shared" si="149"/>
        <v>5.25</v>
      </c>
      <c r="AC118" s="33">
        <f>AC119</f>
        <v>0.99</v>
      </c>
      <c r="AD118" s="33">
        <f aca="true" t="shared" si="150" ref="AD118:AJ118">AD119</f>
        <v>0.99</v>
      </c>
      <c r="AE118" s="33">
        <f t="shared" si="150"/>
        <v>1.36</v>
      </c>
      <c r="AF118" s="33">
        <f t="shared" si="150"/>
        <v>1.92</v>
      </c>
      <c r="AG118" s="35">
        <f t="shared" si="150"/>
        <v>5.26</v>
      </c>
      <c r="AH118" s="33">
        <f t="shared" si="150"/>
        <v>0.85</v>
      </c>
      <c r="AI118" s="33">
        <f t="shared" si="150"/>
        <v>1.57</v>
      </c>
      <c r="AJ118" s="33">
        <f t="shared" si="150"/>
        <v>1.4</v>
      </c>
    </row>
    <row r="119" spans="1:36" ht="12" customHeight="1">
      <c r="A119" s="7" t="s">
        <v>80</v>
      </c>
      <c r="B119" s="7" t="s">
        <v>80</v>
      </c>
      <c r="C119" s="7" t="s">
        <v>81</v>
      </c>
      <c r="D119" s="9">
        <v>2.07</v>
      </c>
      <c r="E119" s="9">
        <v>4.4</v>
      </c>
      <c r="F119" s="9">
        <v>4.19</v>
      </c>
      <c r="G119" s="9">
        <v>16.12</v>
      </c>
      <c r="H119" s="32">
        <f>SUM(D119:G119)</f>
        <v>26.78</v>
      </c>
      <c r="I119" s="9">
        <v>0.78</v>
      </c>
      <c r="J119" s="9">
        <v>1.48</v>
      </c>
      <c r="K119" s="9">
        <v>0.6</v>
      </c>
      <c r="L119" s="9">
        <v>1.23</v>
      </c>
      <c r="M119" s="32">
        <f>SUM(I119:L119)</f>
        <v>4.09</v>
      </c>
      <c r="N119" s="9">
        <v>0.77</v>
      </c>
      <c r="O119" s="9">
        <v>2.06</v>
      </c>
      <c r="P119" s="9">
        <v>0.99</v>
      </c>
      <c r="Q119" s="9">
        <v>1.41</v>
      </c>
      <c r="R119" s="32">
        <f>SUM(N119:Q119)</f>
        <v>5.23</v>
      </c>
      <c r="S119" s="9">
        <v>0.92</v>
      </c>
      <c r="T119" s="9">
        <v>0.6</v>
      </c>
      <c r="U119" s="9">
        <v>0.97</v>
      </c>
      <c r="V119" s="9">
        <v>0.83</v>
      </c>
      <c r="W119" s="35">
        <f aca="true" t="shared" si="151" ref="W119:W127">SUM(S119:V119)</f>
        <v>3.3200000000000003</v>
      </c>
      <c r="X119" s="33">
        <v>0.69</v>
      </c>
      <c r="Y119" s="33">
        <v>1.09</v>
      </c>
      <c r="Z119" s="33">
        <v>0.45</v>
      </c>
      <c r="AA119" s="33">
        <v>3.02</v>
      </c>
      <c r="AB119" s="34">
        <f t="shared" si="143"/>
        <v>5.25</v>
      </c>
      <c r="AC119" s="33">
        <v>0.99</v>
      </c>
      <c r="AD119" s="33">
        <v>0.99</v>
      </c>
      <c r="AE119" s="33">
        <v>1.36</v>
      </c>
      <c r="AF119" s="33">
        <v>1.92</v>
      </c>
      <c r="AG119" s="34">
        <f>SUM(AC119:AF119)</f>
        <v>5.26</v>
      </c>
      <c r="AH119" s="33">
        <v>0.85</v>
      </c>
      <c r="AI119" s="33">
        <v>1.57</v>
      </c>
      <c r="AJ119" s="33">
        <v>1.4</v>
      </c>
    </row>
    <row r="120" spans="1:36" ht="12" customHeight="1">
      <c r="A120" s="10" t="s">
        <v>153</v>
      </c>
      <c r="B120" s="10" t="s">
        <v>154</v>
      </c>
      <c r="C120" s="7" t="s">
        <v>155</v>
      </c>
      <c r="D120" s="9">
        <f aca="true" t="shared" si="152" ref="D120:AB120">-D121</f>
        <v>-5.6</v>
      </c>
      <c r="E120" s="9">
        <f t="shared" si="152"/>
        <v>-4.09</v>
      </c>
      <c r="F120" s="9">
        <f t="shared" si="152"/>
        <v>-6.22</v>
      </c>
      <c r="G120" s="9">
        <f t="shared" si="152"/>
        <v>-8.37</v>
      </c>
      <c r="H120" s="32">
        <f t="shared" si="152"/>
        <v>-24.28</v>
      </c>
      <c r="I120" s="9">
        <f t="shared" si="152"/>
        <v>-2.72</v>
      </c>
      <c r="J120" s="9">
        <f t="shared" si="152"/>
        <v>-2.64</v>
      </c>
      <c r="K120" s="9">
        <f t="shared" si="152"/>
        <v>-1.99</v>
      </c>
      <c r="L120" s="9">
        <f t="shared" si="152"/>
        <v>-4.34</v>
      </c>
      <c r="M120" s="32">
        <f t="shared" si="152"/>
        <v>-11.690000000000001</v>
      </c>
      <c r="N120" s="9">
        <f>-N121</f>
        <v>-0.94</v>
      </c>
      <c r="O120" s="9">
        <f t="shared" si="152"/>
        <v>-1.05</v>
      </c>
      <c r="P120" s="9">
        <f t="shared" si="152"/>
        <v>-2.62</v>
      </c>
      <c r="Q120" s="9">
        <f t="shared" si="152"/>
        <v>-3.36</v>
      </c>
      <c r="R120" s="32">
        <f t="shared" si="152"/>
        <v>-7.970000000000001</v>
      </c>
      <c r="S120" s="9">
        <f t="shared" si="152"/>
        <v>-1.16</v>
      </c>
      <c r="T120" s="9">
        <f t="shared" si="152"/>
        <v>-2.54</v>
      </c>
      <c r="U120" s="9">
        <f t="shared" si="152"/>
        <v>-1.5</v>
      </c>
      <c r="V120" s="9">
        <f t="shared" si="152"/>
        <v>-3.69</v>
      </c>
      <c r="W120" s="32">
        <f t="shared" si="152"/>
        <v>-8.89</v>
      </c>
      <c r="X120" s="33">
        <f t="shared" si="152"/>
        <v>-1.58</v>
      </c>
      <c r="Y120" s="33">
        <f t="shared" si="152"/>
        <v>-2.33</v>
      </c>
      <c r="Z120" s="33">
        <f t="shared" si="152"/>
        <v>-2.04</v>
      </c>
      <c r="AA120" s="33">
        <f t="shared" si="152"/>
        <v>-3.1</v>
      </c>
      <c r="AB120" s="35">
        <f t="shared" si="152"/>
        <v>-9.05</v>
      </c>
      <c r="AC120" s="33">
        <f>-AC121</f>
        <v>-0.96</v>
      </c>
      <c r="AD120" s="33">
        <f aca="true" t="shared" si="153" ref="AD120:AJ120">-AD121</f>
        <v>-2.91</v>
      </c>
      <c r="AE120" s="33">
        <f t="shared" si="153"/>
        <v>-2.37</v>
      </c>
      <c r="AF120" s="33">
        <f t="shared" si="153"/>
        <v>-1.52</v>
      </c>
      <c r="AG120" s="35">
        <f t="shared" si="153"/>
        <v>-7.76</v>
      </c>
      <c r="AH120" s="33">
        <f t="shared" si="153"/>
        <v>-0.92</v>
      </c>
      <c r="AI120" s="33">
        <f t="shared" si="153"/>
        <v>-1.03</v>
      </c>
      <c r="AJ120" s="33">
        <f t="shared" si="153"/>
        <v>-1.47</v>
      </c>
    </row>
    <row r="121" spans="1:36" ht="12" customHeight="1">
      <c r="A121" s="7" t="s">
        <v>82</v>
      </c>
      <c r="B121" s="7" t="s">
        <v>82</v>
      </c>
      <c r="C121" s="7" t="s">
        <v>83</v>
      </c>
      <c r="D121" s="9">
        <v>5.6</v>
      </c>
      <c r="E121" s="9">
        <v>4.09</v>
      </c>
      <c r="F121" s="9">
        <v>6.22</v>
      </c>
      <c r="G121" s="9">
        <v>8.37</v>
      </c>
      <c r="H121" s="32">
        <f>SUM(D121:G121)</f>
        <v>24.28</v>
      </c>
      <c r="I121" s="9">
        <v>2.72</v>
      </c>
      <c r="J121" s="9">
        <v>2.64</v>
      </c>
      <c r="K121" s="9">
        <v>1.99</v>
      </c>
      <c r="L121" s="9">
        <v>4.34</v>
      </c>
      <c r="M121" s="32">
        <f>SUM(I121:L121)</f>
        <v>11.690000000000001</v>
      </c>
      <c r="N121" s="9">
        <v>0.94</v>
      </c>
      <c r="O121" s="9">
        <v>1.05</v>
      </c>
      <c r="P121" s="9">
        <v>2.62</v>
      </c>
      <c r="Q121" s="9">
        <v>3.36</v>
      </c>
      <c r="R121" s="32">
        <f>SUM(N121:Q121)</f>
        <v>7.970000000000001</v>
      </c>
      <c r="S121" s="9">
        <v>1.16</v>
      </c>
      <c r="T121" s="9">
        <v>2.54</v>
      </c>
      <c r="U121" s="9">
        <v>1.5</v>
      </c>
      <c r="V121" s="9">
        <v>3.69</v>
      </c>
      <c r="W121" s="35">
        <f t="shared" si="151"/>
        <v>8.89</v>
      </c>
      <c r="X121" s="33">
        <v>1.58</v>
      </c>
      <c r="Y121" s="33">
        <v>2.33</v>
      </c>
      <c r="Z121" s="33">
        <v>2.04</v>
      </c>
      <c r="AA121" s="33">
        <v>3.1</v>
      </c>
      <c r="AB121" s="34">
        <f t="shared" si="143"/>
        <v>9.05</v>
      </c>
      <c r="AC121" s="33">
        <v>0.96</v>
      </c>
      <c r="AD121" s="33">
        <v>2.91</v>
      </c>
      <c r="AE121" s="33">
        <v>2.37</v>
      </c>
      <c r="AF121" s="33">
        <v>1.52</v>
      </c>
      <c r="AG121" s="34">
        <f>SUM(AC121:AF121)</f>
        <v>7.76</v>
      </c>
      <c r="AH121" s="33">
        <v>0.92</v>
      </c>
      <c r="AI121" s="33">
        <v>1.03</v>
      </c>
      <c r="AJ121" s="33">
        <v>1.47</v>
      </c>
    </row>
    <row r="122" spans="1:36" s="8" customFormat="1" ht="12" customHeight="1">
      <c r="A122" s="10" t="s">
        <v>156</v>
      </c>
      <c r="B122" s="10" t="s">
        <v>157</v>
      </c>
      <c r="C122" s="7" t="s">
        <v>158</v>
      </c>
      <c r="D122" s="9">
        <f aca="true" t="shared" si="154" ref="D122:AF122">D123-D124</f>
        <v>-2.77</v>
      </c>
      <c r="E122" s="9">
        <f t="shared" si="154"/>
        <v>-1.21</v>
      </c>
      <c r="F122" s="9">
        <f t="shared" si="154"/>
        <v>-2.6199999999999997</v>
      </c>
      <c r="G122" s="9">
        <f t="shared" si="154"/>
        <v>-3.21</v>
      </c>
      <c r="H122" s="32">
        <f t="shared" si="154"/>
        <v>-9.809999999999999</v>
      </c>
      <c r="I122" s="9">
        <f t="shared" si="154"/>
        <v>-4.4799999999999995</v>
      </c>
      <c r="J122" s="9">
        <f t="shared" si="154"/>
        <v>-2.99</v>
      </c>
      <c r="K122" s="9">
        <f t="shared" si="154"/>
        <v>-3.4599999999999995</v>
      </c>
      <c r="L122" s="9">
        <f t="shared" si="154"/>
        <v>-3.5700000000000003</v>
      </c>
      <c r="M122" s="32">
        <f t="shared" si="154"/>
        <v>-14.5</v>
      </c>
      <c r="N122" s="9">
        <f t="shared" si="154"/>
        <v>-2.5</v>
      </c>
      <c r="O122" s="9">
        <f t="shared" si="154"/>
        <v>-2.48</v>
      </c>
      <c r="P122" s="9">
        <f t="shared" si="154"/>
        <v>-3.83</v>
      </c>
      <c r="Q122" s="9">
        <f t="shared" si="154"/>
        <v>-2.96</v>
      </c>
      <c r="R122" s="32">
        <f t="shared" si="154"/>
        <v>-11.770000000000001</v>
      </c>
      <c r="S122" s="9">
        <f t="shared" si="154"/>
        <v>-0.9</v>
      </c>
      <c r="T122" s="9">
        <f t="shared" si="154"/>
        <v>-0.35</v>
      </c>
      <c r="U122" s="9">
        <f t="shared" si="154"/>
        <v>-1.6500000000000001</v>
      </c>
      <c r="V122" s="9">
        <f t="shared" si="154"/>
        <v>-0.96</v>
      </c>
      <c r="W122" s="32">
        <f t="shared" si="154"/>
        <v>-3.8600000000000003</v>
      </c>
      <c r="X122" s="33">
        <f t="shared" si="154"/>
        <v>-1.12</v>
      </c>
      <c r="Y122" s="33">
        <f t="shared" si="154"/>
        <v>-0.5900000000000001</v>
      </c>
      <c r="Z122" s="33">
        <f t="shared" si="154"/>
        <v>-0.42000000000000004</v>
      </c>
      <c r="AA122" s="33">
        <f t="shared" si="154"/>
        <v>-0.6199999999999999</v>
      </c>
      <c r="AB122" s="35">
        <f t="shared" si="154"/>
        <v>-2.75</v>
      </c>
      <c r="AC122" s="33">
        <f t="shared" si="154"/>
        <v>-0.71</v>
      </c>
      <c r="AD122" s="33">
        <f t="shared" si="154"/>
        <v>-0.44000000000000006</v>
      </c>
      <c r="AE122" s="33">
        <f t="shared" si="154"/>
        <v>-0.4700000000000001</v>
      </c>
      <c r="AF122" s="33">
        <f t="shared" si="154"/>
        <v>-0.35000000000000003</v>
      </c>
      <c r="AG122" s="35">
        <f>AG123-AG124</f>
        <v>-1.97</v>
      </c>
      <c r="AH122" s="33">
        <f>AH123-AH124</f>
        <v>-0.2</v>
      </c>
      <c r="AI122" s="33">
        <f>AI123-AI124</f>
        <v>-0.30000000000000004</v>
      </c>
      <c r="AJ122" s="33"/>
    </row>
    <row r="123" spans="1:36" ht="12" customHeight="1">
      <c r="A123" s="7" t="s">
        <v>52</v>
      </c>
      <c r="B123" s="7" t="s">
        <v>52</v>
      </c>
      <c r="C123" s="7" t="s">
        <v>53</v>
      </c>
      <c r="D123" s="9">
        <f aca="true" t="shared" si="155" ref="D123:G124">D126+D129+D132</f>
        <v>0.03</v>
      </c>
      <c r="E123" s="9">
        <f t="shared" si="155"/>
        <v>0.4</v>
      </c>
      <c r="F123" s="9">
        <f t="shared" si="155"/>
        <v>0.93</v>
      </c>
      <c r="G123" s="9">
        <f t="shared" si="155"/>
        <v>0.75</v>
      </c>
      <c r="H123" s="35">
        <f>SUM(D123:G123)</f>
        <v>2.1100000000000003</v>
      </c>
      <c r="I123" s="9">
        <f aca="true" t="shared" si="156" ref="I123:L124">I126+I129+I132</f>
        <v>0.05</v>
      </c>
      <c r="J123" s="9">
        <f t="shared" si="156"/>
        <v>0.21000000000000002</v>
      </c>
      <c r="K123" s="9">
        <f t="shared" si="156"/>
        <v>0.6</v>
      </c>
      <c r="L123" s="9">
        <f t="shared" si="156"/>
        <v>0.34</v>
      </c>
      <c r="M123" s="35">
        <f>SUM(I123:L123)</f>
        <v>1.2</v>
      </c>
      <c r="N123" s="9">
        <f aca="true" t="shared" si="157" ref="N123:Q124">N126+N129+N132</f>
        <v>0.29</v>
      </c>
      <c r="O123" s="9">
        <f t="shared" si="157"/>
        <v>0.31</v>
      </c>
      <c r="P123" s="9">
        <f t="shared" si="157"/>
        <v>0.8200000000000001</v>
      </c>
      <c r="Q123" s="9">
        <f t="shared" si="157"/>
        <v>0.09</v>
      </c>
      <c r="R123" s="35">
        <f>SUM(N123:Q123)</f>
        <v>1.51</v>
      </c>
      <c r="S123" s="9">
        <f aca="true" t="shared" si="158" ref="S123:V124">S126+S129+S132</f>
        <v>0.11</v>
      </c>
      <c r="T123" s="9">
        <f t="shared" si="158"/>
        <v>0.28</v>
      </c>
      <c r="U123" s="9">
        <f t="shared" si="158"/>
        <v>0.27</v>
      </c>
      <c r="V123" s="9">
        <f t="shared" si="158"/>
        <v>0.22</v>
      </c>
      <c r="W123" s="35">
        <f t="shared" si="151"/>
        <v>0.88</v>
      </c>
      <c r="X123" s="9">
        <f aca="true" t="shared" si="159" ref="X123:AA124">X126+X129+X132</f>
        <v>0.13</v>
      </c>
      <c r="Y123" s="9">
        <f t="shared" si="159"/>
        <v>0.18</v>
      </c>
      <c r="Z123" s="9">
        <f t="shared" si="159"/>
        <v>0.14</v>
      </c>
      <c r="AA123" s="9">
        <f t="shared" si="159"/>
        <v>0.35000000000000003</v>
      </c>
      <c r="AB123" s="35">
        <f>SUM(X123:AA123)</f>
        <v>0.8</v>
      </c>
      <c r="AC123" s="33">
        <f aca="true" t="shared" si="160" ref="AC123:AF124">AC126+AC129+AC132</f>
        <v>0.25</v>
      </c>
      <c r="AD123" s="33">
        <f t="shared" si="160"/>
        <v>0.15</v>
      </c>
      <c r="AE123" s="33">
        <f t="shared" si="160"/>
        <v>0.09999999999999999</v>
      </c>
      <c r="AF123" s="33">
        <f t="shared" si="160"/>
        <v>0.06999999999999999</v>
      </c>
      <c r="AG123" s="35">
        <f>AG126+AG132</f>
        <v>0.5700000000000001</v>
      </c>
      <c r="AH123" s="33">
        <f aca="true" t="shared" si="161" ref="AH123:AJ124">AH126+AH129+AH132</f>
        <v>0.03</v>
      </c>
      <c r="AI123" s="33">
        <f t="shared" si="161"/>
        <v>0.03</v>
      </c>
      <c r="AJ123" s="33">
        <f t="shared" si="161"/>
        <v>0.07</v>
      </c>
    </row>
    <row r="124" spans="1:36" ht="12" customHeight="1">
      <c r="A124" s="7" t="s">
        <v>54</v>
      </c>
      <c r="B124" s="7" t="s">
        <v>54</v>
      </c>
      <c r="C124" s="7" t="s">
        <v>55</v>
      </c>
      <c r="D124" s="9">
        <f t="shared" si="155"/>
        <v>2.8</v>
      </c>
      <c r="E124" s="9">
        <f t="shared" si="155"/>
        <v>1.6099999999999999</v>
      </c>
      <c r="F124" s="9">
        <f t="shared" si="155"/>
        <v>3.55</v>
      </c>
      <c r="G124" s="9">
        <f t="shared" si="155"/>
        <v>3.96</v>
      </c>
      <c r="H124" s="35">
        <f>SUM(D124:G124)</f>
        <v>11.92</v>
      </c>
      <c r="I124" s="9">
        <f t="shared" si="156"/>
        <v>4.529999999999999</v>
      </c>
      <c r="J124" s="9">
        <f t="shared" si="156"/>
        <v>3.2</v>
      </c>
      <c r="K124" s="9">
        <f t="shared" si="156"/>
        <v>4.06</v>
      </c>
      <c r="L124" s="9">
        <f t="shared" si="156"/>
        <v>3.91</v>
      </c>
      <c r="M124" s="35">
        <f>SUM(I124:L124)</f>
        <v>15.7</v>
      </c>
      <c r="N124" s="9">
        <f t="shared" si="157"/>
        <v>2.79</v>
      </c>
      <c r="O124" s="9">
        <f t="shared" si="157"/>
        <v>2.79</v>
      </c>
      <c r="P124" s="9">
        <f t="shared" si="157"/>
        <v>4.65</v>
      </c>
      <c r="Q124" s="9">
        <f t="shared" si="157"/>
        <v>3.05</v>
      </c>
      <c r="R124" s="35">
        <f>SUM(N124:Q124)</f>
        <v>13.280000000000001</v>
      </c>
      <c r="S124" s="9">
        <f t="shared" si="158"/>
        <v>1.01</v>
      </c>
      <c r="T124" s="9">
        <f t="shared" si="158"/>
        <v>0.63</v>
      </c>
      <c r="U124" s="9">
        <f t="shared" si="158"/>
        <v>1.9200000000000002</v>
      </c>
      <c r="V124" s="9">
        <f t="shared" si="158"/>
        <v>1.18</v>
      </c>
      <c r="W124" s="35">
        <f t="shared" si="151"/>
        <v>4.74</v>
      </c>
      <c r="X124" s="9">
        <f t="shared" si="159"/>
        <v>1.25</v>
      </c>
      <c r="Y124" s="9">
        <f t="shared" si="159"/>
        <v>0.77</v>
      </c>
      <c r="Z124" s="9">
        <f t="shared" si="159"/>
        <v>0.56</v>
      </c>
      <c r="AA124" s="9">
        <f t="shared" si="159"/>
        <v>0.97</v>
      </c>
      <c r="AB124" s="35">
        <f>SUM(X124:AA124)</f>
        <v>3.55</v>
      </c>
      <c r="AC124" s="33">
        <f t="shared" si="160"/>
        <v>0.96</v>
      </c>
      <c r="AD124" s="33">
        <f t="shared" si="160"/>
        <v>0.5900000000000001</v>
      </c>
      <c r="AE124" s="33">
        <f t="shared" si="160"/>
        <v>0.5700000000000001</v>
      </c>
      <c r="AF124" s="33">
        <f t="shared" si="160"/>
        <v>0.42000000000000004</v>
      </c>
      <c r="AG124" s="34">
        <f>SUM(AC124:AF124)</f>
        <v>2.54</v>
      </c>
      <c r="AH124" s="33">
        <f t="shared" si="161"/>
        <v>0.23</v>
      </c>
      <c r="AI124" s="33">
        <f t="shared" si="161"/>
        <v>0.33</v>
      </c>
      <c r="AJ124" s="33">
        <f t="shared" si="161"/>
        <v>0.5800000000000001</v>
      </c>
    </row>
    <row r="125" spans="1:36" ht="12" customHeight="1">
      <c r="A125" s="10" t="s">
        <v>159</v>
      </c>
      <c r="B125" s="10" t="s">
        <v>160</v>
      </c>
      <c r="C125" s="7" t="s">
        <v>161</v>
      </c>
      <c r="D125" s="9">
        <f aca="true" t="shared" si="162" ref="D125:M125">D126-D127</f>
        <v>-1.81</v>
      </c>
      <c r="E125" s="9">
        <f t="shared" si="162"/>
        <v>-0.33999999999999997</v>
      </c>
      <c r="F125" s="9">
        <f t="shared" si="162"/>
        <v>-1.19</v>
      </c>
      <c r="G125" s="9">
        <f t="shared" si="162"/>
        <v>-1.64</v>
      </c>
      <c r="H125" s="32">
        <f t="shared" si="162"/>
        <v>-4.98</v>
      </c>
      <c r="I125" s="9">
        <f t="shared" si="162"/>
        <v>-3.61</v>
      </c>
      <c r="J125" s="9">
        <f t="shared" si="162"/>
        <v>-0.71</v>
      </c>
      <c r="K125" s="9">
        <f t="shared" si="162"/>
        <v>-1.31</v>
      </c>
      <c r="L125" s="9">
        <f t="shared" si="162"/>
        <v>-1.5999999999999999</v>
      </c>
      <c r="M125" s="32">
        <f t="shared" si="162"/>
        <v>-7.23</v>
      </c>
      <c r="N125" s="9">
        <f aca="true" t="shared" si="163" ref="N125:AF125">N126-N127</f>
        <v>-1.07</v>
      </c>
      <c r="O125" s="9">
        <f t="shared" si="163"/>
        <v>-0.3</v>
      </c>
      <c r="P125" s="9">
        <f t="shared" si="163"/>
        <v>0.28</v>
      </c>
      <c r="Q125" s="9">
        <f t="shared" si="163"/>
        <v>-0.88</v>
      </c>
      <c r="R125" s="32">
        <f>R126-R127</f>
        <v>-1.97</v>
      </c>
      <c r="S125" s="9">
        <f t="shared" si="163"/>
        <v>-0.8300000000000001</v>
      </c>
      <c r="T125" s="9">
        <f t="shared" si="163"/>
        <v>-0.27</v>
      </c>
      <c r="U125" s="9">
        <f t="shared" si="163"/>
        <v>-0.53</v>
      </c>
      <c r="V125" s="9">
        <f t="shared" si="163"/>
        <v>-0.54</v>
      </c>
      <c r="W125" s="32">
        <f t="shared" si="163"/>
        <v>-2.17</v>
      </c>
      <c r="X125" s="33">
        <f t="shared" si="163"/>
        <v>-0.61</v>
      </c>
      <c r="Y125" s="33">
        <f t="shared" si="163"/>
        <v>-0.5</v>
      </c>
      <c r="Z125" s="33">
        <f t="shared" si="163"/>
        <v>-0.38</v>
      </c>
      <c r="AA125" s="33">
        <f t="shared" si="163"/>
        <v>-0.47</v>
      </c>
      <c r="AB125" s="35">
        <f t="shared" si="163"/>
        <v>-1.9600000000000002</v>
      </c>
      <c r="AC125" s="33">
        <f t="shared" si="163"/>
        <v>-0.48</v>
      </c>
      <c r="AD125" s="33">
        <f t="shared" si="163"/>
        <v>-0.18000000000000002</v>
      </c>
      <c r="AE125" s="33">
        <f t="shared" si="163"/>
        <v>-0.27</v>
      </c>
      <c r="AF125" s="33">
        <f t="shared" si="163"/>
        <v>-0.21000000000000002</v>
      </c>
      <c r="AG125" s="35">
        <f>AG126-AG127</f>
        <v>-1.1400000000000001</v>
      </c>
      <c r="AH125" s="33">
        <f>AH126-AH127</f>
        <v>-0.11000000000000001</v>
      </c>
      <c r="AI125" s="33">
        <f>AI126-AI127</f>
        <v>-0.16</v>
      </c>
      <c r="AJ125" s="33">
        <f>AJ126-AJ127</f>
        <v>-0.36</v>
      </c>
    </row>
    <row r="126" spans="1:36" ht="12" customHeight="1">
      <c r="A126" s="7" t="s">
        <v>80</v>
      </c>
      <c r="B126" s="7" t="s">
        <v>80</v>
      </c>
      <c r="C126" s="7" t="s">
        <v>81</v>
      </c>
      <c r="D126" s="9">
        <v>0.03</v>
      </c>
      <c r="E126" s="9">
        <v>0.35</v>
      </c>
      <c r="F126" s="9">
        <v>0.92</v>
      </c>
      <c r="G126" s="9">
        <v>0.7</v>
      </c>
      <c r="H126" s="32">
        <f>SUM(D126:G126)</f>
        <v>2</v>
      </c>
      <c r="I126" s="9">
        <v>0.04</v>
      </c>
      <c r="J126" s="9">
        <v>0.2</v>
      </c>
      <c r="K126" s="9">
        <v>0.6</v>
      </c>
      <c r="L126" s="9">
        <v>0.34</v>
      </c>
      <c r="M126" s="32">
        <f>SUM(I126:L126)</f>
        <v>1.18</v>
      </c>
      <c r="N126" s="9">
        <v>0.25</v>
      </c>
      <c r="O126" s="9">
        <v>0.3</v>
      </c>
      <c r="P126" s="9">
        <v>0.8</v>
      </c>
      <c r="Q126" s="9">
        <v>0.09</v>
      </c>
      <c r="R126" s="32">
        <f>SUM(N126:Q126)</f>
        <v>1.4400000000000002</v>
      </c>
      <c r="S126" s="9">
        <v>0.1</v>
      </c>
      <c r="T126" s="9">
        <v>0.28</v>
      </c>
      <c r="U126" s="9">
        <v>0.27</v>
      </c>
      <c r="V126" s="9">
        <v>0.22</v>
      </c>
      <c r="W126" s="35">
        <f t="shared" si="151"/>
        <v>0.87</v>
      </c>
      <c r="X126" s="33">
        <v>0.13</v>
      </c>
      <c r="Y126" s="33">
        <v>0.05</v>
      </c>
      <c r="Z126" s="33">
        <v>0.11</v>
      </c>
      <c r="AA126" s="33">
        <v>0.28</v>
      </c>
      <c r="AB126" s="34">
        <f>SUM(X126:AA126)</f>
        <v>0.5700000000000001</v>
      </c>
      <c r="AC126" s="33">
        <v>0.24</v>
      </c>
      <c r="AD126" s="33">
        <v>0.15</v>
      </c>
      <c r="AE126" s="33">
        <v>0.09</v>
      </c>
      <c r="AF126" s="33">
        <v>0.06</v>
      </c>
      <c r="AG126" s="34">
        <f aca="true" t="shared" si="164" ref="AG126:AG131">SUM(AC126:AF126)</f>
        <v>0.54</v>
      </c>
      <c r="AH126" s="33">
        <v>0.03</v>
      </c>
      <c r="AI126" s="33">
        <v>0.03</v>
      </c>
      <c r="AJ126" s="33">
        <v>0.07</v>
      </c>
    </row>
    <row r="127" spans="1:36" ht="12" customHeight="1">
      <c r="A127" s="7" t="s">
        <v>82</v>
      </c>
      <c r="B127" s="7" t="s">
        <v>82</v>
      </c>
      <c r="C127" s="7" t="s">
        <v>83</v>
      </c>
      <c r="D127" s="9">
        <v>1.84</v>
      </c>
      <c r="E127" s="9">
        <v>0.69</v>
      </c>
      <c r="F127" s="9">
        <v>2.11</v>
      </c>
      <c r="G127" s="9">
        <v>2.34</v>
      </c>
      <c r="H127" s="32">
        <f>SUM(D127:G127)</f>
        <v>6.98</v>
      </c>
      <c r="I127" s="9">
        <v>3.65</v>
      </c>
      <c r="J127" s="9">
        <v>0.91</v>
      </c>
      <c r="K127" s="9">
        <v>1.91</v>
      </c>
      <c r="L127" s="9">
        <v>1.94</v>
      </c>
      <c r="M127" s="32">
        <f>SUM(I127:L127)</f>
        <v>8.41</v>
      </c>
      <c r="N127" s="9">
        <v>1.32</v>
      </c>
      <c r="O127" s="9">
        <v>0.6</v>
      </c>
      <c r="P127" s="9">
        <v>0.52</v>
      </c>
      <c r="Q127" s="9">
        <v>0.97</v>
      </c>
      <c r="R127" s="32">
        <f>SUM(N127:Q127)</f>
        <v>3.41</v>
      </c>
      <c r="S127" s="9">
        <v>0.93</v>
      </c>
      <c r="T127" s="9">
        <v>0.55</v>
      </c>
      <c r="U127" s="9">
        <v>0.8</v>
      </c>
      <c r="V127" s="9">
        <v>0.76</v>
      </c>
      <c r="W127" s="35">
        <f t="shared" si="151"/>
        <v>3.04</v>
      </c>
      <c r="X127" s="33">
        <v>0.74</v>
      </c>
      <c r="Y127" s="33">
        <v>0.55</v>
      </c>
      <c r="Z127" s="33">
        <v>0.49</v>
      </c>
      <c r="AA127" s="33">
        <v>0.75</v>
      </c>
      <c r="AB127" s="34">
        <f>SUM(X127:AA127)</f>
        <v>2.5300000000000002</v>
      </c>
      <c r="AC127" s="33">
        <v>0.72</v>
      </c>
      <c r="AD127" s="33">
        <v>0.33</v>
      </c>
      <c r="AE127" s="33">
        <v>0.36</v>
      </c>
      <c r="AF127" s="33">
        <v>0.27</v>
      </c>
      <c r="AG127" s="34">
        <f t="shared" si="164"/>
        <v>1.6800000000000002</v>
      </c>
      <c r="AH127" s="33">
        <v>0.14</v>
      </c>
      <c r="AI127" s="33">
        <v>0.19</v>
      </c>
      <c r="AJ127" s="33">
        <v>0.43</v>
      </c>
    </row>
    <row r="128" spans="1:36" ht="12" customHeight="1">
      <c r="A128" s="10" t="s">
        <v>162</v>
      </c>
      <c r="B128" s="10" t="s">
        <v>163</v>
      </c>
      <c r="C128" s="7" t="s">
        <v>164</v>
      </c>
      <c r="D128" s="9">
        <f aca="true" t="shared" si="165" ref="D128:M128">D129-D130</f>
        <v>-0.96</v>
      </c>
      <c r="E128" s="9">
        <f t="shared" si="165"/>
        <v>-0.9</v>
      </c>
      <c r="F128" s="9">
        <f t="shared" si="165"/>
        <v>-1.36</v>
      </c>
      <c r="G128" s="9">
        <f t="shared" si="165"/>
        <v>-1.58</v>
      </c>
      <c r="H128" s="32">
        <f t="shared" si="165"/>
        <v>-4.800000000000001</v>
      </c>
      <c r="I128" s="9">
        <f t="shared" si="165"/>
        <v>-0.86</v>
      </c>
      <c r="J128" s="9">
        <f t="shared" si="165"/>
        <v>-2.27</v>
      </c>
      <c r="K128" s="9">
        <f t="shared" si="165"/>
        <v>-2.15</v>
      </c>
      <c r="L128" s="9">
        <f t="shared" si="165"/>
        <v>-1.97</v>
      </c>
      <c r="M128" s="32">
        <f t="shared" si="165"/>
        <v>-7.25</v>
      </c>
      <c r="N128" s="9">
        <f aca="true" t="shared" si="166" ref="N128:V128">N129-N130</f>
        <v>-1.28</v>
      </c>
      <c r="O128" s="9">
        <f t="shared" si="166"/>
        <v>-1.6</v>
      </c>
      <c r="P128" s="9">
        <f t="shared" si="166"/>
        <v>-2.23</v>
      </c>
      <c r="Q128" s="9">
        <f t="shared" si="166"/>
        <v>-2.08</v>
      </c>
      <c r="R128" s="32">
        <f>R129-R130</f>
        <v>-7.1899999999999995</v>
      </c>
      <c r="S128" s="9">
        <f t="shared" si="166"/>
        <v>-0.07</v>
      </c>
      <c r="T128" s="9">
        <f t="shared" si="166"/>
        <v>-0.08</v>
      </c>
      <c r="U128" s="9">
        <f t="shared" si="166"/>
        <v>-1.12</v>
      </c>
      <c r="V128" s="9">
        <f t="shared" si="166"/>
        <v>-0.42</v>
      </c>
      <c r="W128" s="35">
        <f>W129-W130</f>
        <v>-1.69</v>
      </c>
      <c r="X128" s="33">
        <f aca="true" t="shared" si="167" ref="X128:AJ128">X129-X130</f>
        <v>-0.51</v>
      </c>
      <c r="Y128" s="33">
        <f t="shared" si="167"/>
        <v>-0.22</v>
      </c>
      <c r="Z128" s="33">
        <f t="shared" si="167"/>
        <v>-0.039999999999999994</v>
      </c>
      <c r="AA128" s="33">
        <f t="shared" si="167"/>
        <v>-0.16999999999999998</v>
      </c>
      <c r="AB128" s="35">
        <f>AB129-AB131</f>
        <v>-0.07999999999999999</v>
      </c>
      <c r="AC128" s="33">
        <f t="shared" si="167"/>
        <v>-0.22</v>
      </c>
      <c r="AD128" s="33">
        <f t="shared" si="167"/>
        <v>-0.25</v>
      </c>
      <c r="AE128" s="33">
        <f t="shared" si="167"/>
        <v>-0.2</v>
      </c>
      <c r="AF128" s="33">
        <f t="shared" si="167"/>
        <v>-0.15</v>
      </c>
      <c r="AG128" s="34">
        <f t="shared" si="164"/>
        <v>-0.82</v>
      </c>
      <c r="AH128" s="33">
        <f t="shared" si="167"/>
        <v>-0.09</v>
      </c>
      <c r="AI128" s="33">
        <f t="shared" si="167"/>
        <v>-0.14</v>
      </c>
      <c r="AJ128" s="33">
        <f t="shared" si="167"/>
        <v>-0.09</v>
      </c>
    </row>
    <row r="129" spans="1:36" ht="12" customHeight="1">
      <c r="A129" s="7" t="s">
        <v>80</v>
      </c>
      <c r="B129" s="7" t="s">
        <v>80</v>
      </c>
      <c r="C129" s="7" t="s">
        <v>81</v>
      </c>
      <c r="D129" s="9">
        <v>0</v>
      </c>
      <c r="E129" s="9">
        <v>0.02</v>
      </c>
      <c r="F129" s="9">
        <v>0.01</v>
      </c>
      <c r="G129" s="9">
        <v>0.03</v>
      </c>
      <c r="H129" s="32">
        <f>SUM(D129:G129)</f>
        <v>0.06</v>
      </c>
      <c r="I129" s="9">
        <v>0.01</v>
      </c>
      <c r="J129" s="9">
        <v>0</v>
      </c>
      <c r="K129" s="9">
        <v>0</v>
      </c>
      <c r="L129" s="9">
        <v>0</v>
      </c>
      <c r="M129" s="32">
        <f>SUM(I129:L129)</f>
        <v>0.01</v>
      </c>
      <c r="N129" s="9">
        <v>0.04</v>
      </c>
      <c r="O129" s="9">
        <v>0.01</v>
      </c>
      <c r="P129" s="9">
        <v>0.02</v>
      </c>
      <c r="Q129" s="9">
        <v>0</v>
      </c>
      <c r="R129" s="32">
        <f>SUM(N129:Q129)</f>
        <v>0.07</v>
      </c>
      <c r="S129" s="9">
        <v>0.01</v>
      </c>
      <c r="T129" s="9">
        <v>0</v>
      </c>
      <c r="U129" s="9">
        <v>0</v>
      </c>
      <c r="V129" s="9">
        <v>0</v>
      </c>
      <c r="W129" s="35">
        <f>SUM(S129:V129)</f>
        <v>0.01</v>
      </c>
      <c r="X129" s="33">
        <v>0</v>
      </c>
      <c r="Y129" s="33">
        <v>0</v>
      </c>
      <c r="Z129" s="33">
        <v>0.02</v>
      </c>
      <c r="AA129" s="33">
        <v>0.05</v>
      </c>
      <c r="AB129" s="34">
        <f>SUM(X129:AA129)</f>
        <v>0.07</v>
      </c>
      <c r="AC129" s="33">
        <v>0</v>
      </c>
      <c r="AD129" s="33">
        <v>0</v>
      </c>
      <c r="AE129" s="33">
        <v>0</v>
      </c>
      <c r="AF129" s="33">
        <v>0</v>
      </c>
      <c r="AG129" s="34">
        <f t="shared" si="164"/>
        <v>0</v>
      </c>
      <c r="AH129" s="33">
        <v>0</v>
      </c>
      <c r="AI129" s="33">
        <v>0</v>
      </c>
      <c r="AJ129" s="33">
        <v>0</v>
      </c>
    </row>
    <row r="130" spans="1:36" ht="12" customHeight="1">
      <c r="A130" s="7" t="s">
        <v>82</v>
      </c>
      <c r="B130" s="7" t="s">
        <v>82</v>
      </c>
      <c r="C130" s="7" t="s">
        <v>83</v>
      </c>
      <c r="D130" s="9">
        <v>0.96</v>
      </c>
      <c r="E130" s="9">
        <v>0.92</v>
      </c>
      <c r="F130" s="9">
        <v>1.37</v>
      </c>
      <c r="G130" s="9">
        <v>1.61</v>
      </c>
      <c r="H130" s="32">
        <f>SUM(D130:G130)</f>
        <v>4.86</v>
      </c>
      <c r="I130" s="9">
        <v>0.87</v>
      </c>
      <c r="J130" s="9">
        <v>2.27</v>
      </c>
      <c r="K130" s="9">
        <v>2.15</v>
      </c>
      <c r="L130" s="9">
        <v>1.97</v>
      </c>
      <c r="M130" s="32">
        <f>SUM(I130:L130)</f>
        <v>7.26</v>
      </c>
      <c r="N130" s="9">
        <v>1.32</v>
      </c>
      <c r="O130" s="9">
        <v>1.61</v>
      </c>
      <c r="P130" s="9">
        <v>2.25</v>
      </c>
      <c r="Q130" s="9">
        <v>2.08</v>
      </c>
      <c r="R130" s="32">
        <f>SUM(N130:Q130)</f>
        <v>7.26</v>
      </c>
      <c r="S130" s="9">
        <v>0.08</v>
      </c>
      <c r="T130" s="9">
        <v>0.08</v>
      </c>
      <c r="U130" s="9">
        <v>1.12</v>
      </c>
      <c r="V130" s="9">
        <v>0.42</v>
      </c>
      <c r="W130" s="35">
        <f>SUM(S130:V130)</f>
        <v>1.7</v>
      </c>
      <c r="X130" s="33">
        <v>0.51</v>
      </c>
      <c r="Y130" s="33">
        <v>0.22</v>
      </c>
      <c r="Z130" s="33">
        <v>0.06</v>
      </c>
      <c r="AA130" s="33">
        <v>0.22</v>
      </c>
      <c r="AB130" s="34">
        <f>SUM(X130:AA130)</f>
        <v>1.01</v>
      </c>
      <c r="AC130" s="37">
        <v>0.22</v>
      </c>
      <c r="AD130" s="37">
        <v>0.25</v>
      </c>
      <c r="AE130" s="37">
        <v>0.2</v>
      </c>
      <c r="AF130" s="37">
        <v>0.15</v>
      </c>
      <c r="AG130" s="34">
        <f t="shared" si="164"/>
        <v>0.82</v>
      </c>
      <c r="AH130" s="33">
        <v>0.09</v>
      </c>
      <c r="AI130" s="33">
        <v>0.14</v>
      </c>
      <c r="AJ130" s="33">
        <v>0.09</v>
      </c>
    </row>
    <row r="131" spans="1:36" ht="12" customHeight="1">
      <c r="A131" s="10" t="s">
        <v>165</v>
      </c>
      <c r="B131" s="10" t="s">
        <v>166</v>
      </c>
      <c r="C131" s="7" t="s">
        <v>167</v>
      </c>
      <c r="D131" s="9">
        <f aca="true" t="shared" si="168" ref="D131:M131">D132-D133</f>
        <v>0</v>
      </c>
      <c r="E131" s="9">
        <f t="shared" si="168"/>
        <v>0.03</v>
      </c>
      <c r="F131" s="9">
        <f t="shared" si="168"/>
        <v>-0.07</v>
      </c>
      <c r="G131" s="9">
        <f t="shared" si="168"/>
        <v>0.01</v>
      </c>
      <c r="H131" s="32">
        <f t="shared" si="168"/>
        <v>-0.03</v>
      </c>
      <c r="I131" s="9">
        <f t="shared" si="168"/>
        <v>-0.01</v>
      </c>
      <c r="J131" s="9">
        <f t="shared" si="168"/>
        <v>-0.01</v>
      </c>
      <c r="K131" s="9">
        <f t="shared" si="168"/>
        <v>0</v>
      </c>
      <c r="L131" s="9">
        <f t="shared" si="168"/>
        <v>0</v>
      </c>
      <c r="M131" s="32">
        <f t="shared" si="168"/>
        <v>-0.019999999999999997</v>
      </c>
      <c r="N131" s="9">
        <f aca="true" t="shared" si="169" ref="N131:V131">N132-N133</f>
        <v>-0.15</v>
      </c>
      <c r="O131" s="9">
        <f t="shared" si="169"/>
        <v>-0.58</v>
      </c>
      <c r="P131" s="9">
        <f t="shared" si="169"/>
        <v>-1.88</v>
      </c>
      <c r="Q131" s="9">
        <f t="shared" si="169"/>
        <v>0</v>
      </c>
      <c r="R131" s="32">
        <f>R132-R133</f>
        <v>-2.61</v>
      </c>
      <c r="S131" s="9">
        <f t="shared" si="169"/>
        <v>0</v>
      </c>
      <c r="T131" s="9">
        <f t="shared" si="169"/>
        <v>0</v>
      </c>
      <c r="U131" s="9">
        <f t="shared" si="169"/>
        <v>0</v>
      </c>
      <c r="V131" s="9">
        <f t="shared" si="169"/>
        <v>0</v>
      </c>
      <c r="W131" s="35">
        <f aca="true" t="shared" si="170" ref="W131:AF131">W132-W133</f>
        <v>0</v>
      </c>
      <c r="X131" s="33">
        <f t="shared" si="170"/>
        <v>0</v>
      </c>
      <c r="Y131" s="33">
        <f t="shared" si="170"/>
        <v>0.13</v>
      </c>
      <c r="Z131" s="33">
        <f t="shared" si="170"/>
        <v>0</v>
      </c>
      <c r="AA131" s="33">
        <f t="shared" si="170"/>
        <v>0.02</v>
      </c>
      <c r="AB131" s="35">
        <f t="shared" si="170"/>
        <v>0.15</v>
      </c>
      <c r="AC131" s="33">
        <f t="shared" si="170"/>
        <v>-0.01</v>
      </c>
      <c r="AD131" s="33">
        <f t="shared" si="170"/>
        <v>-0.01</v>
      </c>
      <c r="AE131" s="33">
        <f t="shared" si="170"/>
        <v>0</v>
      </c>
      <c r="AF131" s="33">
        <f t="shared" si="170"/>
        <v>0.01</v>
      </c>
      <c r="AG131" s="34">
        <f t="shared" si="164"/>
        <v>-0.01</v>
      </c>
      <c r="AH131" s="33">
        <f>AH132-AH133</f>
        <v>0</v>
      </c>
      <c r="AI131" s="33">
        <f>AI132-AI133</f>
        <v>0</v>
      </c>
      <c r="AJ131" s="33">
        <f>AJ132-AJ133</f>
        <v>-0.06</v>
      </c>
    </row>
    <row r="132" spans="1:36" ht="12" customHeight="1">
      <c r="A132" s="7" t="s">
        <v>80</v>
      </c>
      <c r="B132" s="7" t="s">
        <v>80</v>
      </c>
      <c r="C132" s="7" t="s">
        <v>81</v>
      </c>
      <c r="D132" s="9">
        <v>0</v>
      </c>
      <c r="E132" s="9">
        <v>0.03</v>
      </c>
      <c r="F132" s="9">
        <v>0</v>
      </c>
      <c r="G132" s="9">
        <v>0.02</v>
      </c>
      <c r="H132" s="32">
        <f>SUM(D132:G132)</f>
        <v>0.05</v>
      </c>
      <c r="I132" s="9">
        <v>0</v>
      </c>
      <c r="J132" s="9">
        <v>0.01</v>
      </c>
      <c r="K132" s="9">
        <v>0</v>
      </c>
      <c r="L132" s="9">
        <v>0</v>
      </c>
      <c r="M132" s="32">
        <f>SUM(I132:L132)</f>
        <v>0.01</v>
      </c>
      <c r="N132" s="9">
        <v>0</v>
      </c>
      <c r="O132" s="9">
        <v>0</v>
      </c>
      <c r="P132" s="9">
        <v>0</v>
      </c>
      <c r="Q132" s="9">
        <v>0</v>
      </c>
      <c r="R132" s="32">
        <f>SUM(N132:Q132)</f>
        <v>0</v>
      </c>
      <c r="S132" s="9">
        <v>0</v>
      </c>
      <c r="T132" s="9">
        <v>0</v>
      </c>
      <c r="U132" s="9">
        <v>0</v>
      </c>
      <c r="V132" s="9">
        <v>0</v>
      </c>
      <c r="W132" s="35">
        <f>SUM(S132:V132)</f>
        <v>0</v>
      </c>
      <c r="X132" s="33">
        <v>0</v>
      </c>
      <c r="Y132" s="33">
        <v>0.13</v>
      </c>
      <c r="Z132" s="33">
        <v>0.01</v>
      </c>
      <c r="AA132" s="33">
        <v>0.02</v>
      </c>
      <c r="AB132" s="34">
        <f>SUM(X132:AA132)</f>
        <v>0.16</v>
      </c>
      <c r="AC132" s="33">
        <v>0.01</v>
      </c>
      <c r="AD132" s="33">
        <v>0</v>
      </c>
      <c r="AE132" s="33">
        <v>0.01</v>
      </c>
      <c r="AF132" s="33">
        <v>0.01</v>
      </c>
      <c r="AG132" s="34">
        <f>SUM(AC132:AF132)</f>
        <v>0.03</v>
      </c>
      <c r="AH132" s="33">
        <v>0</v>
      </c>
      <c r="AI132" s="33">
        <v>0</v>
      </c>
      <c r="AJ132" s="33">
        <v>0</v>
      </c>
    </row>
    <row r="133" spans="1:36" ht="12" customHeight="1">
      <c r="A133" s="7" t="s">
        <v>82</v>
      </c>
      <c r="B133" s="7" t="s">
        <v>82</v>
      </c>
      <c r="C133" s="7" t="s">
        <v>83</v>
      </c>
      <c r="D133" s="9">
        <v>0</v>
      </c>
      <c r="E133" s="9">
        <v>0</v>
      </c>
      <c r="F133" s="9">
        <v>0.07</v>
      </c>
      <c r="G133" s="9">
        <v>0.01</v>
      </c>
      <c r="H133" s="32">
        <f>SUM(D133:G133)</f>
        <v>0.08</v>
      </c>
      <c r="I133" s="9">
        <v>0.01</v>
      </c>
      <c r="J133" s="9">
        <v>0.02</v>
      </c>
      <c r="K133" s="9">
        <v>0</v>
      </c>
      <c r="L133" s="9">
        <v>0</v>
      </c>
      <c r="M133" s="32">
        <f>SUM(I133:L133)</f>
        <v>0.03</v>
      </c>
      <c r="N133" s="9">
        <v>0.15</v>
      </c>
      <c r="O133" s="9">
        <v>0.58</v>
      </c>
      <c r="P133" s="9">
        <v>1.88</v>
      </c>
      <c r="Q133" s="9">
        <v>0</v>
      </c>
      <c r="R133" s="32">
        <f>SUM(N133:Q133)</f>
        <v>2.61</v>
      </c>
      <c r="S133" s="9">
        <v>0</v>
      </c>
      <c r="T133" s="9">
        <v>0</v>
      </c>
      <c r="U133" s="9">
        <v>0</v>
      </c>
      <c r="V133" s="9">
        <v>0</v>
      </c>
      <c r="W133" s="35">
        <f>SUM(S133:V133)</f>
        <v>0</v>
      </c>
      <c r="X133" s="33">
        <v>0</v>
      </c>
      <c r="Y133" s="33">
        <v>0</v>
      </c>
      <c r="Z133" s="33">
        <v>0.01</v>
      </c>
      <c r="AA133" s="33">
        <v>0</v>
      </c>
      <c r="AB133" s="34">
        <f>SUM(X133:AA133)</f>
        <v>0.01</v>
      </c>
      <c r="AC133" s="33">
        <v>0.02</v>
      </c>
      <c r="AD133" s="33">
        <v>0.01</v>
      </c>
      <c r="AE133" s="33">
        <v>0.01</v>
      </c>
      <c r="AF133" s="33">
        <v>0</v>
      </c>
      <c r="AG133" s="34">
        <f>SUM(AC133:AF133)</f>
        <v>0.04</v>
      </c>
      <c r="AH133" s="33">
        <v>0</v>
      </c>
      <c r="AI133" s="33">
        <v>0</v>
      </c>
      <c r="AJ133" s="33">
        <v>0.06</v>
      </c>
    </row>
    <row r="134" spans="1:36" s="8" customFormat="1" ht="12" customHeight="1">
      <c r="A134" s="10" t="s">
        <v>168</v>
      </c>
      <c r="B134" s="10" t="s">
        <v>169</v>
      </c>
      <c r="C134" s="7" t="s">
        <v>170</v>
      </c>
      <c r="D134" s="9">
        <f aca="true" t="shared" si="171" ref="D134:AF134">D135-D136</f>
        <v>-0.3999999999999999</v>
      </c>
      <c r="E134" s="9">
        <f t="shared" si="171"/>
        <v>-1.7799999999999998</v>
      </c>
      <c r="F134" s="9">
        <f t="shared" si="171"/>
        <v>-0.5900000000000001</v>
      </c>
      <c r="G134" s="9">
        <f t="shared" si="171"/>
        <v>-0.9900000000000002</v>
      </c>
      <c r="H134" s="32">
        <f t="shared" si="171"/>
        <v>-3.76</v>
      </c>
      <c r="I134" s="9">
        <f t="shared" si="171"/>
        <v>-1.2799999999999998</v>
      </c>
      <c r="J134" s="9">
        <f t="shared" si="171"/>
        <v>-1.23</v>
      </c>
      <c r="K134" s="9">
        <f t="shared" si="171"/>
        <v>-1.0799999999999998</v>
      </c>
      <c r="L134" s="9">
        <f t="shared" si="171"/>
        <v>-1.8600000000000003</v>
      </c>
      <c r="M134" s="32">
        <f t="shared" si="171"/>
        <v>-5.450000000000002</v>
      </c>
      <c r="N134" s="9">
        <f t="shared" si="171"/>
        <v>-0.7799999999999999</v>
      </c>
      <c r="O134" s="9">
        <f t="shared" si="171"/>
        <v>-0.6000000000000003</v>
      </c>
      <c r="P134" s="9">
        <f t="shared" si="171"/>
        <v>-0.9400000000000004</v>
      </c>
      <c r="Q134" s="9">
        <f t="shared" si="171"/>
        <v>-1.13</v>
      </c>
      <c r="R134" s="32">
        <f t="shared" si="171"/>
        <v>-3.4499999999999993</v>
      </c>
      <c r="S134" s="9">
        <f t="shared" si="171"/>
        <v>-0.7599999999999998</v>
      </c>
      <c r="T134" s="9">
        <f t="shared" si="171"/>
        <v>-0.3600000000000001</v>
      </c>
      <c r="U134" s="9">
        <f t="shared" si="171"/>
        <v>-0.7300000000000004</v>
      </c>
      <c r="V134" s="9">
        <f t="shared" si="171"/>
        <v>-1.52</v>
      </c>
      <c r="W134" s="35">
        <f t="shared" si="171"/>
        <v>-3.37</v>
      </c>
      <c r="X134" s="33">
        <f t="shared" si="171"/>
        <v>-0.4700000000000002</v>
      </c>
      <c r="Y134" s="33">
        <f t="shared" si="171"/>
        <v>0.050000000000000044</v>
      </c>
      <c r="Z134" s="33">
        <f t="shared" si="171"/>
        <v>-0.6000000000000001</v>
      </c>
      <c r="AA134" s="33">
        <f t="shared" si="171"/>
        <v>-0.27</v>
      </c>
      <c r="AB134" s="35">
        <f t="shared" si="171"/>
        <v>-1.29</v>
      </c>
      <c r="AC134" s="33">
        <f t="shared" si="171"/>
        <v>-0.3700000000000001</v>
      </c>
      <c r="AD134" s="33">
        <f t="shared" si="171"/>
        <v>-0.3599999999999999</v>
      </c>
      <c r="AE134" s="33">
        <f t="shared" si="171"/>
        <v>-1.15</v>
      </c>
      <c r="AF134" s="33">
        <f t="shared" si="171"/>
        <v>-0.54</v>
      </c>
      <c r="AG134" s="35">
        <f>AG135-AG136</f>
        <v>-2.4200000000000017</v>
      </c>
      <c r="AH134" s="33">
        <f>AH135-AH136</f>
        <v>-0.8</v>
      </c>
      <c r="AI134" s="33">
        <f>AI135-AI136</f>
        <v>-0.83</v>
      </c>
      <c r="AJ134" s="33">
        <f>AJ135-AJ136</f>
        <v>-0.19999999999999996</v>
      </c>
    </row>
    <row r="135" spans="1:36" ht="12" customHeight="1">
      <c r="A135" s="7" t="s">
        <v>52</v>
      </c>
      <c r="B135" s="7" t="s">
        <v>52</v>
      </c>
      <c r="C135" s="7" t="s">
        <v>53</v>
      </c>
      <c r="D135" s="9">
        <f aca="true" t="shared" si="172" ref="D135:AB136">D138+D141</f>
        <v>1.47</v>
      </c>
      <c r="E135" s="9">
        <f t="shared" si="172"/>
        <v>0.66</v>
      </c>
      <c r="F135" s="9">
        <f t="shared" si="172"/>
        <v>1.01</v>
      </c>
      <c r="G135" s="9">
        <f t="shared" si="172"/>
        <v>1.12</v>
      </c>
      <c r="H135" s="32">
        <f t="shared" si="172"/>
        <v>4.26</v>
      </c>
      <c r="I135" s="9">
        <f t="shared" si="172"/>
        <v>1.17</v>
      </c>
      <c r="J135" s="9">
        <f t="shared" si="172"/>
        <v>0.6900000000000001</v>
      </c>
      <c r="K135" s="9">
        <f t="shared" si="172"/>
        <v>0.99</v>
      </c>
      <c r="L135" s="9">
        <f t="shared" si="172"/>
        <v>0.9600000000000001</v>
      </c>
      <c r="M135" s="32">
        <f t="shared" si="172"/>
        <v>3.8099999999999996</v>
      </c>
      <c r="N135" s="9">
        <f t="shared" si="172"/>
        <v>0.84</v>
      </c>
      <c r="O135" s="9">
        <f t="shared" si="172"/>
        <v>1.97</v>
      </c>
      <c r="P135" s="9">
        <f t="shared" si="172"/>
        <v>1.3599999999999999</v>
      </c>
      <c r="Q135" s="9">
        <f t="shared" si="172"/>
        <v>1.33</v>
      </c>
      <c r="R135" s="32">
        <f t="shared" si="172"/>
        <v>5.5</v>
      </c>
      <c r="S135" s="9">
        <f t="shared" si="172"/>
        <v>1.35</v>
      </c>
      <c r="T135" s="9">
        <f t="shared" si="172"/>
        <v>1.32</v>
      </c>
      <c r="U135" s="9">
        <f t="shared" si="172"/>
        <v>1.38</v>
      </c>
      <c r="V135" s="9">
        <f t="shared" si="172"/>
        <v>1.15</v>
      </c>
      <c r="W135" s="35">
        <f t="shared" si="172"/>
        <v>5.2</v>
      </c>
      <c r="X135" s="33">
        <f t="shared" si="172"/>
        <v>1.4</v>
      </c>
      <c r="Y135" s="33">
        <f t="shared" si="172"/>
        <v>1.77</v>
      </c>
      <c r="Z135" s="33">
        <f t="shared" si="172"/>
        <v>1.5</v>
      </c>
      <c r="AA135" s="33">
        <f t="shared" si="172"/>
        <v>2.04</v>
      </c>
      <c r="AB135" s="34">
        <f t="shared" si="172"/>
        <v>6.71</v>
      </c>
      <c r="AC135" s="33">
        <f>AC138+AC141</f>
        <v>1.7999999999999998</v>
      </c>
      <c r="AD135" s="33">
        <f aca="true" t="shared" si="173" ref="AD135:AF136">AD138+AD141</f>
        <v>1.62</v>
      </c>
      <c r="AE135" s="33">
        <f t="shared" si="173"/>
        <v>1.5</v>
      </c>
      <c r="AF135" s="33">
        <f t="shared" si="173"/>
        <v>2.02</v>
      </c>
      <c r="AG135" s="34">
        <f>SUM(AC135:AF135)</f>
        <v>6.9399999999999995</v>
      </c>
      <c r="AH135" s="33">
        <f aca="true" t="shared" si="174" ref="AH135:AJ136">AH138+AH141</f>
        <v>0.9299999999999999</v>
      </c>
      <c r="AI135" s="33">
        <f t="shared" si="174"/>
        <v>0.9400000000000001</v>
      </c>
      <c r="AJ135" s="33">
        <f t="shared" si="174"/>
        <v>1.27</v>
      </c>
    </row>
    <row r="136" spans="1:36" ht="12" customHeight="1">
      <c r="A136" s="7" t="s">
        <v>54</v>
      </c>
      <c r="B136" s="7" t="s">
        <v>54</v>
      </c>
      <c r="C136" s="7" t="s">
        <v>55</v>
      </c>
      <c r="D136" s="9">
        <f t="shared" si="172"/>
        <v>1.8699999999999999</v>
      </c>
      <c r="E136" s="9">
        <f t="shared" si="172"/>
        <v>2.44</v>
      </c>
      <c r="F136" s="9">
        <f t="shared" si="172"/>
        <v>1.6</v>
      </c>
      <c r="G136" s="9">
        <f t="shared" si="172"/>
        <v>2.1100000000000003</v>
      </c>
      <c r="H136" s="32">
        <f t="shared" si="172"/>
        <v>8.02</v>
      </c>
      <c r="I136" s="9">
        <f t="shared" si="172"/>
        <v>2.4499999999999997</v>
      </c>
      <c r="J136" s="9">
        <f t="shared" si="172"/>
        <v>1.92</v>
      </c>
      <c r="K136" s="9">
        <f t="shared" si="172"/>
        <v>2.07</v>
      </c>
      <c r="L136" s="9">
        <f t="shared" si="172"/>
        <v>2.8200000000000003</v>
      </c>
      <c r="M136" s="32">
        <f t="shared" si="172"/>
        <v>9.260000000000002</v>
      </c>
      <c r="N136" s="9">
        <f t="shared" si="172"/>
        <v>1.6199999999999999</v>
      </c>
      <c r="O136" s="9">
        <f t="shared" si="172"/>
        <v>2.5700000000000003</v>
      </c>
      <c r="P136" s="9">
        <f t="shared" si="172"/>
        <v>2.3000000000000003</v>
      </c>
      <c r="Q136" s="9">
        <f t="shared" si="172"/>
        <v>2.46</v>
      </c>
      <c r="R136" s="32">
        <f t="shared" si="172"/>
        <v>8.95</v>
      </c>
      <c r="S136" s="9">
        <f t="shared" si="172"/>
        <v>2.11</v>
      </c>
      <c r="T136" s="9">
        <f t="shared" si="172"/>
        <v>1.6800000000000002</v>
      </c>
      <c r="U136" s="9">
        <f t="shared" si="172"/>
        <v>2.1100000000000003</v>
      </c>
      <c r="V136" s="9">
        <f t="shared" si="172"/>
        <v>2.67</v>
      </c>
      <c r="W136" s="35">
        <f t="shared" si="172"/>
        <v>8.57</v>
      </c>
      <c r="X136" s="33">
        <f t="shared" si="172"/>
        <v>1.87</v>
      </c>
      <c r="Y136" s="33">
        <f t="shared" si="172"/>
        <v>1.72</v>
      </c>
      <c r="Z136" s="33">
        <f t="shared" si="172"/>
        <v>2.1</v>
      </c>
      <c r="AA136" s="33">
        <f t="shared" si="172"/>
        <v>2.31</v>
      </c>
      <c r="AB136" s="34">
        <f t="shared" si="172"/>
        <v>8</v>
      </c>
      <c r="AC136" s="33">
        <f>AC139+AC142</f>
        <v>2.17</v>
      </c>
      <c r="AD136" s="33">
        <f t="shared" si="173"/>
        <v>1.98</v>
      </c>
      <c r="AE136" s="33">
        <f t="shared" si="173"/>
        <v>2.65</v>
      </c>
      <c r="AF136" s="33">
        <f t="shared" si="173"/>
        <v>2.56</v>
      </c>
      <c r="AG136" s="34">
        <f>SUM(AC136:AF136)</f>
        <v>9.360000000000001</v>
      </c>
      <c r="AH136" s="33">
        <f t="shared" si="174"/>
        <v>1.73</v>
      </c>
      <c r="AI136" s="33">
        <f t="shared" si="174"/>
        <v>1.77</v>
      </c>
      <c r="AJ136" s="33">
        <f t="shared" si="174"/>
        <v>1.47</v>
      </c>
    </row>
    <row r="137" spans="1:36" ht="12" customHeight="1">
      <c r="A137" s="10" t="s">
        <v>171</v>
      </c>
      <c r="B137" s="10" t="s">
        <v>172</v>
      </c>
      <c r="C137" s="7" t="s">
        <v>173</v>
      </c>
      <c r="D137" s="9">
        <f aca="true" t="shared" si="175" ref="D137:M137">D138-D139</f>
        <v>-0.07999999999999985</v>
      </c>
      <c r="E137" s="9">
        <f t="shared" si="175"/>
        <v>-1.21</v>
      </c>
      <c r="F137" s="9">
        <f t="shared" si="175"/>
        <v>-0.2899999999999999</v>
      </c>
      <c r="G137" s="9">
        <f t="shared" si="175"/>
        <v>-0.44000000000000006</v>
      </c>
      <c r="H137" s="32">
        <f t="shared" si="175"/>
        <v>-2.02</v>
      </c>
      <c r="I137" s="9">
        <f t="shared" si="175"/>
        <v>-1.0899999999999999</v>
      </c>
      <c r="J137" s="9">
        <f t="shared" si="175"/>
        <v>-0.6199999999999999</v>
      </c>
      <c r="K137" s="9">
        <f t="shared" si="175"/>
        <v>-0.6299999999999999</v>
      </c>
      <c r="L137" s="9">
        <f t="shared" si="175"/>
        <v>-1.05</v>
      </c>
      <c r="M137" s="32">
        <f t="shared" si="175"/>
        <v>-3.3900000000000006</v>
      </c>
      <c r="N137" s="9">
        <f aca="true" t="shared" si="176" ref="N137:AA137">N138-N139</f>
        <v>-0.57</v>
      </c>
      <c r="O137" s="9">
        <f t="shared" si="176"/>
        <v>-0.20999999999999996</v>
      </c>
      <c r="P137" s="9">
        <f t="shared" si="176"/>
        <v>-0.4700000000000002</v>
      </c>
      <c r="Q137" s="9">
        <f t="shared" si="176"/>
        <v>-0.6299999999999999</v>
      </c>
      <c r="R137" s="32">
        <f>R138-R139</f>
        <v>-1.88</v>
      </c>
      <c r="S137" s="9">
        <f t="shared" si="176"/>
        <v>-0.75</v>
      </c>
      <c r="T137" s="9">
        <f t="shared" si="176"/>
        <v>-0.43000000000000005</v>
      </c>
      <c r="U137" s="9">
        <f t="shared" si="176"/>
        <v>-0.8200000000000001</v>
      </c>
      <c r="V137" s="9">
        <f t="shared" si="176"/>
        <v>-1.4800000000000002</v>
      </c>
      <c r="W137" s="35">
        <f>W138-W139</f>
        <v>-3.4800000000000004</v>
      </c>
      <c r="X137" s="33">
        <f t="shared" si="176"/>
        <v>-0.47</v>
      </c>
      <c r="Y137" s="33">
        <f t="shared" si="176"/>
        <v>-0.08999999999999986</v>
      </c>
      <c r="Z137" s="33">
        <f t="shared" si="176"/>
        <v>-0.32000000000000006</v>
      </c>
      <c r="AA137" s="33">
        <f t="shared" si="176"/>
        <v>-0.13000000000000012</v>
      </c>
      <c r="AB137" s="35">
        <f aca="true" t="shared" si="177" ref="AB137:AJ137">AB138-AB139</f>
        <v>-1.0099999999999998</v>
      </c>
      <c r="AC137" s="33">
        <f t="shared" si="177"/>
        <v>-0.30000000000000004</v>
      </c>
      <c r="AD137" s="33">
        <f t="shared" si="177"/>
        <v>-0.3899999999999999</v>
      </c>
      <c r="AE137" s="33">
        <f t="shared" si="177"/>
        <v>-0.8199999999999998</v>
      </c>
      <c r="AF137" s="33">
        <f t="shared" si="177"/>
        <v>-0.3899999999999999</v>
      </c>
      <c r="AG137" s="35">
        <f t="shared" si="177"/>
        <v>-1.8999999999999995</v>
      </c>
      <c r="AH137" s="33">
        <f t="shared" si="177"/>
        <v>-0.7400000000000001</v>
      </c>
      <c r="AI137" s="33">
        <f t="shared" si="177"/>
        <v>-0.8599999999999999</v>
      </c>
      <c r="AJ137" s="33">
        <f t="shared" si="177"/>
        <v>-0.1100000000000001</v>
      </c>
    </row>
    <row r="138" spans="1:36" ht="12" customHeight="1">
      <c r="A138" s="7" t="s">
        <v>80</v>
      </c>
      <c r="B138" s="7" t="s">
        <v>80</v>
      </c>
      <c r="C138" s="7" t="s">
        <v>81</v>
      </c>
      <c r="D138" s="9">
        <v>1.06</v>
      </c>
      <c r="E138" s="9">
        <v>0.49</v>
      </c>
      <c r="F138" s="9">
        <v>0.66</v>
      </c>
      <c r="G138" s="9">
        <v>0.93</v>
      </c>
      <c r="H138" s="32">
        <f>SUM(D138:G138)</f>
        <v>3.14</v>
      </c>
      <c r="I138" s="9">
        <v>0.98</v>
      </c>
      <c r="J138" s="9">
        <v>0.56</v>
      </c>
      <c r="K138" s="9">
        <v>0.76</v>
      </c>
      <c r="L138" s="9">
        <v>0.8</v>
      </c>
      <c r="M138" s="32">
        <f>SUM(I138:L138)</f>
        <v>3.0999999999999996</v>
      </c>
      <c r="N138" s="9">
        <v>0.61</v>
      </c>
      <c r="O138" s="9">
        <v>1.79</v>
      </c>
      <c r="P138" s="9">
        <v>1.14</v>
      </c>
      <c r="Q138" s="9">
        <v>1.09</v>
      </c>
      <c r="R138" s="32">
        <f>SUM(N138:Q138)</f>
        <v>4.63</v>
      </c>
      <c r="S138" s="9">
        <v>1.03</v>
      </c>
      <c r="T138" s="9">
        <v>0.91</v>
      </c>
      <c r="U138" s="9">
        <v>1.01</v>
      </c>
      <c r="V138" s="9">
        <v>0.72</v>
      </c>
      <c r="W138" s="35">
        <f>SUM(S138:V138)</f>
        <v>3.67</v>
      </c>
      <c r="X138" s="33">
        <v>1.03</v>
      </c>
      <c r="Y138" s="33">
        <v>1.37</v>
      </c>
      <c r="Z138" s="33">
        <v>1.23</v>
      </c>
      <c r="AA138" s="33">
        <v>1.66</v>
      </c>
      <c r="AB138" s="34">
        <f>SUM(X138:AA138)</f>
        <v>5.29</v>
      </c>
      <c r="AC138" s="33">
        <v>1.46</v>
      </c>
      <c r="AD138" s="33">
        <v>1.27</v>
      </c>
      <c r="AE138" s="33">
        <v>1.25</v>
      </c>
      <c r="AF138" s="33">
        <v>1.72</v>
      </c>
      <c r="AG138" s="34">
        <f aca="true" t="shared" si="178" ref="AG138:AG172">SUM(AC138:AF138)</f>
        <v>5.7</v>
      </c>
      <c r="AH138" s="33">
        <v>0.82</v>
      </c>
      <c r="AI138" s="33">
        <v>0.8</v>
      </c>
      <c r="AJ138" s="33">
        <v>1.17</v>
      </c>
    </row>
    <row r="139" spans="1:36" ht="12" customHeight="1">
      <c r="A139" s="7" t="s">
        <v>82</v>
      </c>
      <c r="B139" s="7" t="s">
        <v>82</v>
      </c>
      <c r="C139" s="7" t="s">
        <v>83</v>
      </c>
      <c r="D139" s="9">
        <v>1.14</v>
      </c>
      <c r="E139" s="9">
        <v>1.7</v>
      </c>
      <c r="F139" s="9">
        <v>0.95</v>
      </c>
      <c r="G139" s="9">
        <v>1.37</v>
      </c>
      <c r="H139" s="32">
        <f>SUM(D139:G139)</f>
        <v>5.16</v>
      </c>
      <c r="I139" s="9">
        <v>2.07</v>
      </c>
      <c r="J139" s="9">
        <v>1.18</v>
      </c>
      <c r="K139" s="9">
        <v>1.39</v>
      </c>
      <c r="L139" s="9">
        <v>1.85</v>
      </c>
      <c r="M139" s="32">
        <f>SUM(I139:L139)</f>
        <v>6.49</v>
      </c>
      <c r="N139" s="9">
        <v>1.18</v>
      </c>
      <c r="O139" s="9">
        <v>2</v>
      </c>
      <c r="P139" s="9">
        <v>1.61</v>
      </c>
      <c r="Q139" s="9">
        <v>1.72</v>
      </c>
      <c r="R139" s="32">
        <f>SUM(N139:Q139)</f>
        <v>6.51</v>
      </c>
      <c r="S139" s="9">
        <v>1.78</v>
      </c>
      <c r="T139" s="9">
        <v>1.34</v>
      </c>
      <c r="U139" s="9">
        <v>1.83</v>
      </c>
      <c r="V139" s="9">
        <v>2.2</v>
      </c>
      <c r="W139" s="35">
        <f>SUM(S139:V139)</f>
        <v>7.15</v>
      </c>
      <c r="X139" s="33">
        <v>1.5</v>
      </c>
      <c r="Y139" s="33">
        <v>1.46</v>
      </c>
      <c r="Z139" s="33">
        <v>1.55</v>
      </c>
      <c r="AA139" s="33">
        <v>1.79</v>
      </c>
      <c r="AB139" s="34">
        <f>SUM(X139:AA139)</f>
        <v>6.3</v>
      </c>
      <c r="AC139" s="33">
        <v>1.76</v>
      </c>
      <c r="AD139" s="33">
        <v>1.66</v>
      </c>
      <c r="AE139" s="33">
        <v>2.07</v>
      </c>
      <c r="AF139" s="33">
        <v>2.11</v>
      </c>
      <c r="AG139" s="34">
        <f t="shared" si="178"/>
        <v>7.6</v>
      </c>
      <c r="AH139" s="33">
        <v>1.56</v>
      </c>
      <c r="AI139" s="33">
        <v>1.66</v>
      </c>
      <c r="AJ139" s="33">
        <v>1.28</v>
      </c>
    </row>
    <row r="140" spans="1:36" ht="12" customHeight="1">
      <c r="A140" s="10" t="s">
        <v>174</v>
      </c>
      <c r="B140" s="10" t="s">
        <v>175</v>
      </c>
      <c r="C140" s="7" t="s">
        <v>176</v>
      </c>
      <c r="D140" s="9">
        <f aca="true" t="shared" si="179" ref="D140:M140">D141-D142</f>
        <v>-0.32</v>
      </c>
      <c r="E140" s="9">
        <f t="shared" si="179"/>
        <v>-0.57</v>
      </c>
      <c r="F140" s="9">
        <f t="shared" si="179"/>
        <v>-0.30000000000000004</v>
      </c>
      <c r="G140" s="9">
        <f t="shared" si="179"/>
        <v>-0.55</v>
      </c>
      <c r="H140" s="32">
        <f t="shared" si="179"/>
        <v>-1.7400000000000004</v>
      </c>
      <c r="I140" s="9">
        <f t="shared" si="179"/>
        <v>-0.19</v>
      </c>
      <c r="J140" s="9">
        <f t="shared" si="179"/>
        <v>-0.61</v>
      </c>
      <c r="K140" s="9">
        <f t="shared" si="179"/>
        <v>-0.45000000000000007</v>
      </c>
      <c r="L140" s="9">
        <f t="shared" si="179"/>
        <v>-0.8099999999999999</v>
      </c>
      <c r="M140" s="32">
        <f t="shared" si="179"/>
        <v>-2.0600000000000005</v>
      </c>
      <c r="N140" s="9">
        <f aca="true" t="shared" si="180" ref="N140:AA140">N141-N142</f>
        <v>-0.21</v>
      </c>
      <c r="O140" s="9">
        <f t="shared" si="180"/>
        <v>-0.39000000000000007</v>
      </c>
      <c r="P140" s="9">
        <f t="shared" si="180"/>
        <v>-0.4700000000000001</v>
      </c>
      <c r="Q140" s="9">
        <f t="shared" si="180"/>
        <v>-0.5</v>
      </c>
      <c r="R140" s="32">
        <f>R141-R142</f>
        <v>-1.5700000000000003</v>
      </c>
      <c r="S140" s="9">
        <f t="shared" si="180"/>
        <v>-0.010000000000000009</v>
      </c>
      <c r="T140" s="9">
        <f t="shared" si="180"/>
        <v>0.06999999999999995</v>
      </c>
      <c r="U140" s="9">
        <f t="shared" si="180"/>
        <v>0.08999999999999997</v>
      </c>
      <c r="V140" s="9">
        <f t="shared" si="180"/>
        <v>-0.03999999999999998</v>
      </c>
      <c r="W140" s="35">
        <f>W141-W142</f>
        <v>0.1100000000000001</v>
      </c>
      <c r="X140" s="33">
        <f t="shared" si="180"/>
        <v>0</v>
      </c>
      <c r="Y140" s="33">
        <f t="shared" si="180"/>
        <v>0.14</v>
      </c>
      <c r="Z140" s="33">
        <f t="shared" si="180"/>
        <v>-0.28</v>
      </c>
      <c r="AA140" s="33">
        <f t="shared" si="180"/>
        <v>-0.14</v>
      </c>
      <c r="AB140" s="35">
        <f aca="true" t="shared" si="181" ref="AB140:AJ140">AB141-AB142</f>
        <v>-0.28000000000000025</v>
      </c>
      <c r="AC140" s="33">
        <f t="shared" si="181"/>
        <v>-0.07000000000000006</v>
      </c>
      <c r="AD140" s="33">
        <f t="shared" si="181"/>
        <v>0.02999999999999997</v>
      </c>
      <c r="AE140" s="33">
        <f t="shared" si="181"/>
        <v>-0.33000000000000007</v>
      </c>
      <c r="AF140" s="33">
        <f t="shared" si="181"/>
        <v>-0.14999999999999997</v>
      </c>
      <c r="AG140" s="35">
        <f t="shared" si="181"/>
        <v>-0.52</v>
      </c>
      <c r="AH140" s="33">
        <f t="shared" si="181"/>
        <v>-0.06000000000000001</v>
      </c>
      <c r="AI140" s="33">
        <f t="shared" si="181"/>
        <v>0.029999999999999985</v>
      </c>
      <c r="AJ140" s="33">
        <f t="shared" si="181"/>
        <v>-0.09</v>
      </c>
    </row>
    <row r="141" spans="1:36" ht="12" customHeight="1">
      <c r="A141" s="7" t="s">
        <v>80</v>
      </c>
      <c r="B141" s="7" t="s">
        <v>80</v>
      </c>
      <c r="C141" s="7" t="s">
        <v>81</v>
      </c>
      <c r="D141" s="9">
        <v>0.41</v>
      </c>
      <c r="E141" s="9">
        <v>0.17</v>
      </c>
      <c r="F141" s="9">
        <v>0.35</v>
      </c>
      <c r="G141" s="9">
        <v>0.19</v>
      </c>
      <c r="H141" s="32">
        <f>SUM(D141:G141)</f>
        <v>1.1199999999999999</v>
      </c>
      <c r="I141" s="9">
        <v>0.19</v>
      </c>
      <c r="J141" s="9">
        <v>0.13</v>
      </c>
      <c r="K141" s="9">
        <v>0.23</v>
      </c>
      <c r="L141" s="9">
        <v>0.16</v>
      </c>
      <c r="M141" s="32">
        <f>SUM(I141:L141)</f>
        <v>0.7100000000000001</v>
      </c>
      <c r="N141" s="9">
        <v>0.23</v>
      </c>
      <c r="O141" s="9">
        <v>0.18</v>
      </c>
      <c r="P141" s="9">
        <v>0.22</v>
      </c>
      <c r="Q141" s="9">
        <v>0.24</v>
      </c>
      <c r="R141" s="32">
        <f>SUM(N141:Q141)</f>
        <v>0.87</v>
      </c>
      <c r="S141" s="9">
        <v>0.32</v>
      </c>
      <c r="T141" s="9">
        <v>0.41</v>
      </c>
      <c r="U141" s="9">
        <v>0.37</v>
      </c>
      <c r="V141" s="9">
        <v>0.43</v>
      </c>
      <c r="W141" s="35">
        <f>SUM(S141:V141)</f>
        <v>1.53</v>
      </c>
      <c r="X141" s="33">
        <v>0.37</v>
      </c>
      <c r="Y141" s="33">
        <v>0.4</v>
      </c>
      <c r="Z141" s="33">
        <v>0.27</v>
      </c>
      <c r="AA141" s="33">
        <v>0.38</v>
      </c>
      <c r="AB141" s="34">
        <f>SUM(X141:AA141)</f>
        <v>1.42</v>
      </c>
      <c r="AC141" s="33">
        <v>0.33999999999999997</v>
      </c>
      <c r="AD141" s="33">
        <v>0.35</v>
      </c>
      <c r="AE141" s="33">
        <v>0.25</v>
      </c>
      <c r="AF141" s="33">
        <v>0.30000000000000004</v>
      </c>
      <c r="AG141" s="34">
        <f t="shared" si="178"/>
        <v>1.24</v>
      </c>
      <c r="AH141" s="33">
        <v>0.11</v>
      </c>
      <c r="AI141" s="33">
        <v>0.13999999999999999</v>
      </c>
      <c r="AJ141" s="33">
        <v>0.1</v>
      </c>
    </row>
    <row r="142" spans="1:36" ht="12" customHeight="1">
      <c r="A142" s="7" t="s">
        <v>82</v>
      </c>
      <c r="B142" s="7" t="s">
        <v>82</v>
      </c>
      <c r="C142" s="7" t="s">
        <v>83</v>
      </c>
      <c r="D142" s="9">
        <v>0.73</v>
      </c>
      <c r="E142" s="9">
        <v>0.74</v>
      </c>
      <c r="F142" s="9">
        <v>0.65</v>
      </c>
      <c r="G142" s="9">
        <v>0.74</v>
      </c>
      <c r="H142" s="32">
        <f>SUM(D142:G142)</f>
        <v>2.8600000000000003</v>
      </c>
      <c r="I142" s="9">
        <v>0.38</v>
      </c>
      <c r="J142" s="9">
        <v>0.74</v>
      </c>
      <c r="K142" s="9">
        <v>0.68</v>
      </c>
      <c r="L142" s="9">
        <v>0.97</v>
      </c>
      <c r="M142" s="32">
        <f>SUM(I142:L142)</f>
        <v>2.7700000000000005</v>
      </c>
      <c r="N142" s="9">
        <v>0.44</v>
      </c>
      <c r="O142" s="9">
        <v>0.5700000000000001</v>
      </c>
      <c r="P142" s="9">
        <v>0.6900000000000001</v>
      </c>
      <c r="Q142" s="9">
        <v>0.74</v>
      </c>
      <c r="R142" s="32">
        <f>SUM(N142:Q142)</f>
        <v>2.4400000000000004</v>
      </c>
      <c r="S142" s="9">
        <v>0.33</v>
      </c>
      <c r="T142" s="9">
        <v>0.34</v>
      </c>
      <c r="U142" s="9">
        <v>0.28</v>
      </c>
      <c r="V142" s="9">
        <v>0.47</v>
      </c>
      <c r="W142" s="35">
        <f>SUM(S142:V142)</f>
        <v>1.42</v>
      </c>
      <c r="X142" s="33">
        <v>0.37</v>
      </c>
      <c r="Y142" s="33">
        <v>0.26</v>
      </c>
      <c r="Z142" s="33">
        <v>0.55</v>
      </c>
      <c r="AA142" s="33">
        <v>0.52</v>
      </c>
      <c r="AB142" s="34">
        <f>SUM(X142:AA142)</f>
        <v>1.7000000000000002</v>
      </c>
      <c r="AC142" s="33">
        <v>0.41000000000000003</v>
      </c>
      <c r="AD142" s="33">
        <v>0.32</v>
      </c>
      <c r="AE142" s="33">
        <v>0.5800000000000001</v>
      </c>
      <c r="AF142" s="33">
        <v>0.45</v>
      </c>
      <c r="AG142" s="34">
        <f t="shared" si="178"/>
        <v>1.76</v>
      </c>
      <c r="AH142" s="33">
        <v>0.17</v>
      </c>
      <c r="AI142" s="33">
        <v>0.11</v>
      </c>
      <c r="AJ142" s="33">
        <v>0.19</v>
      </c>
    </row>
    <row r="143" spans="1:36" s="8" customFormat="1" ht="12" customHeight="1">
      <c r="A143" s="10" t="s">
        <v>177</v>
      </c>
      <c r="B143" s="10" t="s">
        <v>178</v>
      </c>
      <c r="C143" s="7" t="s">
        <v>179</v>
      </c>
      <c r="D143" s="9">
        <f aca="true" t="shared" si="182" ref="D143:M143">D144-D145</f>
        <v>-0.34999999999999987</v>
      </c>
      <c r="E143" s="9">
        <f t="shared" si="182"/>
        <v>-2.55</v>
      </c>
      <c r="F143" s="9">
        <f t="shared" si="182"/>
        <v>-2.2700000000000005</v>
      </c>
      <c r="G143" s="9">
        <f t="shared" si="182"/>
        <v>-1.12</v>
      </c>
      <c r="H143" s="32">
        <f t="shared" si="182"/>
        <v>-6.290000000000001</v>
      </c>
      <c r="I143" s="9">
        <f t="shared" si="182"/>
        <v>-3.0199999999999996</v>
      </c>
      <c r="J143" s="9">
        <f t="shared" si="182"/>
        <v>-0.3500000000000001</v>
      </c>
      <c r="K143" s="9">
        <f t="shared" si="182"/>
        <v>-2.72</v>
      </c>
      <c r="L143" s="9">
        <f t="shared" si="182"/>
        <v>-1.7999999999999998</v>
      </c>
      <c r="M143" s="32">
        <f t="shared" si="182"/>
        <v>-7.890000000000001</v>
      </c>
      <c r="N143" s="9">
        <f aca="true" t="shared" si="183" ref="N143:AA143">N144-N145</f>
        <v>-3.3600000000000003</v>
      </c>
      <c r="O143" s="9">
        <f t="shared" si="183"/>
        <v>-1.2700000000000002</v>
      </c>
      <c r="P143" s="9">
        <f t="shared" si="183"/>
        <v>-3.49</v>
      </c>
      <c r="Q143" s="9">
        <f t="shared" si="183"/>
        <v>-3.17</v>
      </c>
      <c r="R143" s="32">
        <f>R144-R145</f>
        <v>-11.290000000000003</v>
      </c>
      <c r="S143" s="9">
        <f t="shared" si="183"/>
        <v>-2.4699999999999998</v>
      </c>
      <c r="T143" s="9">
        <f t="shared" si="183"/>
        <v>-4.78</v>
      </c>
      <c r="U143" s="9">
        <f t="shared" si="183"/>
        <v>-3.0000000000000004</v>
      </c>
      <c r="V143" s="9">
        <f t="shared" si="183"/>
        <v>-3.89</v>
      </c>
      <c r="W143" s="35">
        <f>W144-W145</f>
        <v>-14.14</v>
      </c>
      <c r="X143" s="33">
        <f t="shared" si="183"/>
        <v>-4.59</v>
      </c>
      <c r="Y143" s="33">
        <f t="shared" si="183"/>
        <v>-3.4899999999999998</v>
      </c>
      <c r="Z143" s="33">
        <f t="shared" si="183"/>
        <v>-5.13</v>
      </c>
      <c r="AA143" s="33">
        <f t="shared" si="183"/>
        <v>-3.4600000000000004</v>
      </c>
      <c r="AB143" s="35">
        <f aca="true" t="shared" si="184" ref="AB143:AJ143">AB144-AB145</f>
        <v>-16.669999999999998</v>
      </c>
      <c r="AC143" s="33">
        <f t="shared" si="184"/>
        <v>-4.41</v>
      </c>
      <c r="AD143" s="33">
        <f t="shared" si="184"/>
        <v>-4.040000000000001</v>
      </c>
      <c r="AE143" s="33">
        <f t="shared" si="184"/>
        <v>-3.2800000000000002</v>
      </c>
      <c r="AF143" s="33">
        <f t="shared" si="184"/>
        <v>-4.819999999999999</v>
      </c>
      <c r="AG143" s="35">
        <f t="shared" si="184"/>
        <v>-16.549999999999997</v>
      </c>
      <c r="AH143" s="33">
        <f t="shared" si="184"/>
        <v>-3.7099999999999995</v>
      </c>
      <c r="AI143" s="33">
        <f t="shared" si="184"/>
        <v>-3.3899999999999997</v>
      </c>
      <c r="AJ143" s="33">
        <f t="shared" si="184"/>
        <v>-2.45</v>
      </c>
    </row>
    <row r="144" spans="1:36" ht="12" customHeight="1">
      <c r="A144" s="7" t="s">
        <v>52</v>
      </c>
      <c r="B144" s="7" t="s">
        <v>52</v>
      </c>
      <c r="C144" s="7" t="s">
        <v>53</v>
      </c>
      <c r="D144" s="9">
        <v>1.04</v>
      </c>
      <c r="E144" s="9">
        <v>1.18</v>
      </c>
      <c r="F144" s="9">
        <v>1.16</v>
      </c>
      <c r="G144" s="9">
        <v>0.96</v>
      </c>
      <c r="H144" s="32">
        <f>SUM(D144:G144)</f>
        <v>4.34</v>
      </c>
      <c r="I144" s="9">
        <v>1.08</v>
      </c>
      <c r="J144" s="9">
        <v>1.26</v>
      </c>
      <c r="K144" s="9">
        <v>1.44</v>
      </c>
      <c r="L144" s="9">
        <v>1.08</v>
      </c>
      <c r="M144" s="32">
        <f>SUM(I144:L144)</f>
        <v>4.859999999999999</v>
      </c>
      <c r="N144" s="9">
        <v>0.96</v>
      </c>
      <c r="O144" s="9">
        <v>1.93</v>
      </c>
      <c r="P144" s="9">
        <v>1.33</v>
      </c>
      <c r="Q144" s="9">
        <v>1.09</v>
      </c>
      <c r="R144" s="32">
        <f>SUM(N144:Q144)</f>
        <v>5.31</v>
      </c>
      <c r="S144" s="9">
        <v>1.04</v>
      </c>
      <c r="T144" s="9">
        <v>1.18</v>
      </c>
      <c r="U144" s="9">
        <v>1.19</v>
      </c>
      <c r="V144" s="9">
        <v>1.15</v>
      </c>
      <c r="W144" s="35">
        <f>SUM(S144:V144)</f>
        <v>4.56</v>
      </c>
      <c r="X144" s="33">
        <v>1.03</v>
      </c>
      <c r="Y144" s="33">
        <v>1.56</v>
      </c>
      <c r="Z144" s="33">
        <v>1.64</v>
      </c>
      <c r="AA144" s="33">
        <v>1.9</v>
      </c>
      <c r="AB144" s="34">
        <f>SUM(X144:AA144)</f>
        <v>6.129999999999999</v>
      </c>
      <c r="AC144" s="33">
        <v>1.46</v>
      </c>
      <c r="AD144" s="33">
        <v>2.07</v>
      </c>
      <c r="AE144" s="33">
        <v>1.92</v>
      </c>
      <c r="AF144" s="33">
        <v>1.49</v>
      </c>
      <c r="AG144" s="34">
        <f t="shared" si="178"/>
        <v>6.9399999999999995</v>
      </c>
      <c r="AH144" s="33">
        <v>0.81</v>
      </c>
      <c r="AI144" s="33">
        <v>1.53</v>
      </c>
      <c r="AJ144" s="33">
        <v>0.96</v>
      </c>
    </row>
    <row r="145" spans="1:36" ht="12" customHeight="1">
      <c r="A145" s="7" t="s">
        <v>54</v>
      </c>
      <c r="B145" s="7" t="s">
        <v>54</v>
      </c>
      <c r="C145" s="7" t="s">
        <v>55</v>
      </c>
      <c r="D145" s="9">
        <v>1.39</v>
      </c>
      <c r="E145" s="9">
        <v>3.73</v>
      </c>
      <c r="F145" s="9">
        <v>3.43</v>
      </c>
      <c r="G145" s="9">
        <v>2.08</v>
      </c>
      <c r="H145" s="32">
        <f>SUM(D145:G145)</f>
        <v>10.63</v>
      </c>
      <c r="I145" s="9">
        <v>4.1</v>
      </c>
      <c r="J145" s="9">
        <v>1.61</v>
      </c>
      <c r="K145" s="9">
        <v>4.16</v>
      </c>
      <c r="L145" s="9">
        <v>2.88</v>
      </c>
      <c r="M145" s="32">
        <f>SUM(I145:L145)</f>
        <v>12.75</v>
      </c>
      <c r="N145" s="9">
        <v>4.32</v>
      </c>
      <c r="O145" s="9">
        <v>3.2</v>
      </c>
      <c r="P145" s="9">
        <v>4.82</v>
      </c>
      <c r="Q145" s="9">
        <v>4.26</v>
      </c>
      <c r="R145" s="32">
        <f>SUM(N145:Q145)</f>
        <v>16.6</v>
      </c>
      <c r="S145" s="9">
        <v>3.51</v>
      </c>
      <c r="T145" s="9">
        <v>5.96</v>
      </c>
      <c r="U145" s="9">
        <v>4.19</v>
      </c>
      <c r="V145" s="9">
        <v>5.04</v>
      </c>
      <c r="W145" s="35">
        <f>SUM(S145:V145)</f>
        <v>18.7</v>
      </c>
      <c r="X145" s="33">
        <v>5.62</v>
      </c>
      <c r="Y145" s="33">
        <v>5.05</v>
      </c>
      <c r="Z145" s="33">
        <v>6.77</v>
      </c>
      <c r="AA145" s="33">
        <v>5.36</v>
      </c>
      <c r="AB145" s="34">
        <f>SUM(X145:AA145)</f>
        <v>22.799999999999997</v>
      </c>
      <c r="AC145" s="33">
        <v>5.87</v>
      </c>
      <c r="AD145" s="33">
        <v>6.11</v>
      </c>
      <c r="AE145" s="33">
        <v>5.2</v>
      </c>
      <c r="AF145" s="33">
        <v>6.31</v>
      </c>
      <c r="AG145" s="34">
        <f t="shared" si="178"/>
        <v>23.49</v>
      </c>
      <c r="AH145" s="33">
        <v>4.52</v>
      </c>
      <c r="AI145" s="33">
        <v>4.92</v>
      </c>
      <c r="AJ145" s="33">
        <v>3.41</v>
      </c>
    </row>
    <row r="146" spans="1:36" s="8" customFormat="1" ht="12" customHeight="1">
      <c r="A146" s="10" t="s">
        <v>180</v>
      </c>
      <c r="B146" s="10" t="s">
        <v>181</v>
      </c>
      <c r="C146" s="7" t="s">
        <v>182</v>
      </c>
      <c r="D146" s="9">
        <f aca="true" t="shared" si="185" ref="D146:AF146">D147-D148</f>
        <v>14.830000000000002</v>
      </c>
      <c r="E146" s="9">
        <f t="shared" si="185"/>
        <v>18.9</v>
      </c>
      <c r="F146" s="9">
        <f t="shared" si="185"/>
        <v>16.45</v>
      </c>
      <c r="G146" s="9">
        <f t="shared" si="185"/>
        <v>10.700000000000003</v>
      </c>
      <c r="H146" s="32">
        <f t="shared" si="185"/>
        <v>60.879999999999995</v>
      </c>
      <c r="I146" s="9">
        <f t="shared" si="185"/>
        <v>16.74</v>
      </c>
      <c r="J146" s="9">
        <f t="shared" si="185"/>
        <v>19.65</v>
      </c>
      <c r="K146" s="9">
        <f t="shared" si="185"/>
        <v>23.160000000000004</v>
      </c>
      <c r="L146" s="9">
        <f t="shared" si="185"/>
        <v>26.069999999999997</v>
      </c>
      <c r="M146" s="32">
        <f t="shared" si="185"/>
        <v>85.62000000000003</v>
      </c>
      <c r="N146" s="9">
        <f t="shared" si="185"/>
        <v>24.659999999999997</v>
      </c>
      <c r="O146" s="9">
        <f t="shared" si="185"/>
        <v>26.18</v>
      </c>
      <c r="P146" s="9">
        <f t="shared" si="185"/>
        <v>27.270000000000007</v>
      </c>
      <c r="Q146" s="9">
        <f t="shared" si="185"/>
        <v>27.149999999999995</v>
      </c>
      <c r="R146" s="32">
        <f t="shared" si="185"/>
        <v>105.26</v>
      </c>
      <c r="S146" s="9">
        <f t="shared" si="185"/>
        <v>23.8</v>
      </c>
      <c r="T146" s="9">
        <f t="shared" si="185"/>
        <v>29.6</v>
      </c>
      <c r="U146" s="9">
        <f t="shared" si="185"/>
        <v>24.67</v>
      </c>
      <c r="V146" s="9">
        <f t="shared" si="185"/>
        <v>29.819999999999997</v>
      </c>
      <c r="W146" s="35">
        <f t="shared" si="185"/>
        <v>107.89000000000001</v>
      </c>
      <c r="X146" s="33">
        <f t="shared" si="185"/>
        <v>23.16</v>
      </c>
      <c r="Y146" s="33">
        <f t="shared" si="185"/>
        <v>26.029999999999998</v>
      </c>
      <c r="Z146" s="33">
        <f t="shared" si="185"/>
        <v>24.7</v>
      </c>
      <c r="AA146" s="33">
        <f t="shared" si="185"/>
        <v>23.770000000000003</v>
      </c>
      <c r="AB146" s="35">
        <f t="shared" si="185"/>
        <v>97.66000000000001</v>
      </c>
      <c r="AC146" s="33">
        <f t="shared" si="185"/>
        <v>23.069999999999997</v>
      </c>
      <c r="AD146" s="33">
        <f t="shared" si="185"/>
        <v>24.919999999999995</v>
      </c>
      <c r="AE146" s="33">
        <f t="shared" si="185"/>
        <v>26.699999999999996</v>
      </c>
      <c r="AF146" s="33">
        <f t="shared" si="185"/>
        <v>22.950000000000003</v>
      </c>
      <c r="AG146" s="35">
        <f>AG147-AG148</f>
        <v>97.64000000000001</v>
      </c>
      <c r="AH146" s="33">
        <f>AH147-AH148</f>
        <v>19.759999999999998</v>
      </c>
      <c r="AI146" s="33">
        <f>AI147-AI148</f>
        <v>21.68</v>
      </c>
      <c r="AJ146" s="33">
        <f>AJ147-AJ148</f>
        <v>17.58</v>
      </c>
    </row>
    <row r="147" spans="1:36" ht="12" customHeight="1">
      <c r="A147" s="7" t="s">
        <v>52</v>
      </c>
      <c r="B147" s="7" t="s">
        <v>52</v>
      </c>
      <c r="C147" s="7" t="s">
        <v>53</v>
      </c>
      <c r="D147" s="9">
        <f aca="true" t="shared" si="186" ref="D147:AB148">D150+D153+D156</f>
        <v>28.46</v>
      </c>
      <c r="E147" s="9">
        <f t="shared" si="186"/>
        <v>32.07</v>
      </c>
      <c r="F147" s="9">
        <f t="shared" si="186"/>
        <v>32.9</v>
      </c>
      <c r="G147" s="9">
        <f t="shared" si="186"/>
        <v>28.450000000000003</v>
      </c>
      <c r="H147" s="32">
        <f t="shared" si="186"/>
        <v>121.88</v>
      </c>
      <c r="I147" s="9">
        <f t="shared" si="186"/>
        <v>31.45</v>
      </c>
      <c r="J147" s="9">
        <f t="shared" si="186"/>
        <v>32.98</v>
      </c>
      <c r="K147" s="9">
        <f t="shared" si="186"/>
        <v>36.970000000000006</v>
      </c>
      <c r="L147" s="9">
        <f t="shared" si="186"/>
        <v>42.98</v>
      </c>
      <c r="M147" s="32">
        <f t="shared" si="186"/>
        <v>144.38000000000002</v>
      </c>
      <c r="N147" s="9">
        <f t="shared" si="186"/>
        <v>37.8</v>
      </c>
      <c r="O147" s="9">
        <f t="shared" si="186"/>
        <v>40.72</v>
      </c>
      <c r="P147" s="9">
        <f t="shared" si="186"/>
        <v>43.36000000000001</v>
      </c>
      <c r="Q147" s="9">
        <f t="shared" si="186"/>
        <v>44.019999999999996</v>
      </c>
      <c r="R147" s="32">
        <f t="shared" si="186"/>
        <v>165.9</v>
      </c>
      <c r="S147" s="9">
        <f t="shared" si="186"/>
        <v>40.78</v>
      </c>
      <c r="T147" s="9">
        <f t="shared" si="186"/>
        <v>44.78</v>
      </c>
      <c r="U147" s="9">
        <f t="shared" si="186"/>
        <v>46.06</v>
      </c>
      <c r="V147" s="9">
        <f t="shared" si="186"/>
        <v>47.169999999999995</v>
      </c>
      <c r="W147" s="35">
        <f t="shared" si="186"/>
        <v>178.79000000000002</v>
      </c>
      <c r="X147" s="33">
        <f t="shared" si="186"/>
        <v>42.28</v>
      </c>
      <c r="Y147" s="33">
        <f t="shared" si="186"/>
        <v>46.23</v>
      </c>
      <c r="Z147" s="33">
        <f t="shared" si="186"/>
        <v>47.79</v>
      </c>
      <c r="AA147" s="33">
        <f t="shared" si="186"/>
        <v>47.870000000000005</v>
      </c>
      <c r="AB147" s="34">
        <f t="shared" si="186"/>
        <v>184.17000000000002</v>
      </c>
      <c r="AC147" s="33">
        <f>AC150+AC153+AC156</f>
        <v>43.69</v>
      </c>
      <c r="AD147" s="33">
        <f aca="true" t="shared" si="187" ref="AD147:AF148">AD150+AD153+AD156</f>
        <v>47.41</v>
      </c>
      <c r="AE147" s="33">
        <f t="shared" si="187"/>
        <v>48.15</v>
      </c>
      <c r="AF147" s="33">
        <f t="shared" si="187"/>
        <v>46.330000000000005</v>
      </c>
      <c r="AG147" s="34">
        <f t="shared" si="178"/>
        <v>185.58</v>
      </c>
      <c r="AH147" s="33">
        <f aca="true" t="shared" si="188" ref="AH147:AJ148">AH150+AH153+AH156</f>
        <v>41.089999999999996</v>
      </c>
      <c r="AI147" s="33">
        <f t="shared" si="188"/>
        <v>42.79</v>
      </c>
      <c r="AJ147" s="33">
        <f t="shared" si="188"/>
        <v>40.17</v>
      </c>
    </row>
    <row r="148" spans="1:36" ht="12" customHeight="1">
      <c r="A148" s="7" t="s">
        <v>54</v>
      </c>
      <c r="B148" s="7" t="s">
        <v>54</v>
      </c>
      <c r="C148" s="7" t="s">
        <v>55</v>
      </c>
      <c r="D148" s="9">
        <f t="shared" si="186"/>
        <v>13.629999999999999</v>
      </c>
      <c r="E148" s="9">
        <f t="shared" si="186"/>
        <v>13.17</v>
      </c>
      <c r="F148" s="9">
        <f t="shared" si="186"/>
        <v>16.45</v>
      </c>
      <c r="G148" s="9">
        <f t="shared" si="186"/>
        <v>17.75</v>
      </c>
      <c r="H148" s="32">
        <f t="shared" si="186"/>
        <v>61</v>
      </c>
      <c r="I148" s="9">
        <f t="shared" si="186"/>
        <v>14.71</v>
      </c>
      <c r="J148" s="9">
        <f t="shared" si="186"/>
        <v>13.33</v>
      </c>
      <c r="K148" s="9">
        <f t="shared" si="186"/>
        <v>13.810000000000002</v>
      </c>
      <c r="L148" s="9">
        <f t="shared" si="186"/>
        <v>16.91</v>
      </c>
      <c r="M148" s="32">
        <f t="shared" si="186"/>
        <v>58.75999999999999</v>
      </c>
      <c r="N148" s="9">
        <f t="shared" si="186"/>
        <v>13.14</v>
      </c>
      <c r="O148" s="9">
        <f t="shared" si="186"/>
        <v>14.540000000000001</v>
      </c>
      <c r="P148" s="9">
        <f t="shared" si="186"/>
        <v>16.09</v>
      </c>
      <c r="Q148" s="9">
        <f t="shared" si="186"/>
        <v>16.87</v>
      </c>
      <c r="R148" s="32">
        <f t="shared" si="186"/>
        <v>60.64</v>
      </c>
      <c r="S148" s="9">
        <f t="shared" si="186"/>
        <v>16.98</v>
      </c>
      <c r="T148" s="9">
        <f t="shared" si="186"/>
        <v>15.18</v>
      </c>
      <c r="U148" s="9">
        <f t="shared" si="186"/>
        <v>21.39</v>
      </c>
      <c r="V148" s="9">
        <f t="shared" si="186"/>
        <v>17.349999999999998</v>
      </c>
      <c r="W148" s="35">
        <f t="shared" si="186"/>
        <v>70.9</v>
      </c>
      <c r="X148" s="33">
        <f t="shared" si="186"/>
        <v>19.12</v>
      </c>
      <c r="Y148" s="33">
        <f t="shared" si="186"/>
        <v>20.2</v>
      </c>
      <c r="Z148" s="33">
        <f t="shared" si="186"/>
        <v>23.09</v>
      </c>
      <c r="AA148" s="33">
        <f t="shared" si="186"/>
        <v>24.1</v>
      </c>
      <c r="AB148" s="34">
        <f t="shared" si="186"/>
        <v>86.51</v>
      </c>
      <c r="AC148" s="33">
        <f>AC151+AC154+AC157</f>
        <v>20.62</v>
      </c>
      <c r="AD148" s="33">
        <f t="shared" si="187"/>
        <v>22.490000000000002</v>
      </c>
      <c r="AE148" s="33">
        <f t="shared" si="187"/>
        <v>21.450000000000003</v>
      </c>
      <c r="AF148" s="33">
        <f t="shared" si="187"/>
        <v>23.380000000000003</v>
      </c>
      <c r="AG148" s="34">
        <f t="shared" si="178"/>
        <v>87.94</v>
      </c>
      <c r="AH148" s="33">
        <f t="shared" si="188"/>
        <v>21.33</v>
      </c>
      <c r="AI148" s="33">
        <f t="shared" si="188"/>
        <v>21.11</v>
      </c>
      <c r="AJ148" s="33">
        <f t="shared" si="188"/>
        <v>22.590000000000003</v>
      </c>
    </row>
    <row r="149" spans="1:36" ht="12" customHeight="1">
      <c r="A149" s="10" t="s">
        <v>183</v>
      </c>
      <c r="B149" s="10" t="s">
        <v>184</v>
      </c>
      <c r="C149" s="7" t="s">
        <v>185</v>
      </c>
      <c r="D149" s="9">
        <f aca="true" t="shared" si="189" ref="D149:M149">D150-D151</f>
        <v>13.48</v>
      </c>
      <c r="E149" s="9">
        <f t="shared" si="189"/>
        <v>15.77</v>
      </c>
      <c r="F149" s="9">
        <f t="shared" si="189"/>
        <v>16.18</v>
      </c>
      <c r="G149" s="9">
        <f t="shared" si="189"/>
        <v>9.68</v>
      </c>
      <c r="H149" s="32">
        <f t="shared" si="189"/>
        <v>55.11</v>
      </c>
      <c r="I149" s="9">
        <f t="shared" si="189"/>
        <v>17.32</v>
      </c>
      <c r="J149" s="9">
        <f t="shared" si="189"/>
        <v>18.28</v>
      </c>
      <c r="K149" s="9">
        <f t="shared" si="189"/>
        <v>19.07</v>
      </c>
      <c r="L149" s="9">
        <f t="shared" si="189"/>
        <v>21.16</v>
      </c>
      <c r="M149" s="32">
        <f t="shared" si="189"/>
        <v>75.83000000000001</v>
      </c>
      <c r="N149" s="9">
        <f aca="true" t="shared" si="190" ref="N149:AA149">N150-N151</f>
        <v>20.259999999999998</v>
      </c>
      <c r="O149" s="9">
        <f t="shared" si="190"/>
        <v>19.74</v>
      </c>
      <c r="P149" s="9">
        <f t="shared" si="190"/>
        <v>19.62</v>
      </c>
      <c r="Q149" s="9">
        <f t="shared" si="190"/>
        <v>20.79</v>
      </c>
      <c r="R149" s="32">
        <f>R150-R151</f>
        <v>80.41</v>
      </c>
      <c r="S149" s="9">
        <f t="shared" si="190"/>
        <v>21.03</v>
      </c>
      <c r="T149" s="9">
        <f t="shared" si="190"/>
        <v>24.34</v>
      </c>
      <c r="U149" s="9">
        <f t="shared" si="190"/>
        <v>21.52</v>
      </c>
      <c r="V149" s="9">
        <f t="shared" si="190"/>
        <v>22.299999999999997</v>
      </c>
      <c r="W149" s="35">
        <f>W150-W151</f>
        <v>89.19</v>
      </c>
      <c r="X149" s="33">
        <f t="shared" si="190"/>
        <v>19.830000000000002</v>
      </c>
      <c r="Y149" s="33">
        <f t="shared" si="190"/>
        <v>19.089999999999996</v>
      </c>
      <c r="Z149" s="33">
        <f t="shared" si="190"/>
        <v>19.669999999999998</v>
      </c>
      <c r="AA149" s="33">
        <f t="shared" si="190"/>
        <v>17.54</v>
      </c>
      <c r="AB149" s="35">
        <f aca="true" t="shared" si="191" ref="AB149:AJ149">AB150-AB151</f>
        <v>76.13</v>
      </c>
      <c r="AC149" s="33">
        <f t="shared" si="191"/>
        <v>17.85</v>
      </c>
      <c r="AD149" s="33">
        <f t="shared" si="191"/>
        <v>18.25</v>
      </c>
      <c r="AE149" s="33">
        <f t="shared" si="191"/>
        <v>18.29</v>
      </c>
      <c r="AF149" s="33">
        <f t="shared" si="191"/>
        <v>14.790000000000001</v>
      </c>
      <c r="AG149" s="35">
        <f t="shared" si="191"/>
        <v>69.18</v>
      </c>
      <c r="AH149" s="33">
        <f t="shared" si="191"/>
        <v>15.69</v>
      </c>
      <c r="AI149" s="33">
        <f t="shared" si="191"/>
        <v>13.69</v>
      </c>
      <c r="AJ149" s="33">
        <f t="shared" si="191"/>
        <v>10.12</v>
      </c>
    </row>
    <row r="150" spans="1:36" ht="12" customHeight="1">
      <c r="A150" s="7" t="s">
        <v>80</v>
      </c>
      <c r="B150" s="7" t="s">
        <v>80</v>
      </c>
      <c r="C150" s="7" t="s">
        <v>81</v>
      </c>
      <c r="D150" s="9">
        <v>22.64</v>
      </c>
      <c r="E150" s="9">
        <v>24.11</v>
      </c>
      <c r="F150" s="9">
        <v>26.22</v>
      </c>
      <c r="G150" s="9">
        <v>19.16</v>
      </c>
      <c r="H150" s="32">
        <f>SUM(D150:G150)</f>
        <v>92.13</v>
      </c>
      <c r="I150" s="9">
        <v>24.59</v>
      </c>
      <c r="J150" s="9">
        <v>26.36</v>
      </c>
      <c r="K150" s="9">
        <v>29.05</v>
      </c>
      <c r="L150" s="9">
        <v>30.96</v>
      </c>
      <c r="M150" s="32">
        <f>SUM(I150:L150)</f>
        <v>110.96000000000001</v>
      </c>
      <c r="N150" s="9">
        <v>28.33</v>
      </c>
      <c r="O150" s="9">
        <v>28.56</v>
      </c>
      <c r="P150" s="9">
        <v>30.62</v>
      </c>
      <c r="Q150" s="9">
        <v>30.55</v>
      </c>
      <c r="R150" s="32">
        <f>SUM(N150:Q150)</f>
        <v>118.06</v>
      </c>
      <c r="S150" s="9">
        <v>28.21</v>
      </c>
      <c r="T150" s="9">
        <v>32.68</v>
      </c>
      <c r="U150" s="9">
        <v>31.32</v>
      </c>
      <c r="V150" s="9">
        <v>30.74</v>
      </c>
      <c r="W150" s="35">
        <f>SUM(S150:V150)</f>
        <v>122.95</v>
      </c>
      <c r="X150" s="33">
        <v>28.62</v>
      </c>
      <c r="Y150" s="33">
        <v>30.9</v>
      </c>
      <c r="Z150" s="33">
        <v>32.47</v>
      </c>
      <c r="AA150" s="33">
        <v>29.51</v>
      </c>
      <c r="AB150" s="34">
        <f>SUM(X150:AA150)</f>
        <v>121.5</v>
      </c>
      <c r="AC150" s="33">
        <v>26.88</v>
      </c>
      <c r="AD150" s="33">
        <v>29.96</v>
      </c>
      <c r="AE150" s="33">
        <v>30.72</v>
      </c>
      <c r="AF150" s="33">
        <v>27.03</v>
      </c>
      <c r="AG150" s="34">
        <v>114.59</v>
      </c>
      <c r="AH150" s="33">
        <v>24.11</v>
      </c>
      <c r="AI150" s="33">
        <v>25.25</v>
      </c>
      <c r="AJ150" s="33">
        <v>22.77</v>
      </c>
    </row>
    <row r="151" spans="1:36" ht="12" customHeight="1">
      <c r="A151" s="7" t="s">
        <v>82</v>
      </c>
      <c r="B151" s="7" t="s">
        <v>82</v>
      </c>
      <c r="C151" s="7" t="s">
        <v>83</v>
      </c>
      <c r="D151" s="9">
        <v>9.16</v>
      </c>
      <c r="E151" s="9">
        <v>8.34</v>
      </c>
      <c r="F151" s="9">
        <v>10.04</v>
      </c>
      <c r="G151" s="9">
        <v>9.48</v>
      </c>
      <c r="H151" s="32">
        <f>SUM(D151:G151)</f>
        <v>37.019999999999996</v>
      </c>
      <c r="I151" s="9">
        <v>7.27</v>
      </c>
      <c r="J151" s="9">
        <v>8.08</v>
      </c>
      <c r="K151" s="9">
        <v>9.98</v>
      </c>
      <c r="L151" s="9">
        <v>9.8</v>
      </c>
      <c r="M151" s="32">
        <f>SUM(I151:L151)</f>
        <v>35.129999999999995</v>
      </c>
      <c r="N151" s="9">
        <v>8.07</v>
      </c>
      <c r="O151" s="9">
        <v>8.82</v>
      </c>
      <c r="P151" s="9">
        <v>11</v>
      </c>
      <c r="Q151" s="9">
        <v>9.76</v>
      </c>
      <c r="R151" s="32">
        <f>SUM(N151:Q151)</f>
        <v>37.65</v>
      </c>
      <c r="S151" s="9">
        <v>7.18</v>
      </c>
      <c r="T151" s="9">
        <v>8.34</v>
      </c>
      <c r="U151" s="9">
        <v>9.8</v>
      </c>
      <c r="V151" s="9">
        <v>8.44</v>
      </c>
      <c r="W151" s="35">
        <f>SUM(S151:V151)</f>
        <v>33.76</v>
      </c>
      <c r="X151" s="33">
        <v>8.79</v>
      </c>
      <c r="Y151" s="33">
        <v>11.81</v>
      </c>
      <c r="Z151" s="33">
        <v>12.8</v>
      </c>
      <c r="AA151" s="33">
        <v>11.97</v>
      </c>
      <c r="AB151" s="34">
        <f>SUM(X151:AA151)</f>
        <v>45.370000000000005</v>
      </c>
      <c r="AC151" s="33">
        <v>9.03</v>
      </c>
      <c r="AD151" s="33">
        <v>11.71</v>
      </c>
      <c r="AE151" s="33">
        <v>12.43</v>
      </c>
      <c r="AF151" s="33">
        <v>12.24</v>
      </c>
      <c r="AG151" s="34">
        <v>45.410000000000004</v>
      </c>
      <c r="AH151" s="33">
        <v>8.42</v>
      </c>
      <c r="AI151" s="33">
        <v>11.56</v>
      </c>
      <c r="AJ151" s="33">
        <v>12.65</v>
      </c>
    </row>
    <row r="152" spans="1:36" ht="12" customHeight="1">
      <c r="A152" s="10" t="s">
        <v>186</v>
      </c>
      <c r="B152" s="10" t="s">
        <v>187</v>
      </c>
      <c r="C152" s="7" t="s">
        <v>188</v>
      </c>
      <c r="D152" s="9">
        <f aca="true" t="shared" si="192" ref="D152:M152">D153-D154</f>
        <v>2.01</v>
      </c>
      <c r="E152" s="9">
        <f t="shared" si="192"/>
        <v>2.9499999999999997</v>
      </c>
      <c r="F152" s="9">
        <f t="shared" si="192"/>
        <v>-0.6600000000000001</v>
      </c>
      <c r="G152" s="9">
        <f t="shared" si="192"/>
        <v>1.1600000000000001</v>
      </c>
      <c r="H152" s="32">
        <f t="shared" si="192"/>
        <v>5.459999999999997</v>
      </c>
      <c r="I152" s="9">
        <f t="shared" si="192"/>
        <v>-0.6100000000000003</v>
      </c>
      <c r="J152" s="9">
        <f t="shared" si="192"/>
        <v>0.8200000000000003</v>
      </c>
      <c r="K152" s="9">
        <f t="shared" si="192"/>
        <v>2.45</v>
      </c>
      <c r="L152" s="9">
        <f t="shared" si="192"/>
        <v>1.67</v>
      </c>
      <c r="M152" s="32">
        <f t="shared" si="192"/>
        <v>4.330000000000002</v>
      </c>
      <c r="N152" s="9">
        <f aca="true" t="shared" si="193" ref="N152:AA152">N153-N154</f>
        <v>3.3099999999999996</v>
      </c>
      <c r="O152" s="9">
        <f t="shared" si="193"/>
        <v>3.4800000000000004</v>
      </c>
      <c r="P152" s="9">
        <f t="shared" si="193"/>
        <v>5.92</v>
      </c>
      <c r="Q152" s="9">
        <f t="shared" si="193"/>
        <v>3.4699999999999998</v>
      </c>
      <c r="R152" s="32">
        <f>R153-R154</f>
        <v>16.180000000000003</v>
      </c>
      <c r="S152" s="9">
        <f t="shared" si="193"/>
        <v>0.45000000000000107</v>
      </c>
      <c r="T152" s="9">
        <f t="shared" si="193"/>
        <v>3.250000000000001</v>
      </c>
      <c r="U152" s="9">
        <f t="shared" si="193"/>
        <v>1.1400000000000006</v>
      </c>
      <c r="V152" s="9">
        <f t="shared" si="193"/>
        <v>5.7</v>
      </c>
      <c r="W152" s="35">
        <f>W153-W154</f>
        <v>10.540000000000003</v>
      </c>
      <c r="X152" s="33">
        <f t="shared" si="193"/>
        <v>1.17</v>
      </c>
      <c r="Y152" s="33">
        <f t="shared" si="193"/>
        <v>4.67</v>
      </c>
      <c r="Z152" s="33">
        <f t="shared" si="193"/>
        <v>3.4299999999999997</v>
      </c>
      <c r="AA152" s="33">
        <f t="shared" si="193"/>
        <v>4.01</v>
      </c>
      <c r="AB152" s="35">
        <f aca="true" t="shared" si="194" ref="AB152:AJ152">AB153-AB154</f>
        <v>13.280000000000001</v>
      </c>
      <c r="AC152" s="33">
        <f t="shared" si="194"/>
        <v>3.290000000000001</v>
      </c>
      <c r="AD152" s="33">
        <f t="shared" si="194"/>
        <v>5</v>
      </c>
      <c r="AE152" s="33">
        <f t="shared" si="194"/>
        <v>6.43</v>
      </c>
      <c r="AF152" s="33">
        <f t="shared" si="194"/>
        <v>6.530000000000001</v>
      </c>
      <c r="AG152" s="35">
        <f t="shared" si="194"/>
        <v>21.250000000000007</v>
      </c>
      <c r="AH152" s="33">
        <f t="shared" si="194"/>
        <v>2.459999999999999</v>
      </c>
      <c r="AI152" s="33">
        <f t="shared" si="194"/>
        <v>6.969999999999999</v>
      </c>
      <c r="AJ152" s="33">
        <f t="shared" si="194"/>
        <v>6.33</v>
      </c>
    </row>
    <row r="153" spans="1:36" ht="12" customHeight="1">
      <c r="A153" s="7" t="s">
        <v>80</v>
      </c>
      <c r="B153" s="7" t="s">
        <v>80</v>
      </c>
      <c r="C153" s="7" t="s">
        <v>81</v>
      </c>
      <c r="D153" s="9">
        <v>4.8</v>
      </c>
      <c r="E153" s="9">
        <v>6.56</v>
      </c>
      <c r="F153" s="9">
        <v>4.63</v>
      </c>
      <c r="G153" s="9">
        <v>6.21</v>
      </c>
      <c r="H153" s="32">
        <f>SUM(D153:G153)</f>
        <v>22.2</v>
      </c>
      <c r="I153" s="9">
        <v>4.71</v>
      </c>
      <c r="J153" s="9">
        <v>4.84</v>
      </c>
      <c r="K153" s="9">
        <v>4.57</v>
      </c>
      <c r="L153" s="9">
        <v>7.9</v>
      </c>
      <c r="M153" s="32">
        <f>SUM(I153:L153)</f>
        <v>22.020000000000003</v>
      </c>
      <c r="N153" s="9">
        <v>7.42</v>
      </c>
      <c r="O153" s="9">
        <v>8.21</v>
      </c>
      <c r="P153" s="9">
        <v>9.89</v>
      </c>
      <c r="Q153" s="9">
        <v>9.6</v>
      </c>
      <c r="R153" s="32">
        <f>SUM(N153:Q153)</f>
        <v>35.120000000000005</v>
      </c>
      <c r="S153" s="9">
        <v>9.31</v>
      </c>
      <c r="T153" s="9">
        <v>8.96</v>
      </c>
      <c r="U153" s="9">
        <v>10.88</v>
      </c>
      <c r="V153" s="9">
        <v>13</v>
      </c>
      <c r="W153" s="35">
        <f>SUM(S153:V153)</f>
        <v>42.150000000000006</v>
      </c>
      <c r="X153" s="33">
        <v>10.47</v>
      </c>
      <c r="Y153" s="33">
        <v>11.94</v>
      </c>
      <c r="Z153" s="33">
        <v>11.85</v>
      </c>
      <c r="AA153" s="33">
        <v>14.91</v>
      </c>
      <c r="AB153" s="34">
        <f>SUM(X153:AA153)</f>
        <v>49.17</v>
      </c>
      <c r="AC153" s="33">
        <v>13.65</v>
      </c>
      <c r="AD153" s="33">
        <v>14.45</v>
      </c>
      <c r="AE153" s="33">
        <v>14.53</v>
      </c>
      <c r="AF153" s="33">
        <v>16.1</v>
      </c>
      <c r="AG153" s="34">
        <f t="shared" si="178"/>
        <v>58.730000000000004</v>
      </c>
      <c r="AH153" s="33">
        <v>13.69</v>
      </c>
      <c r="AI153" s="33">
        <v>15.37</v>
      </c>
      <c r="AJ153" s="33">
        <v>15.24</v>
      </c>
    </row>
    <row r="154" spans="1:36" ht="12" customHeight="1">
      <c r="A154" s="7" t="s">
        <v>82</v>
      </c>
      <c r="B154" s="7" t="s">
        <v>82</v>
      </c>
      <c r="C154" s="7" t="s">
        <v>83</v>
      </c>
      <c r="D154" s="9">
        <v>2.79</v>
      </c>
      <c r="E154" s="9">
        <v>3.61</v>
      </c>
      <c r="F154" s="9">
        <v>5.29</v>
      </c>
      <c r="G154" s="9">
        <v>5.05</v>
      </c>
      <c r="H154" s="32">
        <f>SUM(D154:G154)</f>
        <v>16.740000000000002</v>
      </c>
      <c r="I154" s="9">
        <v>5.32</v>
      </c>
      <c r="J154" s="9">
        <v>4.02</v>
      </c>
      <c r="K154" s="9">
        <v>2.12</v>
      </c>
      <c r="L154" s="9">
        <v>6.23</v>
      </c>
      <c r="M154" s="32">
        <f>SUM(I154:L154)</f>
        <v>17.69</v>
      </c>
      <c r="N154" s="9">
        <v>4.11</v>
      </c>
      <c r="O154" s="9">
        <v>4.73</v>
      </c>
      <c r="P154" s="9">
        <v>3.97</v>
      </c>
      <c r="Q154" s="9">
        <v>6.13</v>
      </c>
      <c r="R154" s="32">
        <f>SUM(N154:Q154)</f>
        <v>18.94</v>
      </c>
      <c r="S154" s="9">
        <v>8.86</v>
      </c>
      <c r="T154" s="9">
        <v>5.71</v>
      </c>
      <c r="U154" s="9">
        <v>9.74</v>
      </c>
      <c r="V154" s="9">
        <v>7.3</v>
      </c>
      <c r="W154" s="35">
        <f>SUM(S154:V154)</f>
        <v>31.610000000000003</v>
      </c>
      <c r="X154" s="33">
        <v>9.3</v>
      </c>
      <c r="Y154" s="33">
        <v>7.27</v>
      </c>
      <c r="Z154" s="33">
        <v>8.42</v>
      </c>
      <c r="AA154" s="33">
        <v>10.9</v>
      </c>
      <c r="AB154" s="34">
        <f>SUM(X154:AA154)</f>
        <v>35.89</v>
      </c>
      <c r="AC154" s="33">
        <v>10.36</v>
      </c>
      <c r="AD154" s="33">
        <v>9.45</v>
      </c>
      <c r="AE154" s="33">
        <v>8.1</v>
      </c>
      <c r="AF154" s="33">
        <v>9.57</v>
      </c>
      <c r="AG154" s="34">
        <f t="shared" si="178"/>
        <v>37.48</v>
      </c>
      <c r="AH154" s="33">
        <v>11.23</v>
      </c>
      <c r="AI154" s="33">
        <v>8.4</v>
      </c>
      <c r="AJ154" s="33">
        <v>8.91</v>
      </c>
    </row>
    <row r="155" spans="1:36" ht="12" customHeight="1">
      <c r="A155" s="10" t="s">
        <v>189</v>
      </c>
      <c r="B155" s="10" t="s">
        <v>190</v>
      </c>
      <c r="C155" s="7" t="s">
        <v>191</v>
      </c>
      <c r="D155" s="9">
        <f aca="true" t="shared" si="195" ref="D155:M155">D156-D157</f>
        <v>-0.6599999999999999</v>
      </c>
      <c r="E155" s="9">
        <f t="shared" si="195"/>
        <v>0.17999999999999994</v>
      </c>
      <c r="F155" s="9">
        <f t="shared" si="195"/>
        <v>0.9299999999999997</v>
      </c>
      <c r="G155" s="9">
        <f t="shared" si="195"/>
        <v>-0.14000000000000012</v>
      </c>
      <c r="H155" s="32">
        <f t="shared" si="195"/>
        <v>0.3099999999999996</v>
      </c>
      <c r="I155" s="9">
        <f t="shared" si="195"/>
        <v>0.029999999999999805</v>
      </c>
      <c r="J155" s="9">
        <f t="shared" si="195"/>
        <v>0.55</v>
      </c>
      <c r="K155" s="9">
        <f t="shared" si="195"/>
        <v>1.6400000000000001</v>
      </c>
      <c r="L155" s="9">
        <f t="shared" si="195"/>
        <v>3.24</v>
      </c>
      <c r="M155" s="32">
        <f t="shared" si="195"/>
        <v>5.459999999999998</v>
      </c>
      <c r="N155" s="9">
        <f aca="true" t="shared" si="196" ref="N155:AA155">N156-N157</f>
        <v>1.0899999999999999</v>
      </c>
      <c r="O155" s="9">
        <f t="shared" si="196"/>
        <v>2.96</v>
      </c>
      <c r="P155" s="9">
        <f t="shared" si="196"/>
        <v>1.73</v>
      </c>
      <c r="Q155" s="9">
        <f t="shared" si="196"/>
        <v>2.89</v>
      </c>
      <c r="R155" s="32">
        <f>R156-R157</f>
        <v>8.669999999999998</v>
      </c>
      <c r="S155" s="9">
        <f t="shared" si="196"/>
        <v>2.32</v>
      </c>
      <c r="T155" s="9">
        <f t="shared" si="196"/>
        <v>2.0100000000000002</v>
      </c>
      <c r="U155" s="9">
        <f t="shared" si="196"/>
        <v>2.01</v>
      </c>
      <c r="V155" s="9">
        <f t="shared" si="196"/>
        <v>1.82</v>
      </c>
      <c r="W155" s="35">
        <f>W156-W157</f>
        <v>8.16</v>
      </c>
      <c r="X155" s="33">
        <f t="shared" si="196"/>
        <v>2.16</v>
      </c>
      <c r="Y155" s="33">
        <f t="shared" si="196"/>
        <v>2.27</v>
      </c>
      <c r="Z155" s="33">
        <f t="shared" si="196"/>
        <v>1.6</v>
      </c>
      <c r="AA155" s="33">
        <f t="shared" si="196"/>
        <v>2.22</v>
      </c>
      <c r="AB155" s="35">
        <f aca="true" t="shared" si="197" ref="AB155:AJ155">AB156-AB157</f>
        <v>8.25</v>
      </c>
      <c r="AC155" s="33">
        <f t="shared" si="197"/>
        <v>1.9300000000000002</v>
      </c>
      <c r="AD155" s="33">
        <f t="shared" si="197"/>
        <v>1.67</v>
      </c>
      <c r="AE155" s="33">
        <f t="shared" si="197"/>
        <v>1.98</v>
      </c>
      <c r="AF155" s="33">
        <f t="shared" si="197"/>
        <v>1.6300000000000001</v>
      </c>
      <c r="AG155" s="35">
        <f t="shared" si="197"/>
        <v>7.210000000000002</v>
      </c>
      <c r="AH155" s="33">
        <f t="shared" si="197"/>
        <v>1.61</v>
      </c>
      <c r="AI155" s="33">
        <f t="shared" si="197"/>
        <v>1.02</v>
      </c>
      <c r="AJ155" s="33">
        <f t="shared" si="197"/>
        <v>1.1300000000000001</v>
      </c>
    </row>
    <row r="156" spans="1:36" ht="12" customHeight="1">
      <c r="A156" s="7" t="s">
        <v>80</v>
      </c>
      <c r="B156" s="7" t="s">
        <v>80</v>
      </c>
      <c r="C156" s="7" t="s">
        <v>81</v>
      </c>
      <c r="D156" s="9">
        <v>1.02</v>
      </c>
      <c r="E156" s="9">
        <v>1.4</v>
      </c>
      <c r="F156" s="9">
        <v>2.05</v>
      </c>
      <c r="G156" s="9">
        <v>3.08</v>
      </c>
      <c r="H156" s="32">
        <f>SUM(D156:G156)</f>
        <v>7.55</v>
      </c>
      <c r="I156" s="9">
        <v>2.15</v>
      </c>
      <c r="J156" s="9">
        <v>1.78</v>
      </c>
      <c r="K156" s="9">
        <v>3.35</v>
      </c>
      <c r="L156" s="9">
        <v>4.12</v>
      </c>
      <c r="M156" s="32">
        <f>SUM(I156:L156)</f>
        <v>11.399999999999999</v>
      </c>
      <c r="N156" s="9">
        <v>2.05</v>
      </c>
      <c r="O156" s="9">
        <v>3.95</v>
      </c>
      <c r="P156" s="9">
        <v>2.85</v>
      </c>
      <c r="Q156" s="9">
        <v>3.87</v>
      </c>
      <c r="R156" s="32">
        <f>SUM(N156:Q156)</f>
        <v>12.719999999999999</v>
      </c>
      <c r="S156" s="9">
        <v>3.26</v>
      </c>
      <c r="T156" s="9">
        <v>3.14</v>
      </c>
      <c r="U156" s="9">
        <v>3.86</v>
      </c>
      <c r="V156" s="9">
        <v>3.43</v>
      </c>
      <c r="W156" s="35">
        <f>SUM(S156:V156)</f>
        <v>13.69</v>
      </c>
      <c r="X156" s="33">
        <v>3.19</v>
      </c>
      <c r="Y156" s="33">
        <v>3.39</v>
      </c>
      <c r="Z156" s="33">
        <v>3.47</v>
      </c>
      <c r="AA156" s="33">
        <v>3.45</v>
      </c>
      <c r="AB156" s="34">
        <f>SUM(X156:AA156)</f>
        <v>13.5</v>
      </c>
      <c r="AC156" s="33">
        <v>3.16</v>
      </c>
      <c r="AD156" s="33">
        <v>3</v>
      </c>
      <c r="AE156" s="33">
        <v>2.9</v>
      </c>
      <c r="AF156" s="33">
        <v>3.2</v>
      </c>
      <c r="AG156" s="34">
        <f t="shared" si="178"/>
        <v>12.260000000000002</v>
      </c>
      <c r="AH156" s="33">
        <v>3.29</v>
      </c>
      <c r="AI156" s="33">
        <v>2.17</v>
      </c>
      <c r="AJ156" s="33">
        <v>2.16</v>
      </c>
    </row>
    <row r="157" spans="1:36" ht="12" customHeight="1">
      <c r="A157" s="7" t="s">
        <v>82</v>
      </c>
      <c r="B157" s="7" t="s">
        <v>82</v>
      </c>
      <c r="C157" s="7" t="s">
        <v>83</v>
      </c>
      <c r="D157" s="9">
        <v>1.68</v>
      </c>
      <c r="E157" s="9">
        <v>1.22</v>
      </c>
      <c r="F157" s="9">
        <v>1.12</v>
      </c>
      <c r="G157" s="9">
        <v>3.22</v>
      </c>
      <c r="H157" s="32">
        <f>SUM(D157:G157)</f>
        <v>7.24</v>
      </c>
      <c r="I157" s="9">
        <v>2.12</v>
      </c>
      <c r="J157" s="9">
        <v>1.23</v>
      </c>
      <c r="K157" s="9">
        <v>1.71</v>
      </c>
      <c r="L157" s="9">
        <v>0.88</v>
      </c>
      <c r="M157" s="32">
        <f>SUM(I157:L157)</f>
        <v>5.94</v>
      </c>
      <c r="N157" s="9">
        <v>0.96</v>
      </c>
      <c r="O157" s="9">
        <v>0.99</v>
      </c>
      <c r="P157" s="9">
        <v>1.12</v>
      </c>
      <c r="Q157" s="9">
        <v>0.98</v>
      </c>
      <c r="R157" s="32">
        <f>SUM(N157:Q157)</f>
        <v>4.050000000000001</v>
      </c>
      <c r="S157" s="9">
        <v>0.94</v>
      </c>
      <c r="T157" s="9">
        <v>1.13</v>
      </c>
      <c r="U157" s="9">
        <v>1.85</v>
      </c>
      <c r="V157" s="9">
        <v>1.61</v>
      </c>
      <c r="W157" s="35">
        <f>SUM(S157:V157)</f>
        <v>5.53</v>
      </c>
      <c r="X157" s="33">
        <v>1.03</v>
      </c>
      <c r="Y157" s="33">
        <v>1.12</v>
      </c>
      <c r="Z157" s="33">
        <v>1.87</v>
      </c>
      <c r="AA157" s="33">
        <v>1.23</v>
      </c>
      <c r="AB157" s="34">
        <f>SUM(X157:AA157)</f>
        <v>5.25</v>
      </c>
      <c r="AC157" s="33">
        <v>1.23</v>
      </c>
      <c r="AD157" s="33">
        <v>1.33</v>
      </c>
      <c r="AE157" s="33">
        <v>0.92</v>
      </c>
      <c r="AF157" s="33">
        <v>1.57</v>
      </c>
      <c r="AG157" s="34">
        <f t="shared" si="178"/>
        <v>5.05</v>
      </c>
      <c r="AH157" s="33">
        <v>1.68</v>
      </c>
      <c r="AI157" s="33">
        <v>1.15</v>
      </c>
      <c r="AJ157" s="33">
        <v>1.03</v>
      </c>
    </row>
    <row r="158" spans="1:36" s="8" customFormat="1" ht="12" customHeight="1">
      <c r="A158" s="10" t="s">
        <v>192</v>
      </c>
      <c r="B158" s="10" t="s">
        <v>193</v>
      </c>
      <c r="C158" s="7" t="s">
        <v>194</v>
      </c>
      <c r="D158" s="9">
        <f aca="true" t="shared" si="198" ref="D158:AF158">D159-D160</f>
        <v>-1.8699999999999992</v>
      </c>
      <c r="E158" s="9">
        <f t="shared" si="198"/>
        <v>-2.700000000000001</v>
      </c>
      <c r="F158" s="9">
        <f t="shared" si="198"/>
        <v>-1.5</v>
      </c>
      <c r="G158" s="9">
        <f t="shared" si="198"/>
        <v>-1.8200000000000003</v>
      </c>
      <c r="H158" s="32">
        <f t="shared" si="198"/>
        <v>-7.890000000000008</v>
      </c>
      <c r="I158" s="9">
        <f t="shared" si="198"/>
        <v>4.059999999999999</v>
      </c>
      <c r="J158" s="9">
        <f t="shared" si="198"/>
        <v>-0.47999999999999865</v>
      </c>
      <c r="K158" s="9">
        <f t="shared" si="198"/>
        <v>-2.7200000000000006</v>
      </c>
      <c r="L158" s="9">
        <f t="shared" si="198"/>
        <v>4.690000000000003</v>
      </c>
      <c r="M158" s="32">
        <f t="shared" si="198"/>
        <v>5.550000000000004</v>
      </c>
      <c r="N158" s="9">
        <f t="shared" si="198"/>
        <v>3.540000000000001</v>
      </c>
      <c r="O158" s="9">
        <f t="shared" si="198"/>
        <v>10.899999999999999</v>
      </c>
      <c r="P158" s="9">
        <f t="shared" si="198"/>
        <v>10.899999999999999</v>
      </c>
      <c r="Q158" s="9">
        <f t="shared" si="198"/>
        <v>5.41</v>
      </c>
      <c r="R158" s="32">
        <f t="shared" si="198"/>
        <v>30.749999999999993</v>
      </c>
      <c r="S158" s="9">
        <f t="shared" si="198"/>
        <v>5.149999999999995</v>
      </c>
      <c r="T158" s="9">
        <f t="shared" si="198"/>
        <v>2.5800000000000054</v>
      </c>
      <c r="U158" s="9">
        <f t="shared" si="198"/>
        <v>8.689999999999998</v>
      </c>
      <c r="V158" s="9">
        <f t="shared" si="198"/>
        <v>5.719999999999999</v>
      </c>
      <c r="W158" s="35">
        <f t="shared" si="198"/>
        <v>22.14</v>
      </c>
      <c r="X158" s="33">
        <f t="shared" si="198"/>
        <v>7.7499999999999964</v>
      </c>
      <c r="Y158" s="33">
        <f t="shared" si="198"/>
        <v>4.300000000000001</v>
      </c>
      <c r="Z158" s="33">
        <f t="shared" si="198"/>
        <v>9.649999999999999</v>
      </c>
      <c r="AA158" s="33">
        <f t="shared" si="198"/>
        <v>1.519999999999996</v>
      </c>
      <c r="AB158" s="35">
        <f t="shared" si="198"/>
        <v>23.219999999999985</v>
      </c>
      <c r="AC158" s="33">
        <f t="shared" si="198"/>
        <v>8.530000000000001</v>
      </c>
      <c r="AD158" s="33">
        <f t="shared" si="198"/>
        <v>4.079999999999998</v>
      </c>
      <c r="AE158" s="33">
        <f t="shared" si="198"/>
        <v>-1.1199999999999974</v>
      </c>
      <c r="AF158" s="33">
        <f t="shared" si="198"/>
        <v>4.57</v>
      </c>
      <c r="AG158" s="35">
        <f>AG159-AG160</f>
        <v>16.059999999999988</v>
      </c>
      <c r="AH158" s="33">
        <f>AH159-AH160</f>
        <v>5.15</v>
      </c>
      <c r="AI158" s="33">
        <f>AI159-AI160</f>
        <v>-2.8800000000000026</v>
      </c>
      <c r="AJ158" s="33">
        <f>AJ159-AJ160</f>
        <v>-1.0500000000000007</v>
      </c>
    </row>
    <row r="159" spans="1:36" ht="12" customHeight="1">
      <c r="A159" s="7" t="s">
        <v>52</v>
      </c>
      <c r="B159" s="7" t="s">
        <v>52</v>
      </c>
      <c r="C159" s="7" t="s">
        <v>53</v>
      </c>
      <c r="D159" s="9">
        <f aca="true" t="shared" si="199" ref="D159:AB160">D162+D165+D168</f>
        <v>11.48</v>
      </c>
      <c r="E159" s="9">
        <f t="shared" si="199"/>
        <v>12.79</v>
      </c>
      <c r="F159" s="9">
        <f t="shared" si="199"/>
        <v>14.34</v>
      </c>
      <c r="G159" s="9">
        <f t="shared" si="199"/>
        <v>15.43</v>
      </c>
      <c r="H159" s="32">
        <f t="shared" si="199"/>
        <v>54.04</v>
      </c>
      <c r="I159" s="9">
        <f t="shared" si="199"/>
        <v>14.79</v>
      </c>
      <c r="J159" s="9">
        <f t="shared" si="199"/>
        <v>14.3</v>
      </c>
      <c r="K159" s="9">
        <f t="shared" si="199"/>
        <v>14.47</v>
      </c>
      <c r="L159" s="9">
        <f t="shared" si="199"/>
        <v>18.560000000000002</v>
      </c>
      <c r="M159" s="32">
        <f t="shared" si="199"/>
        <v>62.120000000000005</v>
      </c>
      <c r="N159" s="9">
        <f t="shared" si="199"/>
        <v>16.03</v>
      </c>
      <c r="O159" s="9">
        <f t="shared" si="199"/>
        <v>25.13</v>
      </c>
      <c r="P159" s="9">
        <f t="shared" si="199"/>
        <v>25.13</v>
      </c>
      <c r="Q159" s="9">
        <f t="shared" si="199"/>
        <v>23.34</v>
      </c>
      <c r="R159" s="32">
        <f t="shared" si="199"/>
        <v>89.63</v>
      </c>
      <c r="S159" s="9">
        <f t="shared" si="199"/>
        <v>21.919999999999998</v>
      </c>
      <c r="T159" s="9">
        <f t="shared" si="199"/>
        <v>21.200000000000003</v>
      </c>
      <c r="U159" s="9">
        <f t="shared" si="199"/>
        <v>22.9</v>
      </c>
      <c r="V159" s="9">
        <f t="shared" si="199"/>
        <v>25.61</v>
      </c>
      <c r="W159" s="35">
        <f t="shared" si="199"/>
        <v>91.63</v>
      </c>
      <c r="X159" s="33">
        <f t="shared" si="199"/>
        <v>23.049999999999997</v>
      </c>
      <c r="Y159" s="33">
        <f t="shared" si="199"/>
        <v>24.94</v>
      </c>
      <c r="Z159" s="33">
        <f t="shared" si="199"/>
        <v>25.7</v>
      </c>
      <c r="AA159" s="33">
        <f t="shared" si="199"/>
        <v>25.569999999999997</v>
      </c>
      <c r="AB159" s="34">
        <f t="shared" si="199"/>
        <v>99.25999999999999</v>
      </c>
      <c r="AC159" s="33">
        <f>AC162+AC165+AC168</f>
        <v>24.92</v>
      </c>
      <c r="AD159" s="33">
        <f aca="true" t="shared" si="200" ref="AD159:AF160">AD162+AD165+AD168</f>
        <v>25.72</v>
      </c>
      <c r="AE159" s="33">
        <f t="shared" si="200"/>
        <v>21.740000000000002</v>
      </c>
      <c r="AF159" s="33">
        <f t="shared" si="200"/>
        <v>27.330000000000002</v>
      </c>
      <c r="AG159" s="34">
        <f t="shared" si="178"/>
        <v>99.71</v>
      </c>
      <c r="AH159" s="33">
        <f aca="true" t="shared" si="201" ref="AH159:AJ160">AH162+AH165+AH168</f>
        <v>19.04</v>
      </c>
      <c r="AI159" s="33">
        <f t="shared" si="201"/>
        <v>19.2</v>
      </c>
      <c r="AJ159" s="33">
        <f t="shared" si="201"/>
        <v>19.8</v>
      </c>
    </row>
    <row r="160" spans="1:36" ht="12" customHeight="1">
      <c r="A160" s="7" t="s">
        <v>54</v>
      </c>
      <c r="B160" s="7" t="s">
        <v>54</v>
      </c>
      <c r="C160" s="7" t="s">
        <v>55</v>
      </c>
      <c r="D160" s="9">
        <f t="shared" si="199"/>
        <v>13.35</v>
      </c>
      <c r="E160" s="9">
        <f t="shared" si="199"/>
        <v>15.49</v>
      </c>
      <c r="F160" s="9">
        <f t="shared" si="199"/>
        <v>15.84</v>
      </c>
      <c r="G160" s="9">
        <f t="shared" si="199"/>
        <v>17.25</v>
      </c>
      <c r="H160" s="32">
        <f t="shared" si="199"/>
        <v>61.93000000000001</v>
      </c>
      <c r="I160" s="9">
        <f t="shared" si="199"/>
        <v>10.73</v>
      </c>
      <c r="J160" s="9">
        <f t="shared" si="199"/>
        <v>14.78</v>
      </c>
      <c r="K160" s="9">
        <f t="shared" si="199"/>
        <v>17.19</v>
      </c>
      <c r="L160" s="9">
        <f t="shared" si="199"/>
        <v>13.87</v>
      </c>
      <c r="M160" s="32">
        <f t="shared" si="199"/>
        <v>56.57</v>
      </c>
      <c r="N160" s="9">
        <f t="shared" si="199"/>
        <v>12.49</v>
      </c>
      <c r="O160" s="9">
        <f t="shared" si="199"/>
        <v>14.23</v>
      </c>
      <c r="P160" s="9">
        <f t="shared" si="199"/>
        <v>14.23</v>
      </c>
      <c r="Q160" s="9">
        <f t="shared" si="199"/>
        <v>17.93</v>
      </c>
      <c r="R160" s="32">
        <f t="shared" si="199"/>
        <v>58.88</v>
      </c>
      <c r="S160" s="9">
        <f t="shared" si="199"/>
        <v>16.770000000000003</v>
      </c>
      <c r="T160" s="9">
        <f t="shared" si="199"/>
        <v>18.619999999999997</v>
      </c>
      <c r="U160" s="9">
        <f t="shared" si="199"/>
        <v>14.21</v>
      </c>
      <c r="V160" s="9">
        <f t="shared" si="199"/>
        <v>19.89</v>
      </c>
      <c r="W160" s="35">
        <f t="shared" si="199"/>
        <v>69.49</v>
      </c>
      <c r="X160" s="33">
        <f t="shared" si="199"/>
        <v>15.3</v>
      </c>
      <c r="Y160" s="33">
        <f t="shared" si="199"/>
        <v>20.64</v>
      </c>
      <c r="Z160" s="33">
        <f t="shared" si="199"/>
        <v>16.05</v>
      </c>
      <c r="AA160" s="33">
        <f t="shared" si="199"/>
        <v>24.05</v>
      </c>
      <c r="AB160" s="34">
        <f t="shared" si="199"/>
        <v>76.04</v>
      </c>
      <c r="AC160" s="33">
        <f>AC163+AC166+AC169</f>
        <v>16.39</v>
      </c>
      <c r="AD160" s="33">
        <f t="shared" si="200"/>
        <v>21.64</v>
      </c>
      <c r="AE160" s="33">
        <f t="shared" si="200"/>
        <v>22.86</v>
      </c>
      <c r="AF160" s="33">
        <f t="shared" si="200"/>
        <v>22.76</v>
      </c>
      <c r="AG160" s="34">
        <f t="shared" si="178"/>
        <v>83.65</v>
      </c>
      <c r="AH160" s="33">
        <f t="shared" si="201"/>
        <v>13.889999999999999</v>
      </c>
      <c r="AI160" s="33">
        <f t="shared" si="201"/>
        <v>22.080000000000002</v>
      </c>
      <c r="AJ160" s="33">
        <f t="shared" si="201"/>
        <v>20.85</v>
      </c>
    </row>
    <row r="161" spans="1:36" ht="12" customHeight="1">
      <c r="A161" s="10" t="s">
        <v>195</v>
      </c>
      <c r="B161" s="10" t="s">
        <v>196</v>
      </c>
      <c r="C161" s="7" t="s">
        <v>197</v>
      </c>
      <c r="D161" s="9">
        <f aca="true" t="shared" si="202" ref="D161:M161">D162-D163</f>
        <v>0</v>
      </c>
      <c r="E161" s="9">
        <f t="shared" si="202"/>
        <v>0</v>
      </c>
      <c r="F161" s="9">
        <f t="shared" si="202"/>
        <v>0</v>
      </c>
      <c r="G161" s="9">
        <f t="shared" si="202"/>
        <v>0</v>
      </c>
      <c r="H161" s="32">
        <f t="shared" si="202"/>
        <v>0</v>
      </c>
      <c r="I161" s="9">
        <f t="shared" si="202"/>
        <v>0.22</v>
      </c>
      <c r="J161" s="9">
        <f t="shared" si="202"/>
        <v>0.19999999999999998</v>
      </c>
      <c r="K161" s="9">
        <f t="shared" si="202"/>
        <v>0.18</v>
      </c>
      <c r="L161" s="9">
        <f t="shared" si="202"/>
        <v>0.28</v>
      </c>
      <c r="M161" s="32">
        <f t="shared" si="202"/>
        <v>0.88</v>
      </c>
      <c r="N161" s="9">
        <f aca="true" t="shared" si="203" ref="N161:AA161">N162-N163</f>
        <v>0</v>
      </c>
      <c r="O161" s="9">
        <f t="shared" si="203"/>
        <v>0.5900000000000001</v>
      </c>
      <c r="P161" s="9">
        <f t="shared" si="203"/>
        <v>0.5900000000000001</v>
      </c>
      <c r="Q161" s="9">
        <f t="shared" si="203"/>
        <v>0.29</v>
      </c>
      <c r="R161" s="32">
        <f>R162-R163</f>
        <v>1.4700000000000002</v>
      </c>
      <c r="S161" s="9">
        <f t="shared" si="203"/>
        <v>0.21999999999999997</v>
      </c>
      <c r="T161" s="9">
        <f t="shared" si="203"/>
        <v>0.16000000000000003</v>
      </c>
      <c r="U161" s="9">
        <f t="shared" si="203"/>
        <v>0.52</v>
      </c>
      <c r="V161" s="9">
        <f t="shared" si="203"/>
        <v>0.44999999999999996</v>
      </c>
      <c r="W161" s="35">
        <f>W162-W163</f>
        <v>1.3499999999999999</v>
      </c>
      <c r="X161" s="33">
        <f t="shared" si="203"/>
        <v>0.64</v>
      </c>
      <c r="Y161" s="33">
        <f t="shared" si="203"/>
        <v>0.11999999999999997</v>
      </c>
      <c r="Z161" s="33">
        <f t="shared" si="203"/>
        <v>0.23999999999999996</v>
      </c>
      <c r="AA161" s="33">
        <f t="shared" si="203"/>
        <v>-0.010000000000000009</v>
      </c>
      <c r="AB161" s="35">
        <f aca="true" t="shared" si="204" ref="AB161:AJ161">AB162-AB163</f>
        <v>0.99</v>
      </c>
      <c r="AC161" s="33">
        <f t="shared" si="204"/>
        <v>0.4700000000000001</v>
      </c>
      <c r="AD161" s="33">
        <f t="shared" si="204"/>
        <v>-0.02999999999999997</v>
      </c>
      <c r="AE161" s="33">
        <f t="shared" si="204"/>
        <v>0.07</v>
      </c>
      <c r="AF161" s="33">
        <f t="shared" si="204"/>
        <v>0.12</v>
      </c>
      <c r="AG161" s="35">
        <f t="shared" si="204"/>
        <v>0.63</v>
      </c>
      <c r="AH161" s="33">
        <f t="shared" si="204"/>
        <v>0.01999999999999999</v>
      </c>
      <c r="AI161" s="33">
        <f t="shared" si="204"/>
        <v>0.47000000000000003</v>
      </c>
      <c r="AJ161" s="33">
        <f t="shared" si="204"/>
        <v>-0.32999999999999996</v>
      </c>
    </row>
    <row r="162" spans="1:36" ht="12" customHeight="1">
      <c r="A162" s="7" t="s">
        <v>80</v>
      </c>
      <c r="B162" s="7" t="s">
        <v>80</v>
      </c>
      <c r="C162" s="7" t="s">
        <v>81</v>
      </c>
      <c r="D162" s="9">
        <v>0</v>
      </c>
      <c r="E162" s="9">
        <v>0</v>
      </c>
      <c r="F162" s="9">
        <v>0</v>
      </c>
      <c r="G162" s="9">
        <v>0</v>
      </c>
      <c r="H162" s="32">
        <f>SUM(D162:G162)</f>
        <v>0</v>
      </c>
      <c r="I162" s="9">
        <v>0.25</v>
      </c>
      <c r="J162" s="9">
        <v>0.24</v>
      </c>
      <c r="K162" s="9">
        <v>0.23</v>
      </c>
      <c r="L162" s="9">
        <v>0.31</v>
      </c>
      <c r="M162" s="32">
        <f>SUM(I162:L162)</f>
        <v>1.03</v>
      </c>
      <c r="N162" s="9">
        <v>0</v>
      </c>
      <c r="O162" s="9">
        <v>0.66</v>
      </c>
      <c r="P162" s="9">
        <v>0.66</v>
      </c>
      <c r="Q162" s="9">
        <v>0.3</v>
      </c>
      <c r="R162" s="32">
        <f>SUM(N162:Q162)</f>
        <v>1.62</v>
      </c>
      <c r="S162" s="9">
        <v>0.36</v>
      </c>
      <c r="T162" s="9">
        <v>0.28</v>
      </c>
      <c r="U162" s="9">
        <v>0.58</v>
      </c>
      <c r="V162" s="9">
        <v>0.73</v>
      </c>
      <c r="W162" s="35">
        <f>SUM(S162:V162)</f>
        <v>1.95</v>
      </c>
      <c r="X162" s="33">
        <v>0.78</v>
      </c>
      <c r="Y162" s="33">
        <v>0.35</v>
      </c>
      <c r="Z162" s="33">
        <v>0.47</v>
      </c>
      <c r="AA162" s="33">
        <v>0.59</v>
      </c>
      <c r="AB162" s="34">
        <f>SUM(X162:AA162)</f>
        <v>2.19</v>
      </c>
      <c r="AC162" s="33">
        <v>0.56</v>
      </c>
      <c r="AD162" s="33">
        <v>0.27</v>
      </c>
      <c r="AE162" s="33">
        <v>0.23</v>
      </c>
      <c r="AF162" s="33">
        <v>0.21</v>
      </c>
      <c r="AG162" s="34">
        <f t="shared" si="178"/>
        <v>1.27</v>
      </c>
      <c r="AH162" s="33">
        <v>0.15</v>
      </c>
      <c r="AI162" s="33">
        <v>0.53</v>
      </c>
      <c r="AJ162" s="33">
        <v>0.16</v>
      </c>
    </row>
    <row r="163" spans="1:36" ht="12" customHeight="1">
      <c r="A163" s="7" t="s">
        <v>82</v>
      </c>
      <c r="B163" s="7" t="s">
        <v>82</v>
      </c>
      <c r="C163" s="7" t="s">
        <v>83</v>
      </c>
      <c r="D163" s="9">
        <v>0</v>
      </c>
      <c r="E163" s="9">
        <v>0</v>
      </c>
      <c r="F163" s="9">
        <v>0</v>
      </c>
      <c r="G163" s="9">
        <v>0</v>
      </c>
      <c r="H163" s="32">
        <f>SUM(D163:G163)</f>
        <v>0</v>
      </c>
      <c r="I163" s="9">
        <v>0.03</v>
      </c>
      <c r="J163" s="9">
        <v>0.04</v>
      </c>
      <c r="K163" s="9">
        <v>0.05</v>
      </c>
      <c r="L163" s="9">
        <v>0.03</v>
      </c>
      <c r="M163" s="32">
        <f>SUM(I163:L163)</f>
        <v>0.15000000000000002</v>
      </c>
      <c r="N163" s="9">
        <v>0</v>
      </c>
      <c r="O163" s="9">
        <v>0.07</v>
      </c>
      <c r="P163" s="9">
        <v>0.07</v>
      </c>
      <c r="Q163" s="9">
        <v>0.01</v>
      </c>
      <c r="R163" s="32">
        <f>SUM(N163:Q163)</f>
        <v>0.15000000000000002</v>
      </c>
      <c r="S163" s="9">
        <v>0.14</v>
      </c>
      <c r="T163" s="9">
        <v>0.12</v>
      </c>
      <c r="U163" s="9">
        <v>0.06</v>
      </c>
      <c r="V163" s="9">
        <v>0.28</v>
      </c>
      <c r="W163" s="35">
        <f>SUM(S163:V163)</f>
        <v>0.6000000000000001</v>
      </c>
      <c r="X163" s="33">
        <v>0.14</v>
      </c>
      <c r="Y163" s="33">
        <v>0.23</v>
      </c>
      <c r="Z163" s="33">
        <v>0.23</v>
      </c>
      <c r="AA163" s="33">
        <v>0.6</v>
      </c>
      <c r="AB163" s="34">
        <f>SUM(X163:AA163)</f>
        <v>1.2</v>
      </c>
      <c r="AC163" s="33">
        <v>0.09</v>
      </c>
      <c r="AD163" s="33">
        <v>0.3</v>
      </c>
      <c r="AE163" s="33">
        <v>0.16</v>
      </c>
      <c r="AF163" s="33">
        <v>0.09</v>
      </c>
      <c r="AG163" s="34">
        <f t="shared" si="178"/>
        <v>0.64</v>
      </c>
      <c r="AH163" s="33">
        <v>0.13</v>
      </c>
      <c r="AI163" s="33">
        <v>0.06</v>
      </c>
      <c r="AJ163" s="33">
        <v>0.49</v>
      </c>
    </row>
    <row r="164" spans="1:36" ht="12" customHeight="1">
      <c r="A164" s="10" t="s">
        <v>198</v>
      </c>
      <c r="B164" s="10" t="s">
        <v>199</v>
      </c>
      <c r="C164" s="7" t="s">
        <v>200</v>
      </c>
      <c r="D164" s="9">
        <f aca="true" t="shared" si="205" ref="D164:M164">D165-D166</f>
        <v>1.299999999999999</v>
      </c>
      <c r="E164" s="9">
        <f t="shared" si="205"/>
        <v>-1.8000000000000007</v>
      </c>
      <c r="F164" s="9">
        <f t="shared" si="205"/>
        <v>-2.71</v>
      </c>
      <c r="G164" s="9">
        <f t="shared" si="205"/>
        <v>-0.6199999999999992</v>
      </c>
      <c r="H164" s="32">
        <f t="shared" si="205"/>
        <v>-3.830000000000002</v>
      </c>
      <c r="I164" s="9">
        <f t="shared" si="205"/>
        <v>1.4200000000000008</v>
      </c>
      <c r="J164" s="9">
        <f t="shared" si="205"/>
        <v>0.2599999999999998</v>
      </c>
      <c r="K164" s="9">
        <f t="shared" si="205"/>
        <v>-2.3599999999999994</v>
      </c>
      <c r="L164" s="9">
        <f t="shared" si="205"/>
        <v>4.5</v>
      </c>
      <c r="M164" s="32">
        <f t="shared" si="205"/>
        <v>3.8200000000000003</v>
      </c>
      <c r="N164" s="9">
        <f aca="true" t="shared" si="206" ref="N164:AA164">N165-N166</f>
        <v>3.4400000000000004</v>
      </c>
      <c r="O164" s="9">
        <f t="shared" si="206"/>
        <v>6.83</v>
      </c>
      <c r="P164" s="9">
        <f t="shared" si="206"/>
        <v>6.83</v>
      </c>
      <c r="Q164" s="9">
        <f t="shared" si="206"/>
        <v>0.46999999999999886</v>
      </c>
      <c r="R164" s="32">
        <f>R165-R166</f>
        <v>17.57</v>
      </c>
      <c r="S164" s="9">
        <f t="shared" si="206"/>
        <v>2.349999999999998</v>
      </c>
      <c r="T164" s="9">
        <f t="shared" si="206"/>
        <v>1.370000000000001</v>
      </c>
      <c r="U164" s="9">
        <f t="shared" si="206"/>
        <v>4.179999999999998</v>
      </c>
      <c r="V164" s="9">
        <f t="shared" si="206"/>
        <v>2.1099999999999977</v>
      </c>
      <c r="W164" s="35">
        <f>W165-W166</f>
        <v>10.009999999999991</v>
      </c>
      <c r="X164" s="33">
        <f t="shared" si="206"/>
        <v>2.6499999999999986</v>
      </c>
      <c r="Y164" s="33">
        <f t="shared" si="206"/>
        <v>3.8500000000000014</v>
      </c>
      <c r="Z164" s="33">
        <f t="shared" si="206"/>
        <v>5.76</v>
      </c>
      <c r="AA164" s="33">
        <f t="shared" si="206"/>
        <v>2.769999999999998</v>
      </c>
      <c r="AB164" s="35">
        <f aca="true" t="shared" si="207" ref="AB164:AJ164">AB165-AB166</f>
        <v>15.029999999999994</v>
      </c>
      <c r="AC164" s="33">
        <f t="shared" si="207"/>
        <v>4.23</v>
      </c>
      <c r="AD164" s="33">
        <f t="shared" si="207"/>
        <v>4.119999999999999</v>
      </c>
      <c r="AE164" s="33">
        <f t="shared" si="207"/>
        <v>2.42</v>
      </c>
      <c r="AF164" s="33">
        <f t="shared" si="207"/>
        <v>5.210000000000001</v>
      </c>
      <c r="AG164" s="35">
        <f t="shared" si="207"/>
        <v>15.979999999999997</v>
      </c>
      <c r="AH164" s="33">
        <f t="shared" si="207"/>
        <v>7.000000000000001</v>
      </c>
      <c r="AI164" s="33">
        <f t="shared" si="207"/>
        <v>2.2499999999999982</v>
      </c>
      <c r="AJ164" s="33">
        <f t="shared" si="207"/>
        <v>5.359999999999999</v>
      </c>
    </row>
    <row r="165" spans="1:36" ht="12" customHeight="1">
      <c r="A165" s="7" t="s">
        <v>80</v>
      </c>
      <c r="B165" s="7" t="s">
        <v>80</v>
      </c>
      <c r="C165" s="7" t="s">
        <v>81</v>
      </c>
      <c r="D165" s="9">
        <v>6.539999999999999</v>
      </c>
      <c r="E165" s="9">
        <v>6.13</v>
      </c>
      <c r="F165" s="9">
        <v>4.48</v>
      </c>
      <c r="G165" s="9">
        <v>8.85</v>
      </c>
      <c r="H165" s="32">
        <f>SUM(D165:G165)</f>
        <v>26</v>
      </c>
      <c r="I165" s="9">
        <v>7.79</v>
      </c>
      <c r="J165" s="9">
        <v>8.91</v>
      </c>
      <c r="K165" s="9">
        <v>7.83</v>
      </c>
      <c r="L165" s="9">
        <v>13.35</v>
      </c>
      <c r="M165" s="32">
        <f>SUM(I165:L165)</f>
        <v>37.88</v>
      </c>
      <c r="N165" s="9">
        <v>10.14</v>
      </c>
      <c r="O165" s="9">
        <v>14.59</v>
      </c>
      <c r="P165" s="9">
        <v>14.59</v>
      </c>
      <c r="Q165" s="9">
        <v>10.93</v>
      </c>
      <c r="R165" s="32">
        <f>SUM(N165:Q165)</f>
        <v>50.25</v>
      </c>
      <c r="S165" s="9">
        <v>12.559999999999999</v>
      </c>
      <c r="T165" s="9">
        <v>12.57</v>
      </c>
      <c r="U165" s="9">
        <v>13.889999999999999</v>
      </c>
      <c r="V165" s="9">
        <v>13.489999999999998</v>
      </c>
      <c r="W165" s="35">
        <f>SUM(S165:V165)</f>
        <v>52.50999999999999</v>
      </c>
      <c r="X165" s="33">
        <v>12.87</v>
      </c>
      <c r="Y165" s="33">
        <v>15.260000000000002</v>
      </c>
      <c r="Z165" s="33">
        <v>15.18</v>
      </c>
      <c r="AA165" s="33">
        <v>14.489999999999998</v>
      </c>
      <c r="AB165" s="34">
        <f>SUM(X165:AA165)</f>
        <v>57.8</v>
      </c>
      <c r="AC165" s="33">
        <v>14.08</v>
      </c>
      <c r="AD165" s="33">
        <v>15.07</v>
      </c>
      <c r="AE165" s="33">
        <v>12.99</v>
      </c>
      <c r="AF165" s="33">
        <v>18.96</v>
      </c>
      <c r="AG165" s="34">
        <f t="shared" si="178"/>
        <v>61.1</v>
      </c>
      <c r="AH165" s="33">
        <v>13.74</v>
      </c>
      <c r="AI165" s="33">
        <v>14.27</v>
      </c>
      <c r="AJ165" s="33">
        <v>14.46</v>
      </c>
    </row>
    <row r="166" spans="1:36" ht="12" customHeight="1">
      <c r="A166" s="7" t="s">
        <v>82</v>
      </c>
      <c r="B166" s="7" t="s">
        <v>82</v>
      </c>
      <c r="C166" s="7" t="s">
        <v>83</v>
      </c>
      <c r="D166" s="9">
        <v>5.24</v>
      </c>
      <c r="E166" s="9">
        <v>7.930000000000001</v>
      </c>
      <c r="F166" s="9">
        <v>7.19</v>
      </c>
      <c r="G166" s="9">
        <v>9.469999999999999</v>
      </c>
      <c r="H166" s="32">
        <f>SUM(D166:G166)</f>
        <v>29.830000000000002</v>
      </c>
      <c r="I166" s="9">
        <v>6.369999999999999</v>
      </c>
      <c r="J166" s="9">
        <v>8.65</v>
      </c>
      <c r="K166" s="9">
        <v>10.19</v>
      </c>
      <c r="L166" s="9">
        <v>8.85</v>
      </c>
      <c r="M166" s="32">
        <f>SUM(I166:L166)</f>
        <v>34.06</v>
      </c>
      <c r="N166" s="9">
        <v>6.7</v>
      </c>
      <c r="O166" s="9">
        <v>7.76</v>
      </c>
      <c r="P166" s="9">
        <v>7.76</v>
      </c>
      <c r="Q166" s="9">
        <v>10.46</v>
      </c>
      <c r="R166" s="32">
        <f>SUM(N166:Q166)</f>
        <v>32.68</v>
      </c>
      <c r="S166" s="9">
        <v>10.21</v>
      </c>
      <c r="T166" s="9">
        <v>11.2</v>
      </c>
      <c r="U166" s="9">
        <v>9.71</v>
      </c>
      <c r="V166" s="9">
        <v>11.38</v>
      </c>
      <c r="W166" s="35">
        <f>SUM(S166:V166)</f>
        <v>42.5</v>
      </c>
      <c r="X166" s="33">
        <v>10.22</v>
      </c>
      <c r="Y166" s="33">
        <v>11.41</v>
      </c>
      <c r="Z166" s="33">
        <v>9.42</v>
      </c>
      <c r="AA166" s="33">
        <v>11.72</v>
      </c>
      <c r="AB166" s="34">
        <f>SUM(X166:AA166)</f>
        <v>42.77</v>
      </c>
      <c r="AC166" s="33">
        <v>9.85</v>
      </c>
      <c r="AD166" s="33">
        <v>10.950000000000001</v>
      </c>
      <c r="AE166" s="33">
        <v>10.57</v>
      </c>
      <c r="AF166" s="33">
        <v>13.75</v>
      </c>
      <c r="AG166" s="34">
        <f t="shared" si="178"/>
        <v>45.120000000000005</v>
      </c>
      <c r="AH166" s="33">
        <v>6.739999999999999</v>
      </c>
      <c r="AI166" s="33">
        <v>12.020000000000001</v>
      </c>
      <c r="AJ166" s="33">
        <v>9.100000000000001</v>
      </c>
    </row>
    <row r="167" spans="1:36" ht="12" customHeight="1">
      <c r="A167" s="10" t="s">
        <v>201</v>
      </c>
      <c r="B167" s="10" t="s">
        <v>202</v>
      </c>
      <c r="C167" s="7" t="s">
        <v>203</v>
      </c>
      <c r="D167" s="9">
        <f aca="true" t="shared" si="208" ref="D167:M167">D168-D169</f>
        <v>-3.169999999999999</v>
      </c>
      <c r="E167" s="9">
        <f t="shared" si="208"/>
        <v>-0.8999999999999995</v>
      </c>
      <c r="F167" s="9">
        <f t="shared" si="208"/>
        <v>1.209999999999999</v>
      </c>
      <c r="G167" s="9">
        <f t="shared" si="208"/>
        <v>-1.1999999999999993</v>
      </c>
      <c r="H167" s="32">
        <f t="shared" si="208"/>
        <v>-4.060000000000002</v>
      </c>
      <c r="I167" s="9">
        <f t="shared" si="208"/>
        <v>2.42</v>
      </c>
      <c r="J167" s="9">
        <f t="shared" si="208"/>
        <v>-0.9399999999999995</v>
      </c>
      <c r="K167" s="9">
        <f t="shared" si="208"/>
        <v>-0.54</v>
      </c>
      <c r="L167" s="9">
        <f t="shared" si="208"/>
        <v>-0.08999999999999986</v>
      </c>
      <c r="M167" s="32">
        <f t="shared" si="208"/>
        <v>0.8500000000000014</v>
      </c>
      <c r="N167" s="9">
        <f aca="true" t="shared" si="209" ref="N167:AA167">N168-N169</f>
        <v>0.09999999999999964</v>
      </c>
      <c r="O167" s="9">
        <f t="shared" si="209"/>
        <v>3.4799999999999986</v>
      </c>
      <c r="P167" s="9">
        <f t="shared" si="209"/>
        <v>3.4799999999999986</v>
      </c>
      <c r="Q167" s="9">
        <f t="shared" si="209"/>
        <v>4.649999999999999</v>
      </c>
      <c r="R167" s="32">
        <f>R168-R169</f>
        <v>11.709999999999994</v>
      </c>
      <c r="S167" s="9">
        <f t="shared" si="209"/>
        <v>2.58</v>
      </c>
      <c r="T167" s="9">
        <f t="shared" si="209"/>
        <v>1.0500000000000016</v>
      </c>
      <c r="U167" s="9">
        <f t="shared" si="209"/>
        <v>3.99</v>
      </c>
      <c r="V167" s="9">
        <f t="shared" si="209"/>
        <v>3.16</v>
      </c>
      <c r="W167" s="35">
        <f>W168-W169</f>
        <v>10.780000000000005</v>
      </c>
      <c r="X167" s="33">
        <f t="shared" si="209"/>
        <v>4.460000000000001</v>
      </c>
      <c r="Y167" s="33">
        <f t="shared" si="209"/>
        <v>0.33000000000000007</v>
      </c>
      <c r="Z167" s="33">
        <f t="shared" si="209"/>
        <v>3.6499999999999995</v>
      </c>
      <c r="AA167" s="33">
        <f t="shared" si="209"/>
        <v>-1.240000000000002</v>
      </c>
      <c r="AB167" s="35">
        <f aca="true" t="shared" si="210" ref="AB167:AJ167">AB168-AB169</f>
        <v>7.199999999999996</v>
      </c>
      <c r="AC167" s="33">
        <f t="shared" si="210"/>
        <v>3.829999999999999</v>
      </c>
      <c r="AD167" s="33">
        <f t="shared" si="210"/>
        <v>-0.010000000000001563</v>
      </c>
      <c r="AE167" s="33">
        <f t="shared" si="210"/>
        <v>-3.6099999999999994</v>
      </c>
      <c r="AF167" s="33">
        <f t="shared" si="210"/>
        <v>-0.7600000000000016</v>
      </c>
      <c r="AG167" s="35">
        <f t="shared" si="210"/>
        <v>-0.5500000000000043</v>
      </c>
      <c r="AH167" s="33">
        <f t="shared" si="210"/>
        <v>-1.8699999999999992</v>
      </c>
      <c r="AI167" s="33">
        <f t="shared" si="210"/>
        <v>-5.6</v>
      </c>
      <c r="AJ167" s="33">
        <f t="shared" si="210"/>
        <v>-6.08</v>
      </c>
    </row>
    <row r="168" spans="1:36" ht="12" customHeight="1">
      <c r="A168" s="7" t="s">
        <v>80</v>
      </c>
      <c r="B168" s="7" t="s">
        <v>80</v>
      </c>
      <c r="C168" s="7" t="s">
        <v>81</v>
      </c>
      <c r="D168" s="9">
        <v>4.94</v>
      </c>
      <c r="E168" s="9">
        <v>6.66</v>
      </c>
      <c r="F168" s="9">
        <v>9.86</v>
      </c>
      <c r="G168" s="9">
        <v>6.58</v>
      </c>
      <c r="H168" s="32">
        <f>SUM(D168:G168)</f>
        <v>28.04</v>
      </c>
      <c r="I168" s="9">
        <v>6.75</v>
      </c>
      <c r="J168" s="9">
        <v>5.15</v>
      </c>
      <c r="K168" s="9">
        <v>6.41</v>
      </c>
      <c r="L168" s="9">
        <v>4.9</v>
      </c>
      <c r="M168" s="32">
        <f>SUM(I168:L168)</f>
        <v>23.21</v>
      </c>
      <c r="N168" s="9">
        <v>5.89</v>
      </c>
      <c r="O168" s="9">
        <v>9.879999999999999</v>
      </c>
      <c r="P168" s="9">
        <v>9.879999999999999</v>
      </c>
      <c r="Q168" s="9">
        <v>12.11</v>
      </c>
      <c r="R168" s="32">
        <f>SUM(N168:Q168)</f>
        <v>37.76</v>
      </c>
      <c r="S168" s="9">
        <v>9</v>
      </c>
      <c r="T168" s="9">
        <v>8.350000000000001</v>
      </c>
      <c r="U168" s="9">
        <v>8.43</v>
      </c>
      <c r="V168" s="9">
        <v>11.39</v>
      </c>
      <c r="W168" s="35">
        <f>SUM(S168:V168)</f>
        <v>37.17</v>
      </c>
      <c r="X168" s="33">
        <v>9.4</v>
      </c>
      <c r="Y168" s="33">
        <v>9.33</v>
      </c>
      <c r="Z168" s="33">
        <v>10.049999999999999</v>
      </c>
      <c r="AA168" s="33">
        <v>10.489999999999998</v>
      </c>
      <c r="AB168" s="34">
        <f>SUM(X168:AA168)</f>
        <v>39.269999999999996</v>
      </c>
      <c r="AC168" s="33">
        <v>10.28</v>
      </c>
      <c r="AD168" s="33">
        <v>10.379999999999999</v>
      </c>
      <c r="AE168" s="33">
        <v>8.52</v>
      </c>
      <c r="AF168" s="33">
        <v>8.16</v>
      </c>
      <c r="AG168" s="34">
        <f t="shared" si="178"/>
        <v>37.339999999999996</v>
      </c>
      <c r="AH168" s="33">
        <v>5.15</v>
      </c>
      <c r="AI168" s="33">
        <v>4.4</v>
      </c>
      <c r="AJ168" s="33">
        <v>5.18</v>
      </c>
    </row>
    <row r="169" spans="1:36" ht="12" customHeight="1">
      <c r="A169" s="7" t="s">
        <v>82</v>
      </c>
      <c r="B169" s="7" t="s">
        <v>82</v>
      </c>
      <c r="C169" s="7" t="s">
        <v>83</v>
      </c>
      <c r="D169" s="9">
        <v>8.11</v>
      </c>
      <c r="E169" s="9">
        <v>7.56</v>
      </c>
      <c r="F169" s="9">
        <v>8.65</v>
      </c>
      <c r="G169" s="9">
        <v>7.779999999999999</v>
      </c>
      <c r="H169" s="32">
        <f>SUM(D169:G169)</f>
        <v>32.1</v>
      </c>
      <c r="I169" s="9">
        <v>4.33</v>
      </c>
      <c r="J169" s="9">
        <v>6.09</v>
      </c>
      <c r="K169" s="9">
        <v>6.95</v>
      </c>
      <c r="L169" s="9">
        <v>4.99</v>
      </c>
      <c r="M169" s="32">
        <f>SUM(I169:L169)</f>
        <v>22.36</v>
      </c>
      <c r="N169" s="9">
        <v>5.79</v>
      </c>
      <c r="O169" s="9">
        <v>6.4</v>
      </c>
      <c r="P169" s="9">
        <v>6.4</v>
      </c>
      <c r="Q169" s="9">
        <v>7.460000000000001</v>
      </c>
      <c r="R169" s="32">
        <f>SUM(N169:Q169)</f>
        <v>26.050000000000004</v>
      </c>
      <c r="S169" s="9">
        <v>6.42</v>
      </c>
      <c r="T169" s="9">
        <v>7.3</v>
      </c>
      <c r="U169" s="9">
        <v>4.4399999999999995</v>
      </c>
      <c r="V169" s="9">
        <v>8.23</v>
      </c>
      <c r="W169" s="35">
        <f>SUM(S169:V169)</f>
        <v>26.389999999999997</v>
      </c>
      <c r="X169" s="33">
        <v>4.9399999999999995</v>
      </c>
      <c r="Y169" s="33">
        <v>9</v>
      </c>
      <c r="Z169" s="33">
        <v>6.3999999999999995</v>
      </c>
      <c r="AA169" s="33">
        <v>11.73</v>
      </c>
      <c r="AB169" s="34">
        <f>SUM(X169:AA169)</f>
        <v>32.07</v>
      </c>
      <c r="AC169" s="33">
        <v>6.45</v>
      </c>
      <c r="AD169" s="33">
        <v>10.39</v>
      </c>
      <c r="AE169" s="33">
        <v>12.129999999999999</v>
      </c>
      <c r="AF169" s="33">
        <v>8.920000000000002</v>
      </c>
      <c r="AG169" s="34">
        <f t="shared" si="178"/>
        <v>37.89</v>
      </c>
      <c r="AH169" s="33">
        <v>7.02</v>
      </c>
      <c r="AI169" s="33">
        <v>10</v>
      </c>
      <c r="AJ169" s="33">
        <v>11.26</v>
      </c>
    </row>
    <row r="170" spans="1:36" s="8" customFormat="1" ht="12" customHeight="1">
      <c r="A170" s="10" t="s">
        <v>204</v>
      </c>
      <c r="B170" s="10" t="s">
        <v>205</v>
      </c>
      <c r="C170" s="7" t="s">
        <v>206</v>
      </c>
      <c r="D170" s="9">
        <f aca="true" t="shared" si="211" ref="D170:AF170">D171-D172</f>
        <v>-0.16</v>
      </c>
      <c r="E170" s="9">
        <f t="shared" si="211"/>
        <v>-0.22</v>
      </c>
      <c r="F170" s="9">
        <f t="shared" si="211"/>
        <v>-0.2</v>
      </c>
      <c r="G170" s="9">
        <f t="shared" si="211"/>
        <v>-0.34</v>
      </c>
      <c r="H170" s="32">
        <f t="shared" si="211"/>
        <v>-0.9200000000000002</v>
      </c>
      <c r="I170" s="9">
        <f t="shared" si="211"/>
        <v>-0.2</v>
      </c>
      <c r="J170" s="9">
        <f t="shared" si="211"/>
        <v>-0.4</v>
      </c>
      <c r="K170" s="9">
        <f t="shared" si="211"/>
        <v>-0.21</v>
      </c>
      <c r="L170" s="9">
        <f t="shared" si="211"/>
        <v>-0.21999999999999997</v>
      </c>
      <c r="M170" s="32">
        <f t="shared" si="211"/>
        <v>-1.03</v>
      </c>
      <c r="N170" s="9">
        <f t="shared" si="211"/>
        <v>-0.10999999999999999</v>
      </c>
      <c r="O170" s="9">
        <f t="shared" si="211"/>
        <v>-0.27</v>
      </c>
      <c r="P170" s="9">
        <f t="shared" si="211"/>
        <v>-0.27</v>
      </c>
      <c r="Q170" s="9">
        <f t="shared" si="211"/>
        <v>-0.3</v>
      </c>
      <c r="R170" s="32">
        <f t="shared" si="211"/>
        <v>-0.95</v>
      </c>
      <c r="S170" s="9">
        <f t="shared" si="211"/>
        <v>0.09999999999999998</v>
      </c>
      <c r="T170" s="9">
        <f t="shared" si="211"/>
        <v>-0.32999999999999996</v>
      </c>
      <c r="U170" s="9">
        <f t="shared" si="211"/>
        <v>-0.25999999999999995</v>
      </c>
      <c r="V170" s="9">
        <f t="shared" si="211"/>
        <v>0.28</v>
      </c>
      <c r="W170" s="35">
        <f t="shared" si="211"/>
        <v>-0.20999999999999974</v>
      </c>
      <c r="X170" s="33">
        <f t="shared" si="211"/>
        <v>-0.10999999999999999</v>
      </c>
      <c r="Y170" s="33">
        <f t="shared" si="211"/>
        <v>-0.6099999999999999</v>
      </c>
      <c r="Z170" s="33">
        <f t="shared" si="211"/>
        <v>-0.23000000000000004</v>
      </c>
      <c r="AA170" s="33">
        <f t="shared" si="211"/>
        <v>-0.2699999999999999</v>
      </c>
      <c r="AB170" s="35">
        <f t="shared" si="211"/>
        <v>-1.2199999999999998</v>
      </c>
      <c r="AC170" s="33">
        <f t="shared" si="211"/>
        <v>0.32</v>
      </c>
      <c r="AD170" s="33">
        <f t="shared" si="211"/>
        <v>-0.14</v>
      </c>
      <c r="AE170" s="33">
        <f t="shared" si="211"/>
        <v>-0.27</v>
      </c>
      <c r="AF170" s="33">
        <f t="shared" si="211"/>
        <v>-0.6100000000000001</v>
      </c>
      <c r="AG170" s="35">
        <f>AG171-AG172</f>
        <v>-0.7000000000000002</v>
      </c>
      <c r="AH170" s="33">
        <f>AH171-AH172</f>
        <v>-0.6000000000000001</v>
      </c>
      <c r="AI170" s="33">
        <f>AI171-AI172</f>
        <v>-0.35</v>
      </c>
      <c r="AJ170" s="33">
        <f>AJ171-AJ172</f>
        <v>-1.22</v>
      </c>
    </row>
    <row r="171" spans="1:36" ht="12" customHeight="1">
      <c r="A171" s="7" t="s">
        <v>52</v>
      </c>
      <c r="B171" s="7" t="s">
        <v>52</v>
      </c>
      <c r="C171" s="7" t="s">
        <v>53</v>
      </c>
      <c r="D171" s="9">
        <f aca="true" t="shared" si="212" ref="D171:AB172">D174</f>
        <v>0</v>
      </c>
      <c r="E171" s="9">
        <f t="shared" si="212"/>
        <v>0.01</v>
      </c>
      <c r="F171" s="9">
        <f t="shared" si="212"/>
        <v>0</v>
      </c>
      <c r="G171" s="9">
        <f t="shared" si="212"/>
        <v>0</v>
      </c>
      <c r="H171" s="32">
        <f t="shared" si="212"/>
        <v>0.01</v>
      </c>
      <c r="I171" s="9">
        <f t="shared" si="212"/>
        <v>0</v>
      </c>
      <c r="J171" s="9">
        <f t="shared" si="212"/>
        <v>0</v>
      </c>
      <c r="K171" s="9">
        <f t="shared" si="212"/>
        <v>0</v>
      </c>
      <c r="L171" s="9">
        <f t="shared" si="212"/>
        <v>0.07</v>
      </c>
      <c r="M171" s="32">
        <f t="shared" si="212"/>
        <v>0.07</v>
      </c>
      <c r="N171" s="9">
        <f t="shared" si="212"/>
        <v>0.07</v>
      </c>
      <c r="O171" s="9">
        <f t="shared" si="212"/>
        <v>0.09</v>
      </c>
      <c r="P171" s="9">
        <f t="shared" si="212"/>
        <v>0.07</v>
      </c>
      <c r="Q171" s="9">
        <f t="shared" si="212"/>
        <v>0.11</v>
      </c>
      <c r="R171" s="32">
        <f t="shared" si="212"/>
        <v>0.34</v>
      </c>
      <c r="S171" s="9">
        <f t="shared" si="212"/>
        <v>0.29</v>
      </c>
      <c r="T171" s="9">
        <f t="shared" si="212"/>
        <v>0.27</v>
      </c>
      <c r="U171" s="9">
        <f t="shared" si="212"/>
        <v>0.33</v>
      </c>
      <c r="V171" s="9">
        <f t="shared" si="212"/>
        <v>0.44</v>
      </c>
      <c r="W171" s="35">
        <f t="shared" si="212"/>
        <v>1.33</v>
      </c>
      <c r="X171" s="33">
        <f t="shared" si="212"/>
        <v>0.34</v>
      </c>
      <c r="Y171" s="33">
        <f t="shared" si="212"/>
        <v>0.33</v>
      </c>
      <c r="Z171" s="33">
        <f t="shared" si="212"/>
        <v>0.42</v>
      </c>
      <c r="AA171" s="33">
        <f t="shared" si="212"/>
        <v>0.55</v>
      </c>
      <c r="AB171" s="34">
        <f t="shared" si="212"/>
        <v>1.6400000000000001</v>
      </c>
      <c r="AC171" s="33">
        <f>AC174</f>
        <v>0.74</v>
      </c>
      <c r="AD171" s="33">
        <f aca="true" t="shared" si="213" ref="AD171:AF172">AD174</f>
        <v>0.51</v>
      </c>
      <c r="AE171" s="33">
        <f t="shared" si="213"/>
        <v>0.4</v>
      </c>
      <c r="AF171" s="33">
        <f t="shared" si="213"/>
        <v>0.29</v>
      </c>
      <c r="AG171" s="34">
        <f t="shared" si="178"/>
        <v>1.94</v>
      </c>
      <c r="AH171" s="33">
        <f aca="true" t="shared" si="214" ref="AH171:AJ172">AH174</f>
        <v>0.32</v>
      </c>
      <c r="AI171" s="33">
        <f t="shared" si="214"/>
        <v>0.4</v>
      </c>
      <c r="AJ171" s="33">
        <f t="shared" si="214"/>
        <v>0.45</v>
      </c>
    </row>
    <row r="172" spans="1:36" ht="12" customHeight="1">
      <c r="A172" s="7" t="s">
        <v>54</v>
      </c>
      <c r="B172" s="7" t="s">
        <v>54</v>
      </c>
      <c r="C172" s="7" t="s">
        <v>55</v>
      </c>
      <c r="D172" s="9">
        <f t="shared" si="212"/>
        <v>0.16</v>
      </c>
      <c r="E172" s="9">
        <f t="shared" si="212"/>
        <v>0.23</v>
      </c>
      <c r="F172" s="9">
        <f t="shared" si="212"/>
        <v>0.2</v>
      </c>
      <c r="G172" s="9">
        <f t="shared" si="212"/>
        <v>0.34</v>
      </c>
      <c r="H172" s="32">
        <f t="shared" si="212"/>
        <v>0.9300000000000002</v>
      </c>
      <c r="I172" s="9">
        <f t="shared" si="212"/>
        <v>0.2</v>
      </c>
      <c r="J172" s="9">
        <f t="shared" si="212"/>
        <v>0.4</v>
      </c>
      <c r="K172" s="9">
        <f t="shared" si="212"/>
        <v>0.21</v>
      </c>
      <c r="L172" s="9">
        <f t="shared" si="212"/>
        <v>0.29</v>
      </c>
      <c r="M172" s="32">
        <f t="shared" si="212"/>
        <v>1.1</v>
      </c>
      <c r="N172" s="9">
        <f t="shared" si="212"/>
        <v>0.18</v>
      </c>
      <c r="O172" s="9">
        <f t="shared" si="212"/>
        <v>0.36</v>
      </c>
      <c r="P172" s="9">
        <f t="shared" si="212"/>
        <v>0.34</v>
      </c>
      <c r="Q172" s="9">
        <f t="shared" si="212"/>
        <v>0.41</v>
      </c>
      <c r="R172" s="32">
        <f t="shared" si="212"/>
        <v>1.29</v>
      </c>
      <c r="S172" s="9">
        <f t="shared" si="212"/>
        <v>0.19</v>
      </c>
      <c r="T172" s="9">
        <f t="shared" si="212"/>
        <v>0.6</v>
      </c>
      <c r="U172" s="9">
        <f t="shared" si="212"/>
        <v>0.59</v>
      </c>
      <c r="V172" s="9">
        <f t="shared" si="212"/>
        <v>0.16</v>
      </c>
      <c r="W172" s="35">
        <f t="shared" si="212"/>
        <v>1.5399999999999998</v>
      </c>
      <c r="X172" s="33">
        <f t="shared" si="212"/>
        <v>0.45</v>
      </c>
      <c r="Y172" s="33">
        <f t="shared" si="212"/>
        <v>0.94</v>
      </c>
      <c r="Z172" s="33">
        <f t="shared" si="212"/>
        <v>0.65</v>
      </c>
      <c r="AA172" s="33">
        <f t="shared" si="212"/>
        <v>0.82</v>
      </c>
      <c r="AB172" s="34">
        <f t="shared" si="212"/>
        <v>2.86</v>
      </c>
      <c r="AC172" s="33">
        <f>AC175</f>
        <v>0.42</v>
      </c>
      <c r="AD172" s="33">
        <f t="shared" si="213"/>
        <v>0.65</v>
      </c>
      <c r="AE172" s="33">
        <f t="shared" si="213"/>
        <v>0.67</v>
      </c>
      <c r="AF172" s="33">
        <f t="shared" si="213"/>
        <v>0.9</v>
      </c>
      <c r="AG172" s="34">
        <f t="shared" si="178"/>
        <v>2.64</v>
      </c>
      <c r="AH172" s="33">
        <f t="shared" si="214"/>
        <v>0.92</v>
      </c>
      <c r="AI172" s="33">
        <f t="shared" si="214"/>
        <v>0.75</v>
      </c>
      <c r="AJ172" s="33">
        <f t="shared" si="214"/>
        <v>1.67</v>
      </c>
    </row>
    <row r="173" spans="1:36" ht="12" customHeight="1">
      <c r="A173" s="10" t="s">
        <v>207</v>
      </c>
      <c r="B173" s="10" t="s">
        <v>208</v>
      </c>
      <c r="C173" s="7" t="s">
        <v>209</v>
      </c>
      <c r="D173" s="9">
        <f aca="true" t="shared" si="215" ref="D173:M173">D174-D175</f>
        <v>-0.16</v>
      </c>
      <c r="E173" s="9">
        <f t="shared" si="215"/>
        <v>-0.22</v>
      </c>
      <c r="F173" s="9">
        <f t="shared" si="215"/>
        <v>-0.2</v>
      </c>
      <c r="G173" s="9">
        <f t="shared" si="215"/>
        <v>-0.34</v>
      </c>
      <c r="H173" s="32">
        <f t="shared" si="215"/>
        <v>-0.9200000000000002</v>
      </c>
      <c r="I173" s="9">
        <f t="shared" si="215"/>
        <v>-0.2</v>
      </c>
      <c r="J173" s="9">
        <f t="shared" si="215"/>
        <v>-0.4</v>
      </c>
      <c r="K173" s="9">
        <f t="shared" si="215"/>
        <v>-0.21</v>
      </c>
      <c r="L173" s="9">
        <f t="shared" si="215"/>
        <v>-0.21999999999999997</v>
      </c>
      <c r="M173" s="32">
        <f t="shared" si="215"/>
        <v>-1.03</v>
      </c>
      <c r="N173" s="9">
        <f aca="true" t="shared" si="216" ref="N173:AA173">N174-N175</f>
        <v>-0.10999999999999999</v>
      </c>
      <c r="O173" s="9">
        <f t="shared" si="216"/>
        <v>-0.27</v>
      </c>
      <c r="P173" s="9">
        <f t="shared" si="216"/>
        <v>-0.27</v>
      </c>
      <c r="Q173" s="9">
        <f t="shared" si="216"/>
        <v>-0.3</v>
      </c>
      <c r="R173" s="32">
        <f>R174-R175</f>
        <v>-0.95</v>
      </c>
      <c r="S173" s="9">
        <f t="shared" si="216"/>
        <v>0.09999999999999998</v>
      </c>
      <c r="T173" s="9">
        <f t="shared" si="216"/>
        <v>-0.32999999999999996</v>
      </c>
      <c r="U173" s="9">
        <f t="shared" si="216"/>
        <v>-0.25999999999999995</v>
      </c>
      <c r="V173" s="9">
        <f t="shared" si="216"/>
        <v>0.28</v>
      </c>
      <c r="W173" s="35">
        <f>W174-W175</f>
        <v>-0.20999999999999974</v>
      </c>
      <c r="X173" s="33">
        <f t="shared" si="216"/>
        <v>-0.10999999999999999</v>
      </c>
      <c r="Y173" s="33">
        <f t="shared" si="216"/>
        <v>-0.6099999999999999</v>
      </c>
      <c r="Z173" s="33">
        <f t="shared" si="216"/>
        <v>-0.23000000000000004</v>
      </c>
      <c r="AA173" s="33">
        <f t="shared" si="216"/>
        <v>-0.2699999999999999</v>
      </c>
      <c r="AB173" s="35">
        <f aca="true" t="shared" si="217" ref="AB173:AJ173">AB174-AB175</f>
        <v>-1.2199999999999998</v>
      </c>
      <c r="AC173" s="33">
        <f t="shared" si="217"/>
        <v>0.32</v>
      </c>
      <c r="AD173" s="33">
        <f t="shared" si="217"/>
        <v>-0.14</v>
      </c>
      <c r="AE173" s="33">
        <f t="shared" si="217"/>
        <v>-0.27</v>
      </c>
      <c r="AF173" s="33">
        <f t="shared" si="217"/>
        <v>-0.6100000000000001</v>
      </c>
      <c r="AG173" s="35">
        <f t="shared" si="217"/>
        <v>-0.7000000000000002</v>
      </c>
      <c r="AH173" s="33">
        <f t="shared" si="217"/>
        <v>-0.6000000000000001</v>
      </c>
      <c r="AI173" s="33">
        <f t="shared" si="217"/>
        <v>-0.35</v>
      </c>
      <c r="AJ173" s="33">
        <f t="shared" si="217"/>
        <v>-1.22</v>
      </c>
    </row>
    <row r="174" spans="1:36" ht="12" customHeight="1">
      <c r="A174" s="7" t="s">
        <v>80</v>
      </c>
      <c r="B174" s="7" t="s">
        <v>80</v>
      </c>
      <c r="C174" s="7" t="s">
        <v>81</v>
      </c>
      <c r="D174" s="9">
        <v>0</v>
      </c>
      <c r="E174" s="9">
        <v>0.01</v>
      </c>
      <c r="F174" s="9">
        <v>0</v>
      </c>
      <c r="G174" s="9">
        <v>0</v>
      </c>
      <c r="H174" s="32">
        <f>SUM(D174:G174)</f>
        <v>0.01</v>
      </c>
      <c r="I174" s="9">
        <v>0</v>
      </c>
      <c r="J174" s="9">
        <v>0</v>
      </c>
      <c r="K174" s="9">
        <v>0</v>
      </c>
      <c r="L174" s="9">
        <v>0.07</v>
      </c>
      <c r="M174" s="32">
        <f>SUM(I174:L174)</f>
        <v>0.07</v>
      </c>
      <c r="N174" s="9">
        <v>0.07</v>
      </c>
      <c r="O174" s="9">
        <v>0.09</v>
      </c>
      <c r="P174" s="9">
        <v>0.07</v>
      </c>
      <c r="Q174" s="9">
        <v>0.11</v>
      </c>
      <c r="R174" s="32">
        <f>SUM(N174:Q174)</f>
        <v>0.34</v>
      </c>
      <c r="S174" s="9">
        <v>0.29</v>
      </c>
      <c r="T174" s="9">
        <v>0.27</v>
      </c>
      <c r="U174" s="9">
        <v>0.33</v>
      </c>
      <c r="V174" s="9">
        <v>0.44</v>
      </c>
      <c r="W174" s="35">
        <f>SUM(S174:V174)</f>
        <v>1.33</v>
      </c>
      <c r="X174" s="33">
        <v>0.34</v>
      </c>
      <c r="Y174" s="33">
        <v>0.33</v>
      </c>
      <c r="Z174" s="33">
        <v>0.42</v>
      </c>
      <c r="AA174" s="33">
        <v>0.55</v>
      </c>
      <c r="AB174" s="34">
        <f>SUM(X174:AA174)</f>
        <v>1.6400000000000001</v>
      </c>
      <c r="AC174" s="33">
        <v>0.74</v>
      </c>
      <c r="AD174" s="33">
        <v>0.51</v>
      </c>
      <c r="AE174" s="33">
        <v>0.4</v>
      </c>
      <c r="AF174" s="33">
        <v>0.29</v>
      </c>
      <c r="AG174" s="34">
        <f>SUM(AC174:AF174)</f>
        <v>1.94</v>
      </c>
      <c r="AH174" s="33">
        <v>0.32</v>
      </c>
      <c r="AI174" s="33">
        <v>0.4</v>
      </c>
      <c r="AJ174" s="33">
        <v>0.45</v>
      </c>
    </row>
    <row r="175" spans="1:36" ht="12" customHeight="1">
      <c r="A175" s="7" t="s">
        <v>82</v>
      </c>
      <c r="B175" s="7" t="s">
        <v>82</v>
      </c>
      <c r="C175" s="7" t="s">
        <v>83</v>
      </c>
      <c r="D175" s="9">
        <v>0.16</v>
      </c>
      <c r="E175" s="9">
        <v>0.23</v>
      </c>
      <c r="F175" s="9">
        <v>0.2</v>
      </c>
      <c r="G175" s="9">
        <v>0.34</v>
      </c>
      <c r="H175" s="32">
        <f>SUM(D175:G175)</f>
        <v>0.9300000000000002</v>
      </c>
      <c r="I175" s="9">
        <v>0.2</v>
      </c>
      <c r="J175" s="9">
        <v>0.4</v>
      </c>
      <c r="K175" s="9">
        <v>0.21</v>
      </c>
      <c r="L175" s="9">
        <v>0.29</v>
      </c>
      <c r="M175" s="32">
        <f>SUM(I175:L175)</f>
        <v>1.1</v>
      </c>
      <c r="N175" s="9">
        <v>0.18</v>
      </c>
      <c r="O175" s="9">
        <v>0.36</v>
      </c>
      <c r="P175" s="9">
        <v>0.34</v>
      </c>
      <c r="Q175" s="9">
        <v>0.41</v>
      </c>
      <c r="R175" s="32">
        <f>SUM(N175:Q175)</f>
        <v>1.29</v>
      </c>
      <c r="S175" s="9">
        <v>0.19</v>
      </c>
      <c r="T175" s="9">
        <v>0.6</v>
      </c>
      <c r="U175" s="9">
        <v>0.59</v>
      </c>
      <c r="V175" s="9">
        <v>0.16</v>
      </c>
      <c r="W175" s="35">
        <f>SUM(S175:V175)</f>
        <v>1.5399999999999998</v>
      </c>
      <c r="X175" s="33">
        <v>0.45</v>
      </c>
      <c r="Y175" s="33">
        <v>0.94</v>
      </c>
      <c r="Z175" s="33">
        <v>0.65</v>
      </c>
      <c r="AA175" s="33">
        <v>0.82</v>
      </c>
      <c r="AB175" s="34">
        <f>SUM(X175:AA175)</f>
        <v>2.86</v>
      </c>
      <c r="AC175" s="33">
        <v>0.42</v>
      </c>
      <c r="AD175" s="33">
        <v>0.65</v>
      </c>
      <c r="AE175" s="33">
        <v>0.67</v>
      </c>
      <c r="AF175" s="33">
        <v>0.9</v>
      </c>
      <c r="AG175" s="34">
        <f>SUM(AC175:AF175)</f>
        <v>2.64</v>
      </c>
      <c r="AH175" s="33">
        <v>0.92</v>
      </c>
      <c r="AI175" s="33">
        <v>0.75</v>
      </c>
      <c r="AJ175" s="33">
        <v>1.67</v>
      </c>
    </row>
    <row r="176" spans="1:36" s="8" customFormat="1" ht="12" customHeight="1">
      <c r="A176" s="10" t="s">
        <v>210</v>
      </c>
      <c r="B176" s="10" t="s">
        <v>211</v>
      </c>
      <c r="C176" s="7" t="s">
        <v>212</v>
      </c>
      <c r="D176" s="9">
        <f aca="true" t="shared" si="218" ref="D176:M176">D177-D178</f>
        <v>-3.460000000000001</v>
      </c>
      <c r="E176" s="9">
        <f t="shared" si="218"/>
        <v>-2.2800000000000002</v>
      </c>
      <c r="F176" s="9">
        <f t="shared" si="218"/>
        <v>-3.799999999999999</v>
      </c>
      <c r="G176" s="9">
        <f t="shared" si="218"/>
        <v>-3.8</v>
      </c>
      <c r="H176" s="32">
        <f t="shared" si="218"/>
        <v>-13.34</v>
      </c>
      <c r="I176" s="9">
        <f t="shared" si="218"/>
        <v>2.09</v>
      </c>
      <c r="J176" s="9">
        <f t="shared" si="218"/>
        <v>0.6899999999999995</v>
      </c>
      <c r="K176" s="9">
        <f t="shared" si="218"/>
        <v>-0.2600000000000007</v>
      </c>
      <c r="L176" s="9">
        <f t="shared" si="218"/>
        <v>3.620000000000001</v>
      </c>
      <c r="M176" s="32">
        <f t="shared" si="218"/>
        <v>6.139999999999997</v>
      </c>
      <c r="N176" s="9">
        <f aca="true" t="shared" si="219" ref="N176:AA176">N177-N178</f>
        <v>-0.5600000000000005</v>
      </c>
      <c r="O176" s="9">
        <f t="shared" si="219"/>
        <v>2.1899999999999995</v>
      </c>
      <c r="P176" s="9">
        <f t="shared" si="219"/>
        <v>1.5899999999999999</v>
      </c>
      <c r="Q176" s="9">
        <f t="shared" si="219"/>
        <v>2.139999999999999</v>
      </c>
      <c r="R176" s="32">
        <f>R177-R178</f>
        <v>5.359999999999999</v>
      </c>
      <c r="S176" s="9">
        <f t="shared" si="219"/>
        <v>-1.4900000000000002</v>
      </c>
      <c r="T176" s="9">
        <f t="shared" si="219"/>
        <v>1.9399999999999995</v>
      </c>
      <c r="U176" s="9">
        <f t="shared" si="219"/>
        <v>0.5700000000000003</v>
      </c>
      <c r="V176" s="9">
        <f t="shared" si="219"/>
        <v>3.1800000000000015</v>
      </c>
      <c r="W176" s="35">
        <f>W177-W178</f>
        <v>4.20000000000001</v>
      </c>
      <c r="X176" s="33">
        <f t="shared" si="219"/>
        <v>-2.789999999999999</v>
      </c>
      <c r="Y176" s="33">
        <f t="shared" si="219"/>
        <v>-1.5</v>
      </c>
      <c r="Z176" s="33">
        <f t="shared" si="219"/>
        <v>-1.6700000000000017</v>
      </c>
      <c r="AA176" s="33">
        <f t="shared" si="219"/>
        <v>0.9100000000000001</v>
      </c>
      <c r="AB176" s="35">
        <f aca="true" t="shared" si="220" ref="AB176:AJ176">AB177-AB178</f>
        <v>-5.049999999999997</v>
      </c>
      <c r="AC176" s="33">
        <f t="shared" si="220"/>
        <v>-4.28</v>
      </c>
      <c r="AD176" s="33">
        <f t="shared" si="220"/>
        <v>-1.3600000000000012</v>
      </c>
      <c r="AE176" s="33">
        <f t="shared" si="220"/>
        <v>-0.47999999999999865</v>
      </c>
      <c r="AF176" s="33">
        <f t="shared" si="220"/>
        <v>1.8500000000000014</v>
      </c>
      <c r="AG176" s="35">
        <f t="shared" si="220"/>
        <v>-4.270000000000003</v>
      </c>
      <c r="AH176" s="33">
        <f t="shared" si="220"/>
        <v>-2.4399999999999995</v>
      </c>
      <c r="AI176" s="33">
        <f t="shared" si="220"/>
        <v>-1.0000000000000018</v>
      </c>
      <c r="AJ176" s="33">
        <f t="shared" si="220"/>
        <v>0.05999999999999961</v>
      </c>
    </row>
    <row r="177" spans="1:36" ht="12" customHeight="1">
      <c r="A177" s="7" t="s">
        <v>52</v>
      </c>
      <c r="B177" s="7" t="s">
        <v>52</v>
      </c>
      <c r="C177" s="7" t="s">
        <v>53</v>
      </c>
      <c r="D177" s="9">
        <v>4.5</v>
      </c>
      <c r="E177" s="9">
        <v>6.13</v>
      </c>
      <c r="F177" s="9">
        <v>5.550000000000001</v>
      </c>
      <c r="G177" s="9">
        <v>5.55</v>
      </c>
      <c r="H177" s="32">
        <f>SUM(D177:G177)</f>
        <v>21.73</v>
      </c>
      <c r="I177" s="9">
        <v>8.69</v>
      </c>
      <c r="J177" s="9">
        <v>7.529999999999999</v>
      </c>
      <c r="K177" s="9">
        <v>7.22</v>
      </c>
      <c r="L177" s="9">
        <v>14.350000000000001</v>
      </c>
      <c r="M177" s="32">
        <f>SUM(I177:L177)</f>
        <v>37.79</v>
      </c>
      <c r="N177" s="9">
        <v>6.27</v>
      </c>
      <c r="O177" s="9">
        <v>10.24</v>
      </c>
      <c r="P177" s="9">
        <v>10.82</v>
      </c>
      <c r="Q177" s="9">
        <v>14.669999999999998</v>
      </c>
      <c r="R177" s="32">
        <f>SUM(N177:Q177)</f>
        <v>42</v>
      </c>
      <c r="S177" s="9">
        <v>8.26</v>
      </c>
      <c r="T177" s="9">
        <v>9.66</v>
      </c>
      <c r="U177" s="9">
        <v>8.86</v>
      </c>
      <c r="V177" s="9">
        <v>12.38</v>
      </c>
      <c r="W177" s="35">
        <f>SUM(S177:V177)</f>
        <v>39.160000000000004</v>
      </c>
      <c r="X177" s="33">
        <v>8.030000000000001</v>
      </c>
      <c r="Y177" s="33">
        <v>9.85</v>
      </c>
      <c r="Z177" s="33">
        <v>9.69</v>
      </c>
      <c r="AA177" s="33">
        <v>12.66</v>
      </c>
      <c r="AB177" s="34">
        <f>SUM(X177:AA177)</f>
        <v>40.230000000000004</v>
      </c>
      <c r="AC177" s="33">
        <v>7.38</v>
      </c>
      <c r="AD177" s="33">
        <v>8.36</v>
      </c>
      <c r="AE177" s="33">
        <v>8.3</v>
      </c>
      <c r="AF177" s="33">
        <v>10.97</v>
      </c>
      <c r="AG177" s="34">
        <f>SUM(AC177:AF177)</f>
        <v>35.01</v>
      </c>
      <c r="AH177" s="33">
        <v>6.07</v>
      </c>
      <c r="AI177" s="33">
        <v>7.459999999999999</v>
      </c>
      <c r="AJ177" s="33">
        <v>7.619999999999999</v>
      </c>
    </row>
    <row r="178" spans="1:36" ht="12" customHeight="1">
      <c r="A178" s="7" t="s">
        <v>54</v>
      </c>
      <c r="B178" s="7" t="s">
        <v>54</v>
      </c>
      <c r="C178" s="7" t="s">
        <v>55</v>
      </c>
      <c r="D178" s="9">
        <v>7.960000000000001</v>
      </c>
      <c r="E178" s="9">
        <v>8.41</v>
      </c>
      <c r="F178" s="9">
        <v>9.35</v>
      </c>
      <c r="G178" s="9">
        <v>9.35</v>
      </c>
      <c r="H178" s="32">
        <f>SUM(D178:G178)</f>
        <v>35.07</v>
      </c>
      <c r="I178" s="9">
        <v>6.6</v>
      </c>
      <c r="J178" s="9">
        <v>6.84</v>
      </c>
      <c r="K178" s="9">
        <v>7.48</v>
      </c>
      <c r="L178" s="9">
        <v>10.73</v>
      </c>
      <c r="M178" s="32">
        <f>SUM(I178:L178)</f>
        <v>31.650000000000002</v>
      </c>
      <c r="N178" s="9">
        <v>6.83</v>
      </c>
      <c r="O178" s="9">
        <v>8.05</v>
      </c>
      <c r="P178" s="9">
        <v>9.23</v>
      </c>
      <c r="Q178" s="9">
        <v>12.53</v>
      </c>
      <c r="R178" s="32">
        <f>SUM(N178:Q178)</f>
        <v>36.64</v>
      </c>
      <c r="S178" s="9">
        <v>9.75</v>
      </c>
      <c r="T178" s="9">
        <v>7.720000000000001</v>
      </c>
      <c r="U178" s="9">
        <v>8.29</v>
      </c>
      <c r="V178" s="9">
        <v>9.2</v>
      </c>
      <c r="W178" s="35">
        <f>SUM(S178:V178)</f>
        <v>34.959999999999994</v>
      </c>
      <c r="X178" s="33">
        <v>10.82</v>
      </c>
      <c r="Y178" s="33">
        <v>11.35</v>
      </c>
      <c r="Z178" s="33">
        <v>11.360000000000001</v>
      </c>
      <c r="AA178" s="33">
        <v>11.75</v>
      </c>
      <c r="AB178" s="34">
        <f>SUM(X178:AA178)</f>
        <v>45.28</v>
      </c>
      <c r="AC178" s="33">
        <v>11.66</v>
      </c>
      <c r="AD178" s="33">
        <v>9.72</v>
      </c>
      <c r="AE178" s="33">
        <v>8.78</v>
      </c>
      <c r="AF178" s="33">
        <v>9.12</v>
      </c>
      <c r="AG178" s="34">
        <f>SUM(AC178:AF178)</f>
        <v>39.28</v>
      </c>
      <c r="AH178" s="33">
        <v>8.51</v>
      </c>
      <c r="AI178" s="33">
        <v>8.46</v>
      </c>
      <c r="AJ178" s="33">
        <v>7.56</v>
      </c>
    </row>
    <row r="179" spans="1:36" s="8" customFormat="1" ht="12" customHeight="1">
      <c r="A179" s="12" t="s">
        <v>213</v>
      </c>
      <c r="B179" s="12" t="s">
        <v>214</v>
      </c>
      <c r="C179" s="6" t="s">
        <v>215</v>
      </c>
      <c r="D179" s="28">
        <f aca="true" t="shared" si="221" ref="D179:AF179">D180-D181</f>
        <v>26.829999999999984</v>
      </c>
      <c r="E179" s="28">
        <f t="shared" si="221"/>
        <v>79.60000000000002</v>
      </c>
      <c r="F179" s="28">
        <f t="shared" si="221"/>
        <v>80.59999999999998</v>
      </c>
      <c r="G179" s="28">
        <f t="shared" si="221"/>
        <v>135.14000000000001</v>
      </c>
      <c r="H179" s="29">
        <f t="shared" si="221"/>
        <v>322.17</v>
      </c>
      <c r="I179" s="28">
        <f t="shared" si="221"/>
        <v>94.63999999999999</v>
      </c>
      <c r="J179" s="28">
        <f t="shared" si="221"/>
        <v>116.41</v>
      </c>
      <c r="K179" s="28">
        <f t="shared" si="221"/>
        <v>144.66</v>
      </c>
      <c r="L179" s="28">
        <f t="shared" si="221"/>
        <v>150.01</v>
      </c>
      <c r="M179" s="29">
        <f t="shared" si="221"/>
        <v>505.72</v>
      </c>
      <c r="N179" s="28">
        <f t="shared" si="221"/>
        <v>116.57</v>
      </c>
      <c r="O179" s="28">
        <f t="shared" si="221"/>
        <v>138.33999999999997</v>
      </c>
      <c r="P179" s="28">
        <f t="shared" si="221"/>
        <v>165.56</v>
      </c>
      <c r="Q179" s="28">
        <f t="shared" si="221"/>
        <v>157.04999999999995</v>
      </c>
      <c r="R179" s="29">
        <f t="shared" si="221"/>
        <v>577.52</v>
      </c>
      <c r="S179" s="28">
        <f t="shared" si="221"/>
        <v>169.27</v>
      </c>
      <c r="T179" s="28">
        <f t="shared" si="221"/>
        <v>184.03000000000003</v>
      </c>
      <c r="U179" s="28">
        <f t="shared" si="221"/>
        <v>240.19999999999993</v>
      </c>
      <c r="V179" s="28">
        <f t="shared" si="221"/>
        <v>222.76999999999995</v>
      </c>
      <c r="W179" s="30">
        <f t="shared" si="221"/>
        <v>816.27</v>
      </c>
      <c r="X179" s="31">
        <f t="shared" si="221"/>
        <v>173.37000000000003</v>
      </c>
      <c r="Y179" s="31">
        <f t="shared" si="221"/>
        <v>184.13999999999993</v>
      </c>
      <c r="Z179" s="31">
        <f t="shared" si="221"/>
        <v>238.28000000000003</v>
      </c>
      <c r="AA179" s="31">
        <f t="shared" si="221"/>
        <v>275.84999999999997</v>
      </c>
      <c r="AB179" s="30">
        <f t="shared" si="221"/>
        <v>871.6400000000001</v>
      </c>
      <c r="AC179" s="31">
        <f t="shared" si="221"/>
        <v>156.17000000000002</v>
      </c>
      <c r="AD179" s="31">
        <f t="shared" si="221"/>
        <v>219.66000000000005</v>
      </c>
      <c r="AE179" s="31">
        <f t="shared" si="221"/>
        <v>229.84999999999997</v>
      </c>
      <c r="AF179" s="31">
        <f t="shared" si="221"/>
        <v>221.23999999999995</v>
      </c>
      <c r="AG179" s="30">
        <f>AG180-AG181</f>
        <v>826.9200000000001</v>
      </c>
      <c r="AH179" s="31">
        <f>AH180-AH181</f>
        <v>94.20999999999998</v>
      </c>
      <c r="AI179" s="31">
        <f>AI180-AI181</f>
        <v>67.54999999999998</v>
      </c>
      <c r="AJ179" s="31">
        <f>AJ180-AJ181</f>
        <v>136.13000000000002</v>
      </c>
    </row>
    <row r="180" spans="1:36" ht="12" customHeight="1">
      <c r="A180" s="7" t="s">
        <v>45</v>
      </c>
      <c r="B180" s="7" t="s">
        <v>45</v>
      </c>
      <c r="C180" s="7" t="s">
        <v>46</v>
      </c>
      <c r="D180" s="9">
        <f aca="true" t="shared" si="222" ref="D180:M181">+D183+D186+D235</f>
        <v>102.80999999999999</v>
      </c>
      <c r="E180" s="9">
        <f t="shared" si="222"/>
        <v>150.85000000000002</v>
      </c>
      <c r="F180" s="9">
        <f t="shared" si="222"/>
        <v>155.7</v>
      </c>
      <c r="G180" s="9">
        <f t="shared" si="222"/>
        <v>181.82000000000002</v>
      </c>
      <c r="H180" s="32">
        <f t="shared" si="222"/>
        <v>591.1800000000001</v>
      </c>
      <c r="I180" s="9">
        <f t="shared" si="222"/>
        <v>150.57</v>
      </c>
      <c r="J180" s="9">
        <f t="shared" si="222"/>
        <v>178.54</v>
      </c>
      <c r="K180" s="9">
        <f t="shared" si="222"/>
        <v>220.47</v>
      </c>
      <c r="L180" s="9">
        <f t="shared" si="222"/>
        <v>216.34</v>
      </c>
      <c r="M180" s="32">
        <f t="shared" si="222"/>
        <v>765.9200000000001</v>
      </c>
      <c r="N180" s="9">
        <f>+N183+N186+N235</f>
        <v>174.03</v>
      </c>
      <c r="O180" s="9">
        <f aca="true" t="shared" si="223" ref="O180:AB181">+O183+O186+O235</f>
        <v>239.65</v>
      </c>
      <c r="P180" s="9">
        <f t="shared" si="223"/>
        <v>265.81</v>
      </c>
      <c r="Q180" s="9">
        <f t="shared" si="223"/>
        <v>253.85999999999999</v>
      </c>
      <c r="R180" s="32">
        <f t="shared" si="223"/>
        <v>933.35</v>
      </c>
      <c r="S180" s="9">
        <f t="shared" si="223"/>
        <v>203.36</v>
      </c>
      <c r="T180" s="9">
        <f t="shared" si="223"/>
        <v>265.21000000000004</v>
      </c>
      <c r="U180" s="9">
        <f t="shared" si="223"/>
        <v>291.38999999999993</v>
      </c>
      <c r="V180" s="9">
        <f t="shared" si="223"/>
        <v>287.03999999999996</v>
      </c>
      <c r="W180" s="32">
        <f t="shared" si="223"/>
        <v>1047</v>
      </c>
      <c r="X180" s="9">
        <f t="shared" si="223"/>
        <v>222.10000000000002</v>
      </c>
      <c r="Y180" s="9">
        <f t="shared" si="223"/>
        <v>295.72999999999996</v>
      </c>
      <c r="Z180" s="9">
        <f t="shared" si="223"/>
        <v>323.78000000000003</v>
      </c>
      <c r="AA180" s="9">
        <f t="shared" si="223"/>
        <v>319.46999999999997</v>
      </c>
      <c r="AB180" s="32">
        <f t="shared" si="223"/>
        <v>1161.0800000000002</v>
      </c>
      <c r="AC180" s="33">
        <f aca="true" t="shared" si="224" ref="AC180:AF181">AC183+AC186+AC235</f>
        <v>225.74</v>
      </c>
      <c r="AD180" s="33">
        <f t="shared" si="224"/>
        <v>307.13000000000005</v>
      </c>
      <c r="AE180" s="33">
        <f t="shared" si="224"/>
        <v>322.46</v>
      </c>
      <c r="AF180" s="33">
        <f t="shared" si="224"/>
        <v>263.15</v>
      </c>
      <c r="AG180" s="34">
        <f aca="true" t="shared" si="225" ref="AG180:AG187">SUM(AC180:AF180)</f>
        <v>1118.48</v>
      </c>
      <c r="AH180" s="33">
        <f aca="true" t="shared" si="226" ref="AH180:AJ181">AH183+AH186+AH235</f>
        <v>184.39</v>
      </c>
      <c r="AI180" s="33">
        <f t="shared" si="226"/>
        <v>219.41</v>
      </c>
      <c r="AJ180" s="33">
        <f t="shared" si="226"/>
        <v>215.17000000000002</v>
      </c>
    </row>
    <row r="181" spans="1:36" ht="12" customHeight="1">
      <c r="A181" s="7" t="s">
        <v>47</v>
      </c>
      <c r="B181" s="7" t="s">
        <v>47</v>
      </c>
      <c r="C181" s="7" t="s">
        <v>48</v>
      </c>
      <c r="D181" s="9">
        <f t="shared" si="222"/>
        <v>75.98</v>
      </c>
      <c r="E181" s="9">
        <f t="shared" si="222"/>
        <v>71.25</v>
      </c>
      <c r="F181" s="9">
        <f t="shared" si="222"/>
        <v>75.10000000000001</v>
      </c>
      <c r="G181" s="9">
        <f t="shared" si="222"/>
        <v>46.68</v>
      </c>
      <c r="H181" s="32">
        <f t="shared" si="222"/>
        <v>269.01000000000005</v>
      </c>
      <c r="I181" s="9">
        <f t="shared" si="222"/>
        <v>55.93000000000001</v>
      </c>
      <c r="J181" s="9">
        <f t="shared" si="222"/>
        <v>62.129999999999995</v>
      </c>
      <c r="K181" s="9">
        <f t="shared" si="222"/>
        <v>75.81</v>
      </c>
      <c r="L181" s="9">
        <f t="shared" si="222"/>
        <v>66.33000000000001</v>
      </c>
      <c r="M181" s="32">
        <f t="shared" si="222"/>
        <v>260.20000000000005</v>
      </c>
      <c r="N181" s="9">
        <f>+N184+N187+N236</f>
        <v>57.46</v>
      </c>
      <c r="O181" s="9">
        <f t="shared" si="223"/>
        <v>101.31000000000002</v>
      </c>
      <c r="P181" s="9">
        <f t="shared" si="223"/>
        <v>100.24999999999999</v>
      </c>
      <c r="Q181" s="9">
        <f t="shared" si="223"/>
        <v>96.81000000000002</v>
      </c>
      <c r="R181" s="32">
        <f t="shared" si="223"/>
        <v>355.83000000000004</v>
      </c>
      <c r="S181" s="9">
        <f t="shared" si="223"/>
        <v>34.089999999999996</v>
      </c>
      <c r="T181" s="9">
        <f t="shared" si="223"/>
        <v>81.17999999999999</v>
      </c>
      <c r="U181" s="9">
        <f t="shared" si="223"/>
        <v>51.19</v>
      </c>
      <c r="V181" s="9">
        <f t="shared" si="223"/>
        <v>64.27000000000001</v>
      </c>
      <c r="W181" s="32">
        <f t="shared" si="223"/>
        <v>230.73</v>
      </c>
      <c r="X181" s="9">
        <f t="shared" si="223"/>
        <v>48.73</v>
      </c>
      <c r="Y181" s="9">
        <f t="shared" si="223"/>
        <v>111.59000000000002</v>
      </c>
      <c r="Z181" s="9">
        <f t="shared" si="223"/>
        <v>85.50000000000001</v>
      </c>
      <c r="AA181" s="9">
        <f t="shared" si="223"/>
        <v>43.62</v>
      </c>
      <c r="AB181" s="32">
        <f t="shared" si="223"/>
        <v>289.44</v>
      </c>
      <c r="AC181" s="33">
        <f t="shared" si="224"/>
        <v>69.57</v>
      </c>
      <c r="AD181" s="33">
        <f t="shared" si="224"/>
        <v>87.47</v>
      </c>
      <c r="AE181" s="33">
        <f t="shared" si="224"/>
        <v>92.61</v>
      </c>
      <c r="AF181" s="33">
        <f t="shared" si="224"/>
        <v>41.91000000000001</v>
      </c>
      <c r="AG181" s="34">
        <f t="shared" si="225"/>
        <v>291.56</v>
      </c>
      <c r="AH181" s="33">
        <f t="shared" si="226"/>
        <v>90.18</v>
      </c>
      <c r="AI181" s="33">
        <f t="shared" si="226"/>
        <v>151.86</v>
      </c>
      <c r="AJ181" s="33">
        <f t="shared" si="226"/>
        <v>79.03999999999999</v>
      </c>
    </row>
    <row r="182" spans="1:36" ht="12" customHeight="1">
      <c r="A182" s="7" t="s">
        <v>216</v>
      </c>
      <c r="B182" s="10" t="s">
        <v>217</v>
      </c>
      <c r="C182" s="7" t="s">
        <v>218</v>
      </c>
      <c r="D182" s="9">
        <f aca="true" t="shared" si="227" ref="D182:M182">D183-D184</f>
        <v>77.97</v>
      </c>
      <c r="E182" s="9">
        <f t="shared" si="227"/>
        <v>128.59</v>
      </c>
      <c r="F182" s="9">
        <f t="shared" si="227"/>
        <v>132.13</v>
      </c>
      <c r="G182" s="9">
        <f t="shared" si="227"/>
        <v>158.43</v>
      </c>
      <c r="H182" s="32">
        <f t="shared" si="227"/>
        <v>497.12000000000006</v>
      </c>
      <c r="I182" s="9">
        <f t="shared" si="227"/>
        <v>133.47</v>
      </c>
      <c r="J182" s="9">
        <f t="shared" si="227"/>
        <v>160.16</v>
      </c>
      <c r="K182" s="9">
        <f t="shared" si="227"/>
        <v>200.75</v>
      </c>
      <c r="L182" s="9">
        <f t="shared" si="227"/>
        <v>189.23000000000002</v>
      </c>
      <c r="M182" s="32">
        <f t="shared" si="227"/>
        <v>683.61</v>
      </c>
      <c r="N182" s="9">
        <f aca="true" t="shared" si="228" ref="N182:AA182">N183-N184</f>
        <v>159.54</v>
      </c>
      <c r="O182" s="9">
        <f t="shared" si="228"/>
        <v>223.16</v>
      </c>
      <c r="P182" s="9">
        <f t="shared" si="228"/>
        <v>248.99999999999997</v>
      </c>
      <c r="Q182" s="9">
        <f t="shared" si="228"/>
        <v>237.24</v>
      </c>
      <c r="R182" s="32">
        <f>R183-R184</f>
        <v>868.94</v>
      </c>
      <c r="S182" s="9">
        <f t="shared" si="228"/>
        <v>183.12</v>
      </c>
      <c r="T182" s="9">
        <f t="shared" si="228"/>
        <v>243.69</v>
      </c>
      <c r="U182" s="9">
        <f t="shared" si="228"/>
        <v>269.29999999999995</v>
      </c>
      <c r="V182" s="9">
        <f t="shared" si="228"/>
        <v>264.46</v>
      </c>
      <c r="W182" s="35">
        <f>W183-W184</f>
        <v>960.57</v>
      </c>
      <c r="X182" s="33">
        <f t="shared" si="228"/>
        <v>204.6</v>
      </c>
      <c r="Y182" s="33">
        <f t="shared" si="228"/>
        <v>273.82</v>
      </c>
      <c r="Z182" s="33">
        <f t="shared" si="228"/>
        <v>300.91</v>
      </c>
      <c r="AA182" s="33">
        <f t="shared" si="228"/>
        <v>294.98</v>
      </c>
      <c r="AB182" s="35">
        <f aca="true" t="shared" si="229" ref="AB182:AJ182">AB183-AB184</f>
        <v>1074.3100000000002</v>
      </c>
      <c r="AC182" s="33">
        <f t="shared" si="229"/>
        <v>197.69</v>
      </c>
      <c r="AD182" s="33">
        <f t="shared" si="229"/>
        <v>278.18</v>
      </c>
      <c r="AE182" s="33">
        <f t="shared" si="229"/>
        <v>290.59999999999997</v>
      </c>
      <c r="AF182" s="33">
        <f t="shared" si="229"/>
        <v>228.49</v>
      </c>
      <c r="AG182" s="35">
        <f t="shared" si="229"/>
        <v>994.96</v>
      </c>
      <c r="AH182" s="33">
        <f t="shared" si="229"/>
        <v>155.08999999999997</v>
      </c>
      <c r="AI182" s="33">
        <f t="shared" si="229"/>
        <v>189.26</v>
      </c>
      <c r="AJ182" s="33">
        <f t="shared" si="229"/>
        <v>186.5</v>
      </c>
    </row>
    <row r="183" spans="1:36" ht="12" customHeight="1">
      <c r="A183" s="7" t="s">
        <v>52</v>
      </c>
      <c r="B183" s="7" t="s">
        <v>52</v>
      </c>
      <c r="C183" s="7" t="s">
        <v>53</v>
      </c>
      <c r="D183" s="9">
        <v>93.38</v>
      </c>
      <c r="E183" s="9">
        <v>144.02</v>
      </c>
      <c r="F183" s="9">
        <v>149.68</v>
      </c>
      <c r="G183" s="9">
        <v>176.34</v>
      </c>
      <c r="H183" s="32">
        <f>SUM(D183:G183)</f>
        <v>563.4200000000001</v>
      </c>
      <c r="I183" s="9">
        <v>145.53</v>
      </c>
      <c r="J183" s="9">
        <v>172.35</v>
      </c>
      <c r="K183" s="9">
        <v>214.53</v>
      </c>
      <c r="L183" s="9">
        <v>210.55</v>
      </c>
      <c r="M183" s="32">
        <f>SUM(I183:L183)</f>
        <v>742.96</v>
      </c>
      <c r="N183" s="9">
        <v>168.6</v>
      </c>
      <c r="O183" s="9">
        <v>232.59</v>
      </c>
      <c r="P183" s="9">
        <v>258.77</v>
      </c>
      <c r="Q183" s="9">
        <v>247.74</v>
      </c>
      <c r="R183" s="32">
        <f>SUM(N183:Q183)</f>
        <v>907.7</v>
      </c>
      <c r="S183" s="9">
        <v>194.94</v>
      </c>
      <c r="T183" s="9">
        <v>255.9</v>
      </c>
      <c r="U183" s="9">
        <v>281.15</v>
      </c>
      <c r="V183" s="9">
        <v>277.96</v>
      </c>
      <c r="W183" s="35">
        <f>SUM(S183:V183)</f>
        <v>1009.95</v>
      </c>
      <c r="X183" s="33">
        <v>214.53</v>
      </c>
      <c r="Y183" s="33">
        <v>284.07</v>
      </c>
      <c r="Z183" s="33">
        <v>311.72</v>
      </c>
      <c r="AA183" s="33">
        <v>307.81</v>
      </c>
      <c r="AB183" s="34">
        <f>SUM(X183:AA183)</f>
        <v>1118.13</v>
      </c>
      <c r="AC183" s="33">
        <v>214.68</v>
      </c>
      <c r="AD183" s="33">
        <v>295.86</v>
      </c>
      <c r="AE183" s="33">
        <v>309.27</v>
      </c>
      <c r="AF183" s="33">
        <v>248.41</v>
      </c>
      <c r="AG183" s="34">
        <f t="shared" si="225"/>
        <v>1068.22</v>
      </c>
      <c r="AH183" s="33">
        <v>174.67</v>
      </c>
      <c r="AI183" s="33">
        <v>211.16</v>
      </c>
      <c r="AJ183" s="33">
        <v>207.3</v>
      </c>
    </row>
    <row r="184" spans="1:36" ht="12" customHeight="1">
      <c r="A184" s="7" t="s">
        <v>54</v>
      </c>
      <c r="B184" s="7" t="s">
        <v>54</v>
      </c>
      <c r="C184" s="7" t="s">
        <v>55</v>
      </c>
      <c r="D184" s="9">
        <v>15.41</v>
      </c>
      <c r="E184" s="9">
        <v>15.43</v>
      </c>
      <c r="F184" s="9">
        <v>17.55</v>
      </c>
      <c r="G184" s="9">
        <v>17.91</v>
      </c>
      <c r="H184" s="32">
        <f>SUM(D184:G184)</f>
        <v>66.3</v>
      </c>
      <c r="I184" s="9">
        <v>12.06</v>
      </c>
      <c r="J184" s="9">
        <v>12.19</v>
      </c>
      <c r="K184" s="9">
        <v>13.78</v>
      </c>
      <c r="L184" s="9">
        <v>21.32</v>
      </c>
      <c r="M184" s="32">
        <f>SUM(I184:L184)</f>
        <v>59.35</v>
      </c>
      <c r="N184" s="9">
        <v>9.06</v>
      </c>
      <c r="O184" s="9">
        <v>9.43</v>
      </c>
      <c r="P184" s="9">
        <v>9.77</v>
      </c>
      <c r="Q184" s="9">
        <v>10.5</v>
      </c>
      <c r="R184" s="32">
        <f>SUM(N184:Q184)</f>
        <v>38.760000000000005</v>
      </c>
      <c r="S184" s="9">
        <v>11.82</v>
      </c>
      <c r="T184" s="9">
        <v>12.21</v>
      </c>
      <c r="U184" s="9">
        <v>11.85</v>
      </c>
      <c r="V184" s="9">
        <v>13.5</v>
      </c>
      <c r="W184" s="35">
        <f>SUM(S184:V184)</f>
        <v>49.38</v>
      </c>
      <c r="X184" s="33">
        <v>9.93</v>
      </c>
      <c r="Y184" s="33">
        <v>10.25</v>
      </c>
      <c r="Z184" s="33">
        <v>10.81</v>
      </c>
      <c r="AA184" s="33">
        <v>12.83</v>
      </c>
      <c r="AB184" s="34">
        <f>SUM(X184:AA184)</f>
        <v>43.82</v>
      </c>
      <c r="AC184" s="33">
        <v>16.99</v>
      </c>
      <c r="AD184" s="33">
        <v>17.68</v>
      </c>
      <c r="AE184" s="33">
        <v>18.67</v>
      </c>
      <c r="AF184" s="33">
        <v>19.92</v>
      </c>
      <c r="AG184" s="34">
        <f t="shared" si="225"/>
        <v>73.26</v>
      </c>
      <c r="AH184" s="33">
        <v>19.58</v>
      </c>
      <c r="AI184" s="33">
        <v>21.9</v>
      </c>
      <c r="AJ184" s="33">
        <v>20.8</v>
      </c>
    </row>
    <row r="185" spans="1:36" ht="12" customHeight="1">
      <c r="A185" s="10" t="s">
        <v>219</v>
      </c>
      <c r="B185" s="10" t="s">
        <v>220</v>
      </c>
      <c r="C185" s="7" t="s">
        <v>221</v>
      </c>
      <c r="D185" s="9">
        <f aca="true" t="shared" si="230" ref="D185:AF185">D186-D187</f>
        <v>-50.760000000000005</v>
      </c>
      <c r="E185" s="9">
        <f t="shared" si="230"/>
        <v>-48.98</v>
      </c>
      <c r="F185" s="9">
        <f t="shared" si="230"/>
        <v>-51.34000000000001</v>
      </c>
      <c r="G185" s="9">
        <f t="shared" si="230"/>
        <v>-23.06</v>
      </c>
      <c r="H185" s="32">
        <f t="shared" si="230"/>
        <v>-174.14000000000004</v>
      </c>
      <c r="I185" s="9">
        <f t="shared" si="230"/>
        <v>-38.53</v>
      </c>
      <c r="J185" s="9">
        <f t="shared" si="230"/>
        <v>-43.599999999999994</v>
      </c>
      <c r="K185" s="9">
        <f t="shared" si="230"/>
        <v>-55.83</v>
      </c>
      <c r="L185" s="9">
        <f t="shared" si="230"/>
        <v>-38.89000000000001</v>
      </c>
      <c r="M185" s="32">
        <f t="shared" si="230"/>
        <v>-176.85</v>
      </c>
      <c r="N185" s="9">
        <f t="shared" si="230"/>
        <v>-42.54</v>
      </c>
      <c r="O185" s="9">
        <f t="shared" si="230"/>
        <v>-84.57000000000002</v>
      </c>
      <c r="P185" s="9">
        <f t="shared" si="230"/>
        <v>-83.11999999999999</v>
      </c>
      <c r="Q185" s="9">
        <f t="shared" si="230"/>
        <v>-79.9</v>
      </c>
      <c r="R185" s="32">
        <f t="shared" si="230"/>
        <v>-290.13</v>
      </c>
      <c r="S185" s="9">
        <f t="shared" si="230"/>
        <v>-13.629999999999997</v>
      </c>
      <c r="T185" s="9">
        <f t="shared" si="230"/>
        <v>-59.36</v>
      </c>
      <c r="U185" s="9">
        <f t="shared" si="230"/>
        <v>-28.869999999999997</v>
      </c>
      <c r="V185" s="9">
        <f t="shared" si="230"/>
        <v>-41.50000000000001</v>
      </c>
      <c r="W185" s="35">
        <f t="shared" si="230"/>
        <v>-143.36</v>
      </c>
      <c r="X185" s="33">
        <f t="shared" si="230"/>
        <v>-30.81</v>
      </c>
      <c r="Y185" s="33">
        <f t="shared" si="230"/>
        <v>-89.41000000000001</v>
      </c>
      <c r="Z185" s="33">
        <f t="shared" si="230"/>
        <v>-62.31000000000001</v>
      </c>
      <c r="AA185" s="33">
        <f t="shared" si="230"/>
        <v>-18.84</v>
      </c>
      <c r="AB185" s="35">
        <f t="shared" si="230"/>
        <v>-201.36999999999998</v>
      </c>
      <c r="AC185" s="33">
        <f t="shared" si="230"/>
        <v>-40.879999999999995</v>
      </c>
      <c r="AD185" s="33">
        <f t="shared" si="230"/>
        <v>-57.96000000000001</v>
      </c>
      <c r="AE185" s="33">
        <f t="shared" si="230"/>
        <v>-60.37</v>
      </c>
      <c r="AF185" s="33">
        <f t="shared" si="230"/>
        <v>-6.950000000000005</v>
      </c>
      <c r="AG185" s="35">
        <f>AG186-AG187</f>
        <v>-166.16</v>
      </c>
      <c r="AH185" s="33">
        <f>AH186-AH187</f>
        <v>-60.61</v>
      </c>
      <c r="AI185" s="33">
        <f>AI186-AI187</f>
        <v>-121.22000000000001</v>
      </c>
      <c r="AJ185" s="33">
        <f>AJ186-AJ187</f>
        <v>-49.51</v>
      </c>
    </row>
    <row r="186" spans="1:36" ht="12" customHeight="1">
      <c r="A186" s="7" t="s">
        <v>52</v>
      </c>
      <c r="B186" s="7" t="s">
        <v>52</v>
      </c>
      <c r="C186" s="7" t="s">
        <v>53</v>
      </c>
      <c r="D186" s="9">
        <f aca="true" t="shared" si="231" ref="D186:M186">+D189+D212+D224+D232</f>
        <v>9.83</v>
      </c>
      <c r="E186" s="9">
        <f t="shared" si="231"/>
        <v>6.869999999999999</v>
      </c>
      <c r="F186" s="9">
        <f t="shared" si="231"/>
        <v>6.2299999999999995</v>
      </c>
      <c r="G186" s="9">
        <f t="shared" si="231"/>
        <v>5.71</v>
      </c>
      <c r="H186" s="32">
        <f t="shared" si="231"/>
        <v>28.64</v>
      </c>
      <c r="I186" s="9">
        <f t="shared" si="231"/>
        <v>5.34</v>
      </c>
      <c r="J186" s="9">
        <f t="shared" si="231"/>
        <v>6.34</v>
      </c>
      <c r="K186" s="9">
        <f t="shared" si="231"/>
        <v>6.199999999999999</v>
      </c>
      <c r="L186" s="9">
        <f t="shared" si="231"/>
        <v>6.140000000000001</v>
      </c>
      <c r="M186" s="32">
        <f t="shared" si="231"/>
        <v>24.02</v>
      </c>
      <c r="N186" s="9">
        <f>+N189+N212+N224+N232</f>
        <v>5.869999999999999</v>
      </c>
      <c r="O186" s="9">
        <f aca="true" t="shared" si="232" ref="O186:AB186">+O189+O212+O224+O232</f>
        <v>7.51</v>
      </c>
      <c r="P186" s="9">
        <f t="shared" si="232"/>
        <v>7.61</v>
      </c>
      <c r="Q186" s="9">
        <f t="shared" si="232"/>
        <v>6.73</v>
      </c>
      <c r="R186" s="32">
        <f t="shared" si="232"/>
        <v>27.72</v>
      </c>
      <c r="S186" s="9">
        <f t="shared" si="232"/>
        <v>9.15</v>
      </c>
      <c r="T186" s="9">
        <f t="shared" si="232"/>
        <v>9.84</v>
      </c>
      <c r="U186" s="9">
        <f t="shared" si="232"/>
        <v>10.71</v>
      </c>
      <c r="V186" s="9">
        <f t="shared" si="232"/>
        <v>9.57</v>
      </c>
      <c r="W186" s="32">
        <f t="shared" si="232"/>
        <v>39.269999999999996</v>
      </c>
      <c r="X186" s="9">
        <f t="shared" si="232"/>
        <v>8.27</v>
      </c>
      <c r="Y186" s="9">
        <f t="shared" si="232"/>
        <v>12.139999999999999</v>
      </c>
      <c r="Z186" s="9">
        <f t="shared" si="232"/>
        <v>12.600000000000001</v>
      </c>
      <c r="AA186" s="9">
        <f t="shared" si="232"/>
        <v>12.2</v>
      </c>
      <c r="AB186" s="32">
        <f t="shared" si="232"/>
        <v>45.21</v>
      </c>
      <c r="AC186" s="33">
        <f>AC189+AC212+AC224+AC233</f>
        <v>11.739999999999998</v>
      </c>
      <c r="AD186" s="33">
        <f>AD189+AD212+AD224+AD233</f>
        <v>12.17</v>
      </c>
      <c r="AE186" s="33">
        <f>AE189+AE212+AE224+AE233</f>
        <v>13.76</v>
      </c>
      <c r="AF186" s="33">
        <f>AF189+AF212+AF224+AF233</f>
        <v>15.4</v>
      </c>
      <c r="AG186" s="34">
        <f t="shared" si="225"/>
        <v>53.06999999999999</v>
      </c>
      <c r="AH186" s="33">
        <f>AH189+AH212+AH224+AH233</f>
        <v>10.2</v>
      </c>
      <c r="AI186" s="33">
        <f>AI189+AI212+AI224+AI233</f>
        <v>8.76</v>
      </c>
      <c r="AJ186" s="33">
        <f>AJ189+AJ212+AJ224+AJ233</f>
        <v>8.65</v>
      </c>
    </row>
    <row r="187" spans="1:36" ht="12" customHeight="1">
      <c r="A187" s="7" t="s">
        <v>54</v>
      </c>
      <c r="B187" s="7" t="s">
        <v>54</v>
      </c>
      <c r="C187" s="7" t="s">
        <v>55</v>
      </c>
      <c r="D187" s="9">
        <f aca="true" t="shared" si="233" ref="D187:M187">+D190+D213+D225</f>
        <v>60.59</v>
      </c>
      <c r="E187" s="9">
        <f t="shared" si="233"/>
        <v>55.849999999999994</v>
      </c>
      <c r="F187" s="9">
        <f t="shared" si="233"/>
        <v>57.57000000000001</v>
      </c>
      <c r="G187" s="9">
        <f t="shared" si="233"/>
        <v>28.77</v>
      </c>
      <c r="H187" s="32">
        <f t="shared" si="233"/>
        <v>202.78000000000003</v>
      </c>
      <c r="I187" s="9">
        <f t="shared" si="233"/>
        <v>43.870000000000005</v>
      </c>
      <c r="J187" s="9">
        <f t="shared" si="233"/>
        <v>49.94</v>
      </c>
      <c r="K187" s="9">
        <f t="shared" si="233"/>
        <v>62.03</v>
      </c>
      <c r="L187" s="9">
        <f t="shared" si="233"/>
        <v>45.03000000000001</v>
      </c>
      <c r="M187" s="32">
        <f t="shared" si="233"/>
        <v>200.87</v>
      </c>
      <c r="N187" s="9">
        <f>+N190+N213+N225</f>
        <v>48.41</v>
      </c>
      <c r="O187" s="9">
        <f aca="true" t="shared" si="234" ref="O187:AB187">+O190+O213+O225</f>
        <v>92.08000000000003</v>
      </c>
      <c r="P187" s="9">
        <f t="shared" si="234"/>
        <v>90.72999999999999</v>
      </c>
      <c r="Q187" s="9">
        <f t="shared" si="234"/>
        <v>86.63000000000001</v>
      </c>
      <c r="R187" s="32">
        <f t="shared" si="234"/>
        <v>317.85</v>
      </c>
      <c r="S187" s="9">
        <f t="shared" si="234"/>
        <v>22.779999999999998</v>
      </c>
      <c r="T187" s="9">
        <f t="shared" si="234"/>
        <v>69.2</v>
      </c>
      <c r="U187" s="9">
        <f t="shared" si="234"/>
        <v>39.58</v>
      </c>
      <c r="V187" s="9">
        <f t="shared" si="234"/>
        <v>51.07000000000001</v>
      </c>
      <c r="W187" s="32">
        <f t="shared" si="234"/>
        <v>182.63</v>
      </c>
      <c r="X187" s="9">
        <f t="shared" si="234"/>
        <v>39.08</v>
      </c>
      <c r="Y187" s="9">
        <f t="shared" si="234"/>
        <v>101.55000000000001</v>
      </c>
      <c r="Z187" s="9">
        <f t="shared" si="234"/>
        <v>74.91000000000001</v>
      </c>
      <c r="AA187" s="9">
        <f t="shared" si="234"/>
        <v>31.04</v>
      </c>
      <c r="AB187" s="32">
        <f t="shared" si="234"/>
        <v>246.57999999999998</v>
      </c>
      <c r="AC187" s="33">
        <f>AC190+AC213+AC225</f>
        <v>52.62</v>
      </c>
      <c r="AD187" s="33">
        <f>AD190+AD213+AD225</f>
        <v>70.13000000000001</v>
      </c>
      <c r="AE187" s="33">
        <f>AE190+AE213+AE225</f>
        <v>74.13</v>
      </c>
      <c r="AF187" s="33">
        <f>AF190+AF213+AF225</f>
        <v>22.350000000000005</v>
      </c>
      <c r="AG187" s="34">
        <f t="shared" si="225"/>
        <v>219.23</v>
      </c>
      <c r="AH187" s="33">
        <f>AH190+AH213+AH225</f>
        <v>70.81</v>
      </c>
      <c r="AI187" s="33">
        <f>AI190+AI213+AI225</f>
        <v>129.98000000000002</v>
      </c>
      <c r="AJ187" s="33">
        <f>AJ190+AJ213+AJ225</f>
        <v>58.16</v>
      </c>
    </row>
    <row r="188" spans="1:36" ht="12" customHeight="1">
      <c r="A188" s="10" t="s">
        <v>222</v>
      </c>
      <c r="B188" s="10" t="s">
        <v>223</v>
      </c>
      <c r="C188" s="7" t="s">
        <v>224</v>
      </c>
      <c r="D188" s="9">
        <f aca="true" t="shared" si="235" ref="D188:AF188">D189-D190</f>
        <v>-40.37</v>
      </c>
      <c r="E188" s="9">
        <f t="shared" si="235"/>
        <v>-40.68</v>
      </c>
      <c r="F188" s="9">
        <f t="shared" si="235"/>
        <v>-41.120000000000005</v>
      </c>
      <c r="G188" s="9">
        <f t="shared" si="235"/>
        <v>-16.099999999999998</v>
      </c>
      <c r="H188" s="32">
        <f t="shared" si="235"/>
        <v>-138.27</v>
      </c>
      <c r="I188" s="9">
        <f t="shared" si="235"/>
        <v>-30.830000000000002</v>
      </c>
      <c r="J188" s="9">
        <f t="shared" si="235"/>
        <v>-36.15</v>
      </c>
      <c r="K188" s="9">
        <f t="shared" si="235"/>
        <v>-46.76</v>
      </c>
      <c r="L188" s="9">
        <f t="shared" si="235"/>
        <v>-31.460000000000004</v>
      </c>
      <c r="M188" s="32">
        <f t="shared" si="235"/>
        <v>-145.2</v>
      </c>
      <c r="N188" s="9">
        <f t="shared" si="235"/>
        <v>-34.03</v>
      </c>
      <c r="O188" s="9">
        <f t="shared" si="235"/>
        <v>-74.86000000000001</v>
      </c>
      <c r="P188" s="9">
        <f t="shared" si="235"/>
        <v>-72.09999999999998</v>
      </c>
      <c r="Q188" s="9">
        <f t="shared" si="235"/>
        <v>-69.36000000000001</v>
      </c>
      <c r="R188" s="32">
        <f t="shared" si="235"/>
        <v>-250.35000000000002</v>
      </c>
      <c r="S188" s="9">
        <f t="shared" si="235"/>
        <v>-7.659999999999999</v>
      </c>
      <c r="T188" s="9">
        <f t="shared" si="235"/>
        <v>-49.86</v>
      </c>
      <c r="U188" s="9">
        <f t="shared" si="235"/>
        <v>-22.65</v>
      </c>
      <c r="V188" s="9">
        <f t="shared" si="235"/>
        <v>-30.690000000000005</v>
      </c>
      <c r="W188" s="35">
        <f t="shared" si="235"/>
        <v>-110.86</v>
      </c>
      <c r="X188" s="33">
        <f t="shared" si="235"/>
        <v>-22.43</v>
      </c>
      <c r="Y188" s="33">
        <f t="shared" si="235"/>
        <v>-74.47</v>
      </c>
      <c r="Z188" s="33">
        <f t="shared" si="235"/>
        <v>-53.70000000000001</v>
      </c>
      <c r="AA188" s="33">
        <f t="shared" si="235"/>
        <v>-7.640000000000001</v>
      </c>
      <c r="AB188" s="35">
        <f t="shared" si="235"/>
        <v>-158.24</v>
      </c>
      <c r="AC188" s="33">
        <f t="shared" si="235"/>
        <v>-32.7</v>
      </c>
      <c r="AD188" s="33">
        <f t="shared" si="235"/>
        <v>-44.910000000000004</v>
      </c>
      <c r="AE188" s="33">
        <f t="shared" si="235"/>
        <v>-49.54</v>
      </c>
      <c r="AF188" s="33">
        <f t="shared" si="235"/>
        <v>-1.6000000000000028</v>
      </c>
      <c r="AG188" s="35">
        <f>AG189-AG190</f>
        <v>-128.75</v>
      </c>
      <c r="AH188" s="33">
        <f>AH189-AH190</f>
        <v>-55.61</v>
      </c>
      <c r="AI188" s="33">
        <f>AI189-AI190</f>
        <v>-111.64</v>
      </c>
      <c r="AJ188" s="33">
        <f>AJ189-AJ190</f>
        <v>-42.989999999999995</v>
      </c>
    </row>
    <row r="189" spans="1:36" ht="12" customHeight="1">
      <c r="A189" s="7" t="s">
        <v>80</v>
      </c>
      <c r="B189" s="7" t="s">
        <v>80</v>
      </c>
      <c r="C189" s="7" t="s">
        <v>81</v>
      </c>
      <c r="D189" s="9">
        <f>D192+D203</f>
        <v>0.27</v>
      </c>
      <c r="E189" s="9">
        <f aca="true" t="shared" si="236" ref="E189:G190">E192+E203</f>
        <v>0.82</v>
      </c>
      <c r="F189" s="9">
        <f t="shared" si="236"/>
        <v>0.78</v>
      </c>
      <c r="G189" s="9">
        <f t="shared" si="236"/>
        <v>0.44</v>
      </c>
      <c r="H189" s="35">
        <f>SUM(D189:G189)</f>
        <v>2.31</v>
      </c>
      <c r="I189" s="9">
        <f aca="true" t="shared" si="237" ref="I189:L190">I192+I203</f>
        <v>1.04</v>
      </c>
      <c r="J189" s="9">
        <f t="shared" si="237"/>
        <v>2.36</v>
      </c>
      <c r="K189" s="9">
        <f t="shared" si="237"/>
        <v>1.96</v>
      </c>
      <c r="L189" s="9">
        <f t="shared" si="237"/>
        <v>1.3800000000000001</v>
      </c>
      <c r="M189" s="35">
        <f>SUM(I189:L189)</f>
        <v>6.739999999999999</v>
      </c>
      <c r="N189" s="9">
        <f>N192+N203</f>
        <v>0.66</v>
      </c>
      <c r="O189" s="9">
        <f aca="true" t="shared" si="238" ref="O189:AA190">O192+O203</f>
        <v>2.06</v>
      </c>
      <c r="P189" s="9">
        <f t="shared" si="238"/>
        <v>2.15</v>
      </c>
      <c r="Q189" s="9">
        <f t="shared" si="238"/>
        <v>1.49</v>
      </c>
      <c r="R189" s="35">
        <f>SUM(N189:Q189)</f>
        <v>6.36</v>
      </c>
      <c r="S189" s="9">
        <f t="shared" si="238"/>
        <v>0.63</v>
      </c>
      <c r="T189" s="9">
        <f t="shared" si="238"/>
        <v>2.12</v>
      </c>
      <c r="U189" s="9">
        <f t="shared" si="238"/>
        <v>2.1199999999999997</v>
      </c>
      <c r="V189" s="9">
        <f t="shared" si="238"/>
        <v>1.29</v>
      </c>
      <c r="W189" s="35">
        <f>SUM(S189:V189)</f>
        <v>6.159999999999999</v>
      </c>
      <c r="X189" s="9">
        <f t="shared" si="238"/>
        <v>0.7</v>
      </c>
      <c r="Y189" s="9">
        <f t="shared" si="238"/>
        <v>2.17</v>
      </c>
      <c r="Z189" s="9">
        <f t="shared" si="238"/>
        <v>2.25</v>
      </c>
      <c r="AA189" s="9">
        <f t="shared" si="238"/>
        <v>1.48</v>
      </c>
      <c r="AB189" s="35">
        <f>SUM(X189:AA189)</f>
        <v>6.6</v>
      </c>
      <c r="AC189" s="33">
        <f aca="true" t="shared" si="239" ref="AC189:AF190">AC192+AC203</f>
        <v>0.83</v>
      </c>
      <c r="AD189" s="33">
        <f t="shared" si="239"/>
        <v>2.36</v>
      </c>
      <c r="AE189" s="33">
        <f t="shared" si="239"/>
        <v>2.69</v>
      </c>
      <c r="AF189" s="33">
        <f t="shared" si="239"/>
        <v>1.4</v>
      </c>
      <c r="AG189" s="34">
        <f>SUM(AC189:AF189)</f>
        <v>7.279999999999999</v>
      </c>
      <c r="AH189" s="33">
        <f aca="true" t="shared" si="240" ref="AH189:AJ190">AH192+AH203</f>
        <v>2.25</v>
      </c>
      <c r="AI189" s="33">
        <f t="shared" si="240"/>
        <v>2.33</v>
      </c>
      <c r="AJ189" s="33">
        <f t="shared" si="240"/>
        <v>2.3400000000000003</v>
      </c>
    </row>
    <row r="190" spans="1:36" ht="12" customHeight="1">
      <c r="A190" s="7" t="s">
        <v>82</v>
      </c>
      <c r="B190" s="7" t="s">
        <v>82</v>
      </c>
      <c r="C190" s="7" t="s">
        <v>83</v>
      </c>
      <c r="D190" s="9">
        <f>D193+D204</f>
        <v>40.64</v>
      </c>
      <c r="E190" s="9">
        <f t="shared" si="236"/>
        <v>41.5</v>
      </c>
      <c r="F190" s="9">
        <f t="shared" si="236"/>
        <v>41.900000000000006</v>
      </c>
      <c r="G190" s="9">
        <f t="shared" si="236"/>
        <v>16.54</v>
      </c>
      <c r="H190" s="35">
        <f>SUM(D190:G190)</f>
        <v>140.58</v>
      </c>
      <c r="I190" s="9">
        <f t="shared" si="237"/>
        <v>31.87</v>
      </c>
      <c r="J190" s="9">
        <f t="shared" si="237"/>
        <v>38.51</v>
      </c>
      <c r="K190" s="9">
        <f t="shared" si="237"/>
        <v>48.72</v>
      </c>
      <c r="L190" s="9">
        <f t="shared" si="237"/>
        <v>32.84</v>
      </c>
      <c r="M190" s="35">
        <f>SUM(I190:L190)</f>
        <v>151.94</v>
      </c>
      <c r="N190" s="9">
        <f>N193+N204</f>
        <v>34.69</v>
      </c>
      <c r="O190" s="9">
        <f t="shared" si="238"/>
        <v>76.92000000000002</v>
      </c>
      <c r="P190" s="9">
        <f t="shared" si="238"/>
        <v>74.24999999999999</v>
      </c>
      <c r="Q190" s="9">
        <f t="shared" si="238"/>
        <v>70.85000000000001</v>
      </c>
      <c r="R190" s="35">
        <f>SUM(N190:Q190)</f>
        <v>256.71000000000004</v>
      </c>
      <c r="S190" s="9">
        <f t="shared" si="238"/>
        <v>8.29</v>
      </c>
      <c r="T190" s="9">
        <f t="shared" si="238"/>
        <v>51.98</v>
      </c>
      <c r="U190" s="9">
        <f t="shared" si="238"/>
        <v>24.77</v>
      </c>
      <c r="V190" s="9">
        <f t="shared" si="238"/>
        <v>31.980000000000004</v>
      </c>
      <c r="W190" s="35">
        <f>SUM(S190:V190)</f>
        <v>117.02</v>
      </c>
      <c r="X190" s="9">
        <f t="shared" si="238"/>
        <v>23.13</v>
      </c>
      <c r="Y190" s="9">
        <f t="shared" si="238"/>
        <v>76.64</v>
      </c>
      <c r="Z190" s="9">
        <f t="shared" si="238"/>
        <v>55.95000000000001</v>
      </c>
      <c r="AA190" s="9">
        <f t="shared" si="238"/>
        <v>9.120000000000001</v>
      </c>
      <c r="AB190" s="35">
        <f>SUM(X190:AA190)</f>
        <v>164.84</v>
      </c>
      <c r="AC190" s="33">
        <f t="shared" si="239"/>
        <v>33.53</v>
      </c>
      <c r="AD190" s="33">
        <f t="shared" si="239"/>
        <v>47.27</v>
      </c>
      <c r="AE190" s="33">
        <f t="shared" si="239"/>
        <v>52.23</v>
      </c>
      <c r="AF190" s="33">
        <f t="shared" si="239"/>
        <v>3.0000000000000027</v>
      </c>
      <c r="AG190" s="34">
        <f>SUM(AC190:AF190)</f>
        <v>136.03</v>
      </c>
      <c r="AH190" s="33">
        <f t="shared" si="240"/>
        <v>57.86</v>
      </c>
      <c r="AI190" s="33">
        <f t="shared" si="240"/>
        <v>113.97</v>
      </c>
      <c r="AJ190" s="33">
        <f t="shared" si="240"/>
        <v>45.33</v>
      </c>
    </row>
    <row r="191" spans="1:36" ht="12" customHeight="1">
      <c r="A191" s="10" t="s">
        <v>225</v>
      </c>
      <c r="B191" s="10" t="s">
        <v>226</v>
      </c>
      <c r="C191" s="7" t="s">
        <v>227</v>
      </c>
      <c r="D191" s="9">
        <f aca="true" t="shared" si="241" ref="D191:AF191">D192-D193</f>
        <v>-37.690000000000005</v>
      </c>
      <c r="E191" s="9">
        <f t="shared" si="241"/>
        <v>-38.12</v>
      </c>
      <c r="F191" s="9">
        <f t="shared" si="241"/>
        <v>-35.470000000000006</v>
      </c>
      <c r="G191" s="9">
        <f t="shared" si="241"/>
        <v>-9.670000000000002</v>
      </c>
      <c r="H191" s="32">
        <f t="shared" si="241"/>
        <v>-120.95</v>
      </c>
      <c r="I191" s="9">
        <f t="shared" si="241"/>
        <v>-30.25</v>
      </c>
      <c r="J191" s="9">
        <f t="shared" si="241"/>
        <v>-35</v>
      </c>
      <c r="K191" s="9">
        <f t="shared" si="241"/>
        <v>-39.94</v>
      </c>
      <c r="L191" s="9">
        <f t="shared" si="241"/>
        <v>-27.85</v>
      </c>
      <c r="M191" s="32">
        <f t="shared" si="241"/>
        <v>-133.04</v>
      </c>
      <c r="N191" s="9">
        <f t="shared" si="241"/>
        <v>-30.91</v>
      </c>
      <c r="O191" s="9">
        <f t="shared" si="241"/>
        <v>-64.95</v>
      </c>
      <c r="P191" s="9">
        <f t="shared" si="241"/>
        <v>-71.07999999999998</v>
      </c>
      <c r="Q191" s="9">
        <f t="shared" si="241"/>
        <v>-66.79</v>
      </c>
      <c r="R191" s="32">
        <f t="shared" si="241"/>
        <v>-233.73</v>
      </c>
      <c r="S191" s="9">
        <f t="shared" si="241"/>
        <v>-6.93</v>
      </c>
      <c r="T191" s="9">
        <f t="shared" si="241"/>
        <v>-48.849999999999994</v>
      </c>
      <c r="U191" s="9">
        <f t="shared" si="241"/>
        <v>-21.93</v>
      </c>
      <c r="V191" s="9">
        <f t="shared" si="241"/>
        <v>-28.19</v>
      </c>
      <c r="W191" s="35">
        <f t="shared" si="241"/>
        <v>-105.9</v>
      </c>
      <c r="X191" s="33">
        <f t="shared" si="241"/>
        <v>-20.299999999999997</v>
      </c>
      <c r="Y191" s="33">
        <f t="shared" si="241"/>
        <v>-73.25</v>
      </c>
      <c r="Z191" s="33">
        <f t="shared" si="241"/>
        <v>-48.46000000000001</v>
      </c>
      <c r="AA191" s="33">
        <f t="shared" si="241"/>
        <v>-5.110000000000001</v>
      </c>
      <c r="AB191" s="35">
        <f t="shared" si="241"/>
        <v>-147.12</v>
      </c>
      <c r="AC191" s="33">
        <f t="shared" si="241"/>
        <v>-27.15</v>
      </c>
      <c r="AD191" s="33">
        <f t="shared" si="241"/>
        <v>-38.95</v>
      </c>
      <c r="AE191" s="33">
        <f t="shared" si="241"/>
        <v>-46.13</v>
      </c>
      <c r="AF191" s="33">
        <f t="shared" si="241"/>
        <v>3.299999999999997</v>
      </c>
      <c r="AG191" s="35">
        <f>AG192-AG193</f>
        <v>-108.92999999999999</v>
      </c>
      <c r="AH191" s="33">
        <f>AH192-AH193</f>
        <v>-55.78</v>
      </c>
      <c r="AI191" s="33">
        <f>AI192-AI193</f>
        <v>-109.67999999999999</v>
      </c>
      <c r="AJ191" s="33">
        <f>AJ192-AJ193</f>
        <v>-39.099999999999994</v>
      </c>
    </row>
    <row r="192" spans="1:36" ht="12" customHeight="1">
      <c r="A192" s="7" t="s">
        <v>105</v>
      </c>
      <c r="B192" s="7" t="s">
        <v>105</v>
      </c>
      <c r="C192" s="7" t="s">
        <v>110</v>
      </c>
      <c r="D192" s="9">
        <f>D195</f>
        <v>0.23</v>
      </c>
      <c r="E192" s="9">
        <f>E195</f>
        <v>0.71</v>
      </c>
      <c r="F192" s="9">
        <f>F195</f>
        <v>0.76</v>
      </c>
      <c r="G192" s="9">
        <f>G195</f>
        <v>0.44</v>
      </c>
      <c r="H192" s="35">
        <f>SUM(D192:G192)</f>
        <v>2.14</v>
      </c>
      <c r="I192" s="9">
        <f>I195</f>
        <v>0.57</v>
      </c>
      <c r="J192" s="9">
        <f>J195</f>
        <v>2.29</v>
      </c>
      <c r="K192" s="9">
        <f>K195</f>
        <v>1.94</v>
      </c>
      <c r="L192" s="9">
        <f>L195</f>
        <v>1.36</v>
      </c>
      <c r="M192" s="35">
        <f>SUM(I192:L192)</f>
        <v>6.16</v>
      </c>
      <c r="N192" s="9">
        <f>N195</f>
        <v>0.64</v>
      </c>
      <c r="O192" s="9">
        <f aca="true" t="shared" si="242" ref="O192:AA192">O195</f>
        <v>2.04</v>
      </c>
      <c r="P192" s="9">
        <f t="shared" si="242"/>
        <v>2.12</v>
      </c>
      <c r="Q192" s="9">
        <f t="shared" si="242"/>
        <v>1.47</v>
      </c>
      <c r="R192" s="35">
        <f>SUM(N192:Q192)</f>
        <v>6.2700000000000005</v>
      </c>
      <c r="S192" s="9">
        <f t="shared" si="242"/>
        <v>0.61</v>
      </c>
      <c r="T192" s="9">
        <f>T195</f>
        <v>2.1</v>
      </c>
      <c r="U192" s="9">
        <f t="shared" si="242"/>
        <v>2.11</v>
      </c>
      <c r="V192" s="9">
        <f>V195</f>
        <v>1.28</v>
      </c>
      <c r="W192" s="35">
        <f>SUM(S192:V192)</f>
        <v>6.1000000000000005</v>
      </c>
      <c r="X192" s="9">
        <f t="shared" si="242"/>
        <v>0.6</v>
      </c>
      <c r="Y192" s="9">
        <f t="shared" si="242"/>
        <v>2.1</v>
      </c>
      <c r="Z192" s="9">
        <f t="shared" si="242"/>
        <v>2.11</v>
      </c>
      <c r="AA192" s="9">
        <f t="shared" si="242"/>
        <v>1.35</v>
      </c>
      <c r="AB192" s="35">
        <f>SUM(X192:AA192)</f>
        <v>6.16</v>
      </c>
      <c r="AC192" s="33">
        <f aca="true" t="shared" si="243" ref="AC192:AJ192">AC195</f>
        <v>0.61</v>
      </c>
      <c r="AD192" s="33">
        <f t="shared" si="243"/>
        <v>2.17</v>
      </c>
      <c r="AE192" s="33">
        <f t="shared" si="243"/>
        <v>2.48</v>
      </c>
      <c r="AF192" s="33">
        <f t="shared" si="243"/>
        <v>1.16</v>
      </c>
      <c r="AG192" s="34">
        <f t="shared" si="243"/>
        <v>6.42</v>
      </c>
      <c r="AH192" s="33">
        <f t="shared" si="243"/>
        <v>0.68</v>
      </c>
      <c r="AI192" s="33">
        <f t="shared" si="243"/>
        <v>2.12</v>
      </c>
      <c r="AJ192" s="33">
        <f t="shared" si="243"/>
        <v>2.2</v>
      </c>
    </row>
    <row r="193" spans="1:36" ht="12" customHeight="1">
      <c r="A193" s="7" t="s">
        <v>106</v>
      </c>
      <c r="B193" s="7" t="s">
        <v>106</v>
      </c>
      <c r="C193" s="7" t="s">
        <v>111</v>
      </c>
      <c r="D193" s="9">
        <f>D196+D201</f>
        <v>37.92</v>
      </c>
      <c r="E193" s="9">
        <f>E196+E201</f>
        <v>38.83</v>
      </c>
      <c r="F193" s="9">
        <f>F196+F201</f>
        <v>36.230000000000004</v>
      </c>
      <c r="G193" s="9">
        <f>G196+G201</f>
        <v>10.110000000000001</v>
      </c>
      <c r="H193" s="35">
        <f>SUM(D193:G193)</f>
        <v>123.09</v>
      </c>
      <c r="I193" s="9">
        <f>I196+I201</f>
        <v>30.82</v>
      </c>
      <c r="J193" s="9">
        <f>J196+J201</f>
        <v>37.29</v>
      </c>
      <c r="K193" s="9">
        <f>K196+K201</f>
        <v>41.879999999999995</v>
      </c>
      <c r="L193" s="9">
        <f>L196+L201</f>
        <v>29.21</v>
      </c>
      <c r="M193" s="35">
        <f>SUM(I193:L193)</f>
        <v>139.2</v>
      </c>
      <c r="N193" s="9">
        <f>N196+N201</f>
        <v>31.55</v>
      </c>
      <c r="O193" s="9">
        <f>O196+O201</f>
        <v>66.99000000000001</v>
      </c>
      <c r="P193" s="9">
        <f>P196+P201</f>
        <v>73.19999999999999</v>
      </c>
      <c r="Q193" s="9">
        <f>Q196+Q201</f>
        <v>68.26</v>
      </c>
      <c r="R193" s="35">
        <f>SUM(N193:Q193)</f>
        <v>240</v>
      </c>
      <c r="S193" s="9">
        <f>S196+S201</f>
        <v>7.54</v>
      </c>
      <c r="T193" s="9">
        <f>T196+T201</f>
        <v>50.949999999999996</v>
      </c>
      <c r="U193" s="9">
        <f>U196+U201</f>
        <v>24.04</v>
      </c>
      <c r="V193" s="9">
        <f>V196+V201</f>
        <v>29.470000000000002</v>
      </c>
      <c r="W193" s="35">
        <f>SUM(S193:V193)</f>
        <v>112</v>
      </c>
      <c r="X193" s="9">
        <f>X196+X201</f>
        <v>20.9</v>
      </c>
      <c r="Y193" s="9">
        <f>Y196+Y201</f>
        <v>75.35</v>
      </c>
      <c r="Z193" s="9">
        <f>Z196+Z201</f>
        <v>50.57000000000001</v>
      </c>
      <c r="AA193" s="9">
        <f>AA196+AA201</f>
        <v>6.460000000000001</v>
      </c>
      <c r="AB193" s="35">
        <f>SUM(X193:AA193)</f>
        <v>153.28</v>
      </c>
      <c r="AC193" s="33">
        <f>AC196+AC201</f>
        <v>27.759999999999998</v>
      </c>
      <c r="AD193" s="33">
        <f>AD196+AD201</f>
        <v>41.120000000000005</v>
      </c>
      <c r="AE193" s="33">
        <f>AE196+AE201</f>
        <v>48.61</v>
      </c>
      <c r="AF193" s="33">
        <f>AF196+AF201</f>
        <v>-2.139999999999997</v>
      </c>
      <c r="AG193" s="34">
        <f>SUM(AC193:AF193)</f>
        <v>115.35</v>
      </c>
      <c r="AH193" s="33">
        <f>AH196+AH201</f>
        <v>56.46</v>
      </c>
      <c r="AI193" s="33">
        <f>AI196+AI201</f>
        <v>111.8</v>
      </c>
      <c r="AJ193" s="33">
        <f>AJ196+AJ201</f>
        <v>41.3</v>
      </c>
    </row>
    <row r="194" spans="1:36" ht="12" customHeight="1">
      <c r="A194" s="10" t="s">
        <v>228</v>
      </c>
      <c r="B194" s="10" t="s">
        <v>229</v>
      </c>
      <c r="C194" s="7" t="s">
        <v>230</v>
      </c>
      <c r="D194" s="9">
        <f aca="true" t="shared" si="244" ref="D194:AF194">D195-D196</f>
        <v>-33.720000000000006</v>
      </c>
      <c r="E194" s="9">
        <f t="shared" si="244"/>
        <v>-40.4</v>
      </c>
      <c r="F194" s="9">
        <f t="shared" si="244"/>
        <v>-38.370000000000005</v>
      </c>
      <c r="G194" s="9">
        <f t="shared" si="244"/>
        <v>-20.02</v>
      </c>
      <c r="H194" s="32">
        <f t="shared" si="244"/>
        <v>-132.51000000000002</v>
      </c>
      <c r="I194" s="9">
        <f t="shared" si="244"/>
        <v>-25.759999999999998</v>
      </c>
      <c r="J194" s="9">
        <f t="shared" si="244"/>
        <v>-32.45</v>
      </c>
      <c r="K194" s="9">
        <f t="shared" si="244"/>
        <v>-27.439999999999998</v>
      </c>
      <c r="L194" s="9">
        <f t="shared" si="244"/>
        <v>-32.84</v>
      </c>
      <c r="M194" s="32">
        <f t="shared" si="244"/>
        <v>-118.49000000000001</v>
      </c>
      <c r="N194" s="9">
        <f t="shared" si="244"/>
        <v>-22.41</v>
      </c>
      <c r="O194" s="9">
        <f t="shared" si="244"/>
        <v>-26.96</v>
      </c>
      <c r="P194" s="9">
        <f t="shared" si="244"/>
        <v>-49.29</v>
      </c>
      <c r="Q194" s="9">
        <f t="shared" si="244"/>
        <v>-48.35</v>
      </c>
      <c r="R194" s="32">
        <f t="shared" si="244"/>
        <v>-147.01</v>
      </c>
      <c r="S194" s="9">
        <f t="shared" si="244"/>
        <v>-3.3600000000000003</v>
      </c>
      <c r="T194" s="9">
        <f t="shared" si="244"/>
        <v>-52.949999999999996</v>
      </c>
      <c r="U194" s="9">
        <f t="shared" si="244"/>
        <v>-20.25</v>
      </c>
      <c r="V194" s="9">
        <f t="shared" si="244"/>
        <v>-40.35</v>
      </c>
      <c r="W194" s="32">
        <f t="shared" si="244"/>
        <v>-116.91</v>
      </c>
      <c r="X194" s="33">
        <f>X195-X196</f>
        <v>-5.78</v>
      </c>
      <c r="Y194" s="33">
        <f t="shared" si="244"/>
        <v>-52.87</v>
      </c>
      <c r="Z194" s="33">
        <f t="shared" si="244"/>
        <v>-39.480000000000004</v>
      </c>
      <c r="AA194" s="33">
        <f t="shared" si="244"/>
        <v>-29.79</v>
      </c>
      <c r="AB194" s="35">
        <f t="shared" si="244"/>
        <v>-127.91999999999999</v>
      </c>
      <c r="AC194" s="33">
        <f t="shared" si="244"/>
        <v>-13.21</v>
      </c>
      <c r="AD194" s="33">
        <f t="shared" si="244"/>
        <v>-30.92</v>
      </c>
      <c r="AE194" s="33">
        <f t="shared" si="244"/>
        <v>-6.539999999999999</v>
      </c>
      <c r="AF194" s="33">
        <f t="shared" si="244"/>
        <v>-25.19</v>
      </c>
      <c r="AG194" s="35">
        <f>AG195-AG196</f>
        <v>-75.86</v>
      </c>
      <c r="AH194" s="33">
        <f>AH195-AH196</f>
        <v>-13.88</v>
      </c>
      <c r="AI194" s="33">
        <f>AI195-AI196</f>
        <v>-27.47</v>
      </c>
      <c r="AJ194" s="33">
        <f>AJ195-AJ196</f>
        <v>-24.12</v>
      </c>
    </row>
    <row r="195" spans="1:36" ht="12" customHeight="1">
      <c r="A195" s="7" t="s">
        <v>231</v>
      </c>
      <c r="B195" s="7" t="s">
        <v>231</v>
      </c>
      <c r="C195" s="7" t="s">
        <v>232</v>
      </c>
      <c r="D195" s="9">
        <f aca="true" t="shared" si="245" ref="D195:AA196">D198</f>
        <v>0.23</v>
      </c>
      <c r="E195" s="9">
        <f t="shared" si="245"/>
        <v>0.71</v>
      </c>
      <c r="F195" s="9">
        <f t="shared" si="245"/>
        <v>0.76</v>
      </c>
      <c r="G195" s="9">
        <f t="shared" si="245"/>
        <v>0.44</v>
      </c>
      <c r="H195" s="32">
        <f t="shared" si="245"/>
        <v>2.14</v>
      </c>
      <c r="I195" s="9">
        <f t="shared" si="245"/>
        <v>0.57</v>
      </c>
      <c r="J195" s="9">
        <f t="shared" si="245"/>
        <v>2.29</v>
      </c>
      <c r="K195" s="9">
        <f t="shared" si="245"/>
        <v>1.94</v>
      </c>
      <c r="L195" s="9">
        <f t="shared" si="245"/>
        <v>1.36</v>
      </c>
      <c r="M195" s="32">
        <f t="shared" si="245"/>
        <v>6.16</v>
      </c>
      <c r="N195" s="9">
        <f t="shared" si="245"/>
        <v>0.64</v>
      </c>
      <c r="O195" s="9">
        <f t="shared" si="245"/>
        <v>2.04</v>
      </c>
      <c r="P195" s="9">
        <f t="shared" si="245"/>
        <v>2.12</v>
      </c>
      <c r="Q195" s="9">
        <f t="shared" si="245"/>
        <v>1.47</v>
      </c>
      <c r="R195" s="32">
        <f t="shared" si="245"/>
        <v>6.2700000000000005</v>
      </c>
      <c r="S195" s="9">
        <f t="shared" si="245"/>
        <v>0.61</v>
      </c>
      <c r="T195" s="9">
        <f t="shared" si="245"/>
        <v>2.1</v>
      </c>
      <c r="U195" s="9">
        <f t="shared" si="245"/>
        <v>2.11</v>
      </c>
      <c r="V195" s="9">
        <f t="shared" si="245"/>
        <v>1.28</v>
      </c>
      <c r="W195" s="35">
        <f>SUM(S195:V195)</f>
        <v>6.1000000000000005</v>
      </c>
      <c r="X195" s="33">
        <f>X198</f>
        <v>0.6</v>
      </c>
      <c r="Y195" s="33">
        <f t="shared" si="245"/>
        <v>2.1</v>
      </c>
      <c r="Z195" s="33">
        <f t="shared" si="245"/>
        <v>2.11</v>
      </c>
      <c r="AA195" s="33">
        <f t="shared" si="245"/>
        <v>1.35</v>
      </c>
      <c r="AB195" s="35">
        <f>SUM(X195:AA195)</f>
        <v>6.16</v>
      </c>
      <c r="AC195" s="33">
        <f>AC198</f>
        <v>0.61</v>
      </c>
      <c r="AD195" s="33">
        <f aca="true" t="shared" si="246" ref="AD195:AF196">AD198</f>
        <v>2.17</v>
      </c>
      <c r="AE195" s="33">
        <f t="shared" si="246"/>
        <v>2.48</v>
      </c>
      <c r="AF195" s="33">
        <f t="shared" si="246"/>
        <v>1.16</v>
      </c>
      <c r="AG195" s="34">
        <f>SUM(AC195:AF195)</f>
        <v>6.42</v>
      </c>
      <c r="AH195" s="33">
        <f aca="true" t="shared" si="247" ref="AH195:AJ196">AH198</f>
        <v>0.68</v>
      </c>
      <c r="AI195" s="33">
        <f t="shared" si="247"/>
        <v>2.12</v>
      </c>
      <c r="AJ195" s="33">
        <f t="shared" si="247"/>
        <v>2.2</v>
      </c>
    </row>
    <row r="196" spans="1:36" ht="12" customHeight="1">
      <c r="A196" s="7" t="s">
        <v>233</v>
      </c>
      <c r="B196" s="7" t="s">
        <v>233</v>
      </c>
      <c r="C196" s="7" t="s">
        <v>234</v>
      </c>
      <c r="D196" s="9">
        <f t="shared" si="245"/>
        <v>33.95</v>
      </c>
      <c r="E196" s="9">
        <f t="shared" si="245"/>
        <v>41.11</v>
      </c>
      <c r="F196" s="9">
        <f t="shared" si="245"/>
        <v>39.13</v>
      </c>
      <c r="G196" s="9">
        <f t="shared" si="245"/>
        <v>20.46</v>
      </c>
      <c r="H196" s="32">
        <f t="shared" si="245"/>
        <v>134.65</v>
      </c>
      <c r="I196" s="9">
        <f t="shared" si="245"/>
        <v>26.33</v>
      </c>
      <c r="J196" s="9">
        <f t="shared" si="245"/>
        <v>34.74</v>
      </c>
      <c r="K196" s="9">
        <f t="shared" si="245"/>
        <v>29.38</v>
      </c>
      <c r="L196" s="9">
        <f t="shared" si="245"/>
        <v>34.2</v>
      </c>
      <c r="M196" s="32">
        <f t="shared" si="245"/>
        <v>124.65</v>
      </c>
      <c r="N196" s="9">
        <f t="shared" si="245"/>
        <v>23.05</v>
      </c>
      <c r="O196" s="9">
        <f t="shared" si="245"/>
        <v>29</v>
      </c>
      <c r="P196" s="9">
        <f t="shared" si="245"/>
        <v>51.41</v>
      </c>
      <c r="Q196" s="9">
        <f t="shared" si="245"/>
        <v>49.82</v>
      </c>
      <c r="R196" s="32">
        <f t="shared" si="245"/>
        <v>153.28</v>
      </c>
      <c r="S196" s="9">
        <f t="shared" si="245"/>
        <v>3.97</v>
      </c>
      <c r="T196" s="9">
        <f t="shared" si="245"/>
        <v>55.05</v>
      </c>
      <c r="U196" s="9">
        <f t="shared" si="245"/>
        <v>22.36</v>
      </c>
      <c r="V196" s="9">
        <f t="shared" si="245"/>
        <v>41.63</v>
      </c>
      <c r="W196" s="35">
        <f>SUM(S196:V196)</f>
        <v>123.00999999999999</v>
      </c>
      <c r="X196" s="33">
        <f t="shared" si="245"/>
        <v>6.38</v>
      </c>
      <c r="Y196" s="33">
        <f t="shared" si="245"/>
        <v>54.97</v>
      </c>
      <c r="Z196" s="33">
        <f t="shared" si="245"/>
        <v>41.59</v>
      </c>
      <c r="AA196" s="33">
        <f t="shared" si="245"/>
        <v>31.14</v>
      </c>
      <c r="AB196" s="35">
        <f>SUM(X196:AA196)</f>
        <v>134.07999999999998</v>
      </c>
      <c r="AC196" s="33">
        <f>AC199</f>
        <v>13.82</v>
      </c>
      <c r="AD196" s="33">
        <f t="shared" si="246"/>
        <v>33.09</v>
      </c>
      <c r="AE196" s="33">
        <f t="shared" si="246"/>
        <v>9.02</v>
      </c>
      <c r="AF196" s="33">
        <f t="shared" si="246"/>
        <v>26.35</v>
      </c>
      <c r="AG196" s="34">
        <f>SUM(AC196:AF196)</f>
        <v>82.28</v>
      </c>
      <c r="AH196" s="33">
        <f t="shared" si="247"/>
        <v>14.56</v>
      </c>
      <c r="AI196" s="33">
        <f t="shared" si="247"/>
        <v>29.59</v>
      </c>
      <c r="AJ196" s="33">
        <f t="shared" si="247"/>
        <v>26.32</v>
      </c>
    </row>
    <row r="197" spans="1:36" ht="12" customHeight="1">
      <c r="A197" s="10" t="s">
        <v>235</v>
      </c>
      <c r="B197" s="10" t="s">
        <v>236</v>
      </c>
      <c r="C197" s="7" t="s">
        <v>237</v>
      </c>
      <c r="D197" s="9">
        <f aca="true" t="shared" si="248" ref="D197:M197">D198-D199</f>
        <v>-33.720000000000006</v>
      </c>
      <c r="E197" s="9">
        <f t="shared" si="248"/>
        <v>-40.4</v>
      </c>
      <c r="F197" s="9">
        <f t="shared" si="248"/>
        <v>-38.370000000000005</v>
      </c>
      <c r="G197" s="9">
        <f t="shared" si="248"/>
        <v>-20.02</v>
      </c>
      <c r="H197" s="32">
        <f t="shared" si="248"/>
        <v>-132.51000000000002</v>
      </c>
      <c r="I197" s="9">
        <f t="shared" si="248"/>
        <v>-25.759999999999998</v>
      </c>
      <c r="J197" s="9">
        <f t="shared" si="248"/>
        <v>-32.45</v>
      </c>
      <c r="K197" s="9">
        <f t="shared" si="248"/>
        <v>-27.439999999999998</v>
      </c>
      <c r="L197" s="9">
        <f t="shared" si="248"/>
        <v>-32.84</v>
      </c>
      <c r="M197" s="32">
        <f t="shared" si="248"/>
        <v>-118.49000000000001</v>
      </c>
      <c r="N197" s="9">
        <f aca="true" t="shared" si="249" ref="N197:AA197">N198-N199</f>
        <v>-22.41</v>
      </c>
      <c r="O197" s="9">
        <f t="shared" si="249"/>
        <v>-26.96</v>
      </c>
      <c r="P197" s="9">
        <f t="shared" si="249"/>
        <v>-49.29</v>
      </c>
      <c r="Q197" s="9">
        <f t="shared" si="249"/>
        <v>-48.35</v>
      </c>
      <c r="R197" s="32">
        <f>R198-R199</f>
        <v>-147.01</v>
      </c>
      <c r="S197" s="9">
        <f t="shared" si="249"/>
        <v>-3.3600000000000003</v>
      </c>
      <c r="T197" s="9">
        <f t="shared" si="249"/>
        <v>-52.949999999999996</v>
      </c>
      <c r="U197" s="9">
        <f t="shared" si="249"/>
        <v>-20.25</v>
      </c>
      <c r="V197" s="9">
        <f t="shared" si="249"/>
        <v>-40.35</v>
      </c>
      <c r="W197" s="32">
        <f>W198-W199</f>
        <v>-116.91</v>
      </c>
      <c r="X197" s="33">
        <f t="shared" si="249"/>
        <v>-5.78</v>
      </c>
      <c r="Y197" s="33">
        <f t="shared" si="249"/>
        <v>-52.87</v>
      </c>
      <c r="Z197" s="33">
        <f t="shared" si="249"/>
        <v>-39.480000000000004</v>
      </c>
      <c r="AA197" s="33">
        <f t="shared" si="249"/>
        <v>-29.79</v>
      </c>
      <c r="AB197" s="35">
        <f aca="true" t="shared" si="250" ref="AB197:AJ197">AB198-AB199</f>
        <v>-24.98</v>
      </c>
      <c r="AC197" s="33">
        <f t="shared" si="250"/>
        <v>-13.21</v>
      </c>
      <c r="AD197" s="33">
        <f t="shared" si="250"/>
        <v>-30.92</v>
      </c>
      <c r="AE197" s="33">
        <f t="shared" si="250"/>
        <v>-6.539999999999999</v>
      </c>
      <c r="AF197" s="33">
        <f t="shared" si="250"/>
        <v>-25.19</v>
      </c>
      <c r="AG197" s="35">
        <f t="shared" si="250"/>
        <v>-75.86</v>
      </c>
      <c r="AH197" s="33">
        <f t="shared" si="250"/>
        <v>-13.88</v>
      </c>
      <c r="AI197" s="33">
        <f t="shared" si="250"/>
        <v>-27.47</v>
      </c>
      <c r="AJ197" s="33">
        <f t="shared" si="250"/>
        <v>-24.12</v>
      </c>
    </row>
    <row r="198" spans="1:36" ht="12" customHeight="1">
      <c r="A198" s="7" t="s">
        <v>238</v>
      </c>
      <c r="B198" s="7" t="s">
        <v>238</v>
      </c>
      <c r="C198" s="7" t="s">
        <v>239</v>
      </c>
      <c r="D198" s="9">
        <v>0.23</v>
      </c>
      <c r="E198" s="9">
        <v>0.71</v>
      </c>
      <c r="F198" s="9">
        <v>0.76</v>
      </c>
      <c r="G198" s="9">
        <v>0.44</v>
      </c>
      <c r="H198" s="32">
        <f>SUM(D198:G198)</f>
        <v>2.14</v>
      </c>
      <c r="I198" s="9">
        <v>0.57</v>
      </c>
      <c r="J198" s="9">
        <v>2.29</v>
      </c>
      <c r="K198" s="9">
        <v>1.94</v>
      </c>
      <c r="L198" s="9">
        <v>1.36</v>
      </c>
      <c r="M198" s="32">
        <f>SUM(I198:L198)</f>
        <v>6.16</v>
      </c>
      <c r="N198" s="9">
        <v>0.64</v>
      </c>
      <c r="O198" s="9">
        <v>2.04</v>
      </c>
      <c r="P198" s="9">
        <v>2.12</v>
      </c>
      <c r="Q198" s="9">
        <v>1.47</v>
      </c>
      <c r="R198" s="32">
        <f>SUM(N198:Q198)</f>
        <v>6.2700000000000005</v>
      </c>
      <c r="S198" s="9">
        <v>0.61</v>
      </c>
      <c r="T198" s="9">
        <v>2.1</v>
      </c>
      <c r="U198" s="9">
        <v>2.11</v>
      </c>
      <c r="V198" s="9">
        <v>1.28</v>
      </c>
      <c r="W198" s="32">
        <f>SUM(S198:V198)</f>
        <v>6.1000000000000005</v>
      </c>
      <c r="X198" s="33">
        <v>0.6</v>
      </c>
      <c r="Y198" s="33">
        <v>2.1</v>
      </c>
      <c r="Z198" s="33">
        <v>2.11</v>
      </c>
      <c r="AA198" s="33">
        <v>1.35</v>
      </c>
      <c r="AB198" s="34">
        <f>SUM(X198:AA198)</f>
        <v>6.16</v>
      </c>
      <c r="AC198" s="33">
        <v>0.61</v>
      </c>
      <c r="AD198" s="33">
        <v>2.17</v>
      </c>
      <c r="AE198" s="33">
        <v>2.48</v>
      </c>
      <c r="AF198" s="33">
        <v>1.16</v>
      </c>
      <c r="AG198" s="34">
        <f>SUM(AC198:AF198)</f>
        <v>6.42</v>
      </c>
      <c r="AH198" s="33">
        <v>0.68</v>
      </c>
      <c r="AI198" s="33">
        <v>2.12</v>
      </c>
      <c r="AJ198" s="33">
        <v>2.2</v>
      </c>
    </row>
    <row r="199" spans="1:36" ht="12" customHeight="1">
      <c r="A199" s="7" t="s">
        <v>240</v>
      </c>
      <c r="B199" s="7" t="s">
        <v>240</v>
      </c>
      <c r="C199" s="7" t="s">
        <v>241</v>
      </c>
      <c r="D199" s="9">
        <v>33.95</v>
      </c>
      <c r="E199" s="9">
        <v>41.11</v>
      </c>
      <c r="F199" s="9">
        <v>39.13</v>
      </c>
      <c r="G199" s="9">
        <v>20.46</v>
      </c>
      <c r="H199" s="32">
        <f>SUM(D199:G199)</f>
        <v>134.65</v>
      </c>
      <c r="I199" s="9">
        <v>26.33</v>
      </c>
      <c r="J199" s="9">
        <v>34.74</v>
      </c>
      <c r="K199" s="9">
        <v>29.38</v>
      </c>
      <c r="L199" s="9">
        <v>34.2</v>
      </c>
      <c r="M199" s="32">
        <f>SUM(I199:L199)</f>
        <v>124.65</v>
      </c>
      <c r="N199" s="9">
        <v>23.05</v>
      </c>
      <c r="O199" s="9">
        <v>29</v>
      </c>
      <c r="P199" s="9">
        <v>51.41</v>
      </c>
      <c r="Q199" s="9">
        <v>49.82</v>
      </c>
      <c r="R199" s="32">
        <f>SUM(N199:Q199)</f>
        <v>153.28</v>
      </c>
      <c r="S199" s="9">
        <v>3.97</v>
      </c>
      <c r="T199" s="9">
        <v>55.05</v>
      </c>
      <c r="U199" s="9">
        <v>22.36</v>
      </c>
      <c r="V199" s="9">
        <v>41.63</v>
      </c>
      <c r="W199" s="32">
        <f>SUM(S199:V199)</f>
        <v>123.00999999999999</v>
      </c>
      <c r="X199" s="33">
        <v>6.38</v>
      </c>
      <c r="Y199" s="33">
        <v>54.97</v>
      </c>
      <c r="Z199" s="33">
        <v>41.59</v>
      </c>
      <c r="AA199" s="33">
        <v>31.14</v>
      </c>
      <c r="AB199" s="34">
        <v>31.14</v>
      </c>
      <c r="AC199" s="33">
        <v>13.82</v>
      </c>
      <c r="AD199" s="33">
        <v>33.09</v>
      </c>
      <c r="AE199" s="33">
        <v>9.02</v>
      </c>
      <c r="AF199" s="33">
        <v>26.35</v>
      </c>
      <c r="AG199" s="34">
        <f>SUM(AC199:AF199)</f>
        <v>82.28</v>
      </c>
      <c r="AH199" s="33">
        <v>14.56</v>
      </c>
      <c r="AI199" s="33">
        <v>29.59</v>
      </c>
      <c r="AJ199" s="33">
        <v>26.32</v>
      </c>
    </row>
    <row r="200" spans="1:36" ht="12" customHeight="1">
      <c r="A200" s="10" t="s">
        <v>242</v>
      </c>
      <c r="B200" s="10" t="s">
        <v>243</v>
      </c>
      <c r="C200" s="7" t="s">
        <v>244</v>
      </c>
      <c r="D200" s="9">
        <f aca="true" t="shared" si="251" ref="D200:AB200">-D201</f>
        <v>-3.97</v>
      </c>
      <c r="E200" s="9">
        <f t="shared" si="251"/>
        <v>2.28</v>
      </c>
      <c r="F200" s="9">
        <f t="shared" si="251"/>
        <v>2.9</v>
      </c>
      <c r="G200" s="9">
        <f t="shared" si="251"/>
        <v>10.35</v>
      </c>
      <c r="H200" s="32">
        <f t="shared" si="251"/>
        <v>11.559999999999999</v>
      </c>
      <c r="I200" s="9">
        <f t="shared" si="251"/>
        <v>-4.49</v>
      </c>
      <c r="J200" s="9">
        <f t="shared" si="251"/>
        <v>-2.55</v>
      </c>
      <c r="K200" s="9">
        <f t="shared" si="251"/>
        <v>-12.5</v>
      </c>
      <c r="L200" s="9">
        <f t="shared" si="251"/>
        <v>4.99</v>
      </c>
      <c r="M200" s="32">
        <f t="shared" si="251"/>
        <v>-14.549999999999999</v>
      </c>
      <c r="N200" s="9">
        <f>-N201</f>
        <v>-8.5</v>
      </c>
      <c r="O200" s="9">
        <f t="shared" si="251"/>
        <v>-37.99</v>
      </c>
      <c r="P200" s="9">
        <f t="shared" si="251"/>
        <v>-21.79</v>
      </c>
      <c r="Q200" s="9">
        <f t="shared" si="251"/>
        <v>-18.44</v>
      </c>
      <c r="R200" s="32">
        <f t="shared" si="251"/>
        <v>-86.72</v>
      </c>
      <c r="S200" s="9">
        <f t="shared" si="251"/>
        <v>-3.57</v>
      </c>
      <c r="T200" s="9">
        <f t="shared" si="251"/>
        <v>4.1</v>
      </c>
      <c r="U200" s="9">
        <f t="shared" si="251"/>
        <v>-1.68</v>
      </c>
      <c r="V200" s="9">
        <f t="shared" si="251"/>
        <v>12.16</v>
      </c>
      <c r="W200" s="32">
        <f t="shared" si="251"/>
        <v>11.01</v>
      </c>
      <c r="X200" s="9">
        <f t="shared" si="251"/>
        <v>-14.52</v>
      </c>
      <c r="Y200" s="9">
        <f t="shared" si="251"/>
        <v>-20.38</v>
      </c>
      <c r="Z200" s="9">
        <f t="shared" si="251"/>
        <v>-8.98</v>
      </c>
      <c r="AA200" s="9">
        <f t="shared" si="251"/>
        <v>24.68</v>
      </c>
      <c r="AB200" s="32">
        <f t="shared" si="251"/>
        <v>-19.199999999999996</v>
      </c>
      <c r="AC200" s="33">
        <f>-AC201</f>
        <v>-13.94</v>
      </c>
      <c r="AD200" s="33">
        <f aca="true" t="shared" si="252" ref="AD200:AJ200">-AD201</f>
        <v>-8.03</v>
      </c>
      <c r="AE200" s="33">
        <f t="shared" si="252"/>
        <v>-39.59</v>
      </c>
      <c r="AF200" s="33">
        <f t="shared" si="252"/>
        <v>28.49</v>
      </c>
      <c r="AG200" s="35">
        <f t="shared" si="252"/>
        <v>-33.07000000000001</v>
      </c>
      <c r="AH200" s="33">
        <f t="shared" si="252"/>
        <v>-41.9</v>
      </c>
      <c r="AI200" s="33">
        <f t="shared" si="252"/>
        <v>-82.21</v>
      </c>
      <c r="AJ200" s="33">
        <f t="shared" si="252"/>
        <v>-14.98</v>
      </c>
    </row>
    <row r="201" spans="1:36" ht="12" customHeight="1">
      <c r="A201" s="7" t="s">
        <v>233</v>
      </c>
      <c r="B201" s="7" t="s">
        <v>106</v>
      </c>
      <c r="C201" s="7" t="s">
        <v>111</v>
      </c>
      <c r="D201" s="9">
        <v>3.97</v>
      </c>
      <c r="E201" s="9">
        <v>-2.28</v>
      </c>
      <c r="F201" s="9">
        <v>-2.9</v>
      </c>
      <c r="G201" s="9">
        <v>-10.35</v>
      </c>
      <c r="H201" s="32">
        <f>SUM(D201:G201)</f>
        <v>-11.559999999999999</v>
      </c>
      <c r="I201" s="9">
        <v>4.49</v>
      </c>
      <c r="J201" s="9">
        <v>2.55</v>
      </c>
      <c r="K201" s="9">
        <v>12.5</v>
      </c>
      <c r="L201" s="9">
        <v>-4.99</v>
      </c>
      <c r="M201" s="32">
        <f>SUM(I201:L201)</f>
        <v>14.549999999999999</v>
      </c>
      <c r="N201" s="9">
        <v>8.5</v>
      </c>
      <c r="O201" s="9">
        <v>37.99</v>
      </c>
      <c r="P201" s="9">
        <v>21.79</v>
      </c>
      <c r="Q201" s="9">
        <v>18.44</v>
      </c>
      <c r="R201" s="32">
        <f>SUM(N201:Q201)</f>
        <v>86.72</v>
      </c>
      <c r="S201" s="9">
        <v>3.57</v>
      </c>
      <c r="T201" s="9">
        <v>-4.1</v>
      </c>
      <c r="U201" s="9">
        <v>1.68</v>
      </c>
      <c r="V201" s="9">
        <v>-12.16</v>
      </c>
      <c r="W201" s="32">
        <f>SUM(S201:V201)</f>
        <v>-11.01</v>
      </c>
      <c r="X201" s="33">
        <v>14.52</v>
      </c>
      <c r="Y201" s="33">
        <v>20.38</v>
      </c>
      <c r="Z201" s="33">
        <v>8.98</v>
      </c>
      <c r="AA201" s="33">
        <v>-24.68</v>
      </c>
      <c r="AB201" s="34">
        <f>SUM(X201:AA201)</f>
        <v>19.199999999999996</v>
      </c>
      <c r="AC201" s="33">
        <v>13.94</v>
      </c>
      <c r="AD201" s="33">
        <v>8.03</v>
      </c>
      <c r="AE201" s="33">
        <v>39.59</v>
      </c>
      <c r="AF201" s="33">
        <v>-28.49</v>
      </c>
      <c r="AG201" s="34">
        <f>SUM(AC201:AF201)</f>
        <v>33.07000000000001</v>
      </c>
      <c r="AH201" s="33">
        <v>41.9</v>
      </c>
      <c r="AI201" s="33">
        <v>82.21</v>
      </c>
      <c r="AJ201" s="33">
        <v>14.98</v>
      </c>
    </row>
    <row r="202" spans="1:36" ht="12" customHeight="1">
      <c r="A202" s="10" t="s">
        <v>245</v>
      </c>
      <c r="B202" s="10" t="s">
        <v>246</v>
      </c>
      <c r="C202" s="7" t="s">
        <v>247</v>
      </c>
      <c r="D202" s="9">
        <f aca="true" t="shared" si="253" ref="D202:AF202">D203-D204</f>
        <v>-2.68</v>
      </c>
      <c r="E202" s="9">
        <f t="shared" si="253"/>
        <v>-2.56</v>
      </c>
      <c r="F202" s="9">
        <f t="shared" si="253"/>
        <v>-5.65</v>
      </c>
      <c r="G202" s="9">
        <f t="shared" si="253"/>
        <v>-6.43</v>
      </c>
      <c r="H202" s="32">
        <f t="shared" si="253"/>
        <v>-17.32</v>
      </c>
      <c r="I202" s="9">
        <f t="shared" si="253"/>
        <v>-0.5800000000000001</v>
      </c>
      <c r="J202" s="9">
        <f t="shared" si="253"/>
        <v>-1.15</v>
      </c>
      <c r="K202" s="9">
        <f t="shared" si="253"/>
        <v>-6.82</v>
      </c>
      <c r="L202" s="9">
        <f t="shared" si="253"/>
        <v>-3.61</v>
      </c>
      <c r="M202" s="32">
        <f t="shared" si="253"/>
        <v>-12.159999999999998</v>
      </c>
      <c r="N202" s="9">
        <f t="shared" si="253"/>
        <v>-3.12</v>
      </c>
      <c r="O202" s="9">
        <f t="shared" si="253"/>
        <v>-9.91</v>
      </c>
      <c r="P202" s="9">
        <f t="shared" si="253"/>
        <v>-1.02</v>
      </c>
      <c r="Q202" s="9">
        <f t="shared" si="253"/>
        <v>-2.57</v>
      </c>
      <c r="R202" s="32">
        <f t="shared" si="253"/>
        <v>-16.62</v>
      </c>
      <c r="S202" s="9">
        <f t="shared" si="253"/>
        <v>-0.73</v>
      </c>
      <c r="T202" s="9">
        <f t="shared" si="253"/>
        <v>-1.01</v>
      </c>
      <c r="U202" s="9">
        <f t="shared" si="253"/>
        <v>-0.72</v>
      </c>
      <c r="V202" s="9">
        <f t="shared" si="253"/>
        <v>-2.5</v>
      </c>
      <c r="W202" s="32">
        <f t="shared" si="253"/>
        <v>-4.96</v>
      </c>
      <c r="X202" s="33">
        <f t="shared" si="253"/>
        <v>-2.13</v>
      </c>
      <c r="Y202" s="33">
        <f t="shared" si="253"/>
        <v>-1.22</v>
      </c>
      <c r="Z202" s="33">
        <f t="shared" si="253"/>
        <v>-5.24</v>
      </c>
      <c r="AA202" s="33">
        <f t="shared" si="253"/>
        <v>-2.5300000000000002</v>
      </c>
      <c r="AB202" s="35">
        <f t="shared" si="253"/>
        <v>-11.120000000000001</v>
      </c>
      <c r="AC202" s="33">
        <f t="shared" si="253"/>
        <v>-5.55</v>
      </c>
      <c r="AD202" s="33">
        <f t="shared" si="253"/>
        <v>-5.96</v>
      </c>
      <c r="AE202" s="33">
        <f t="shared" si="253"/>
        <v>-3.41</v>
      </c>
      <c r="AF202" s="33">
        <f t="shared" si="253"/>
        <v>-4.8999999999999995</v>
      </c>
      <c r="AG202" s="35">
        <f>AG203-AG204</f>
        <v>-19.82</v>
      </c>
      <c r="AH202" s="33">
        <f>AH203-AH204</f>
        <v>0.17000000000000015</v>
      </c>
      <c r="AI202" s="33">
        <f>AI203-AI204</f>
        <v>-1.96</v>
      </c>
      <c r="AJ202" s="33">
        <f>AJ203-AJ204</f>
        <v>-3.89</v>
      </c>
    </row>
    <row r="203" spans="1:36" ht="12" customHeight="1">
      <c r="A203" s="7" t="s">
        <v>105</v>
      </c>
      <c r="B203" s="7" t="s">
        <v>105</v>
      </c>
      <c r="C203" s="7" t="s">
        <v>110</v>
      </c>
      <c r="D203" s="9">
        <f aca="true" t="shared" si="254" ref="D203:G204">D206</f>
        <v>0.04</v>
      </c>
      <c r="E203" s="9">
        <f t="shared" si="254"/>
        <v>0.11</v>
      </c>
      <c r="F203" s="9">
        <f t="shared" si="254"/>
        <v>0.02</v>
      </c>
      <c r="G203" s="9">
        <f t="shared" si="254"/>
        <v>0</v>
      </c>
      <c r="H203" s="35">
        <f>SUM(D203:G203)</f>
        <v>0.16999999999999998</v>
      </c>
      <c r="I203" s="9">
        <f aca="true" t="shared" si="255" ref="I203:L204">I206</f>
        <v>0.47</v>
      </c>
      <c r="J203" s="9">
        <f t="shared" si="255"/>
        <v>0.07</v>
      </c>
      <c r="K203" s="9">
        <f t="shared" si="255"/>
        <v>0.02</v>
      </c>
      <c r="L203" s="9">
        <f t="shared" si="255"/>
        <v>0.02</v>
      </c>
      <c r="M203" s="35">
        <f>SUM(I203:L203)</f>
        <v>0.5800000000000001</v>
      </c>
      <c r="N203" s="9">
        <f aca="true" t="shared" si="256" ref="N203:AA204">N206</f>
        <v>0.02</v>
      </c>
      <c r="O203" s="9">
        <f t="shared" si="256"/>
        <v>0.02</v>
      </c>
      <c r="P203" s="9">
        <f t="shared" si="256"/>
        <v>0.03</v>
      </c>
      <c r="Q203" s="9">
        <f t="shared" si="256"/>
        <v>0.02</v>
      </c>
      <c r="R203" s="35">
        <f>SUM(N203:Q203)</f>
        <v>0.09000000000000001</v>
      </c>
      <c r="S203" s="9">
        <f t="shared" si="256"/>
        <v>0.02</v>
      </c>
      <c r="T203" s="9">
        <f t="shared" si="256"/>
        <v>0.02</v>
      </c>
      <c r="U203" s="9">
        <f t="shared" si="256"/>
        <v>0.01</v>
      </c>
      <c r="V203" s="9">
        <f t="shared" si="256"/>
        <v>0.01</v>
      </c>
      <c r="W203" s="35">
        <f>SUM(S203:V203)</f>
        <v>0.060000000000000005</v>
      </c>
      <c r="X203" s="33">
        <f t="shared" si="256"/>
        <v>0.1</v>
      </c>
      <c r="Y203" s="33">
        <f t="shared" si="256"/>
        <v>0.07</v>
      </c>
      <c r="Z203" s="33">
        <f t="shared" si="256"/>
        <v>0.14</v>
      </c>
      <c r="AA203" s="33">
        <f t="shared" si="256"/>
        <v>0.13</v>
      </c>
      <c r="AB203" s="35">
        <f>SUM(X203:AA203)</f>
        <v>0.44000000000000006</v>
      </c>
      <c r="AC203" s="33">
        <f>AC206</f>
        <v>0.22</v>
      </c>
      <c r="AD203" s="33">
        <f aca="true" t="shared" si="257" ref="AD203:AF204">AD206</f>
        <v>0.19</v>
      </c>
      <c r="AE203" s="33">
        <f t="shared" si="257"/>
        <v>0.21</v>
      </c>
      <c r="AF203" s="33">
        <f t="shared" si="257"/>
        <v>0.24</v>
      </c>
      <c r="AG203" s="34">
        <f>SUM(AC203:AF203)</f>
        <v>0.86</v>
      </c>
      <c r="AH203" s="33">
        <f aca="true" t="shared" si="258" ref="AH203:AJ204">AH206</f>
        <v>1.57</v>
      </c>
      <c r="AI203" s="33">
        <f t="shared" si="258"/>
        <v>0.21</v>
      </c>
      <c r="AJ203" s="33">
        <f t="shared" si="258"/>
        <v>0.14</v>
      </c>
    </row>
    <row r="204" spans="1:36" ht="12" customHeight="1">
      <c r="A204" s="7" t="s">
        <v>106</v>
      </c>
      <c r="B204" s="7" t="s">
        <v>106</v>
      </c>
      <c r="C204" s="7" t="s">
        <v>111</v>
      </c>
      <c r="D204" s="9">
        <f t="shared" si="254"/>
        <v>2.72</v>
      </c>
      <c r="E204" s="9">
        <f t="shared" si="254"/>
        <v>2.67</v>
      </c>
      <c r="F204" s="9">
        <f t="shared" si="254"/>
        <v>5.67</v>
      </c>
      <c r="G204" s="9">
        <f t="shared" si="254"/>
        <v>6.43</v>
      </c>
      <c r="H204" s="35">
        <f>SUM(D204:G204)</f>
        <v>17.490000000000002</v>
      </c>
      <c r="I204" s="9">
        <f t="shared" si="255"/>
        <v>1.05</v>
      </c>
      <c r="J204" s="9">
        <f t="shared" si="255"/>
        <v>1.22</v>
      </c>
      <c r="K204" s="9">
        <f t="shared" si="255"/>
        <v>6.84</v>
      </c>
      <c r="L204" s="9">
        <f t="shared" si="255"/>
        <v>3.63</v>
      </c>
      <c r="M204" s="35">
        <f>SUM(I204:L204)</f>
        <v>12.739999999999998</v>
      </c>
      <c r="N204" s="9">
        <f t="shared" si="256"/>
        <v>3.14</v>
      </c>
      <c r="O204" s="9">
        <f t="shared" si="256"/>
        <v>9.93</v>
      </c>
      <c r="P204" s="9">
        <f t="shared" si="256"/>
        <v>1.05</v>
      </c>
      <c r="Q204" s="9">
        <f t="shared" si="256"/>
        <v>2.59</v>
      </c>
      <c r="R204" s="35">
        <f>SUM(N204:Q204)</f>
        <v>16.71</v>
      </c>
      <c r="S204" s="9">
        <f t="shared" si="256"/>
        <v>0.75</v>
      </c>
      <c r="T204" s="9">
        <f t="shared" si="256"/>
        <v>1.03</v>
      </c>
      <c r="U204" s="9">
        <f t="shared" si="256"/>
        <v>0.73</v>
      </c>
      <c r="V204" s="9">
        <f t="shared" si="256"/>
        <v>2.51</v>
      </c>
      <c r="W204" s="35">
        <f>SUM(S204:V204)</f>
        <v>5.02</v>
      </c>
      <c r="X204" s="33">
        <f t="shared" si="256"/>
        <v>2.23</v>
      </c>
      <c r="Y204" s="33">
        <f t="shared" si="256"/>
        <v>1.29</v>
      </c>
      <c r="Z204" s="33">
        <f t="shared" si="256"/>
        <v>5.38</v>
      </c>
      <c r="AA204" s="33">
        <f t="shared" si="256"/>
        <v>2.66</v>
      </c>
      <c r="AB204" s="35">
        <f>SUM(X204:AA204)</f>
        <v>11.56</v>
      </c>
      <c r="AC204" s="33">
        <f>AC207</f>
        <v>5.77</v>
      </c>
      <c r="AD204" s="33">
        <f t="shared" si="257"/>
        <v>6.15</v>
      </c>
      <c r="AE204" s="33">
        <f t="shared" si="257"/>
        <v>3.62</v>
      </c>
      <c r="AF204" s="33">
        <f t="shared" si="257"/>
        <v>5.14</v>
      </c>
      <c r="AG204" s="34">
        <f>SUM(AC204:AF204)</f>
        <v>20.68</v>
      </c>
      <c r="AH204" s="33">
        <f t="shared" si="258"/>
        <v>1.4</v>
      </c>
      <c r="AI204" s="33">
        <f t="shared" si="258"/>
        <v>2.17</v>
      </c>
      <c r="AJ204" s="33">
        <f t="shared" si="258"/>
        <v>4.03</v>
      </c>
    </row>
    <row r="205" spans="1:36" ht="12" customHeight="1">
      <c r="A205" s="10" t="s">
        <v>248</v>
      </c>
      <c r="B205" s="10" t="s">
        <v>249</v>
      </c>
      <c r="C205" s="7" t="s">
        <v>250</v>
      </c>
      <c r="D205" s="9">
        <f aca="true" t="shared" si="259" ref="D205:M205">D206-D207</f>
        <v>-2.68</v>
      </c>
      <c r="E205" s="9">
        <f t="shared" si="259"/>
        <v>-2.56</v>
      </c>
      <c r="F205" s="9">
        <f t="shared" si="259"/>
        <v>-5.65</v>
      </c>
      <c r="G205" s="9">
        <f t="shared" si="259"/>
        <v>-6.43</v>
      </c>
      <c r="H205" s="32">
        <f t="shared" si="259"/>
        <v>-17.32</v>
      </c>
      <c r="I205" s="9">
        <f t="shared" si="259"/>
        <v>-0.5800000000000001</v>
      </c>
      <c r="J205" s="9">
        <f t="shared" si="259"/>
        <v>-1.15</v>
      </c>
      <c r="K205" s="9">
        <f t="shared" si="259"/>
        <v>-6.82</v>
      </c>
      <c r="L205" s="9">
        <f t="shared" si="259"/>
        <v>-3.61</v>
      </c>
      <c r="M205" s="32">
        <f t="shared" si="259"/>
        <v>-12.159999999999998</v>
      </c>
      <c r="N205" s="9">
        <f aca="true" t="shared" si="260" ref="N205:AA205">N206-N207</f>
        <v>-3.12</v>
      </c>
      <c r="O205" s="9">
        <f t="shared" si="260"/>
        <v>-9.91</v>
      </c>
      <c r="P205" s="9">
        <f t="shared" si="260"/>
        <v>-1.02</v>
      </c>
      <c r="Q205" s="9">
        <f t="shared" si="260"/>
        <v>-2.57</v>
      </c>
      <c r="R205" s="32">
        <f>R206-R207</f>
        <v>-16.62</v>
      </c>
      <c r="S205" s="9">
        <f t="shared" si="260"/>
        <v>-0.73</v>
      </c>
      <c r="T205" s="9">
        <f t="shared" si="260"/>
        <v>-1.01</v>
      </c>
      <c r="U205" s="9">
        <f t="shared" si="260"/>
        <v>-0.72</v>
      </c>
      <c r="V205" s="9">
        <f t="shared" si="260"/>
        <v>-2.5</v>
      </c>
      <c r="W205" s="32">
        <f>W206-W207</f>
        <v>-4.96</v>
      </c>
      <c r="X205" s="33">
        <f t="shared" si="260"/>
        <v>-2.13</v>
      </c>
      <c r="Y205" s="33">
        <f t="shared" si="260"/>
        <v>-1.22</v>
      </c>
      <c r="Z205" s="33">
        <f t="shared" si="260"/>
        <v>-5.24</v>
      </c>
      <c r="AA205" s="33">
        <f t="shared" si="260"/>
        <v>-2.5300000000000002</v>
      </c>
      <c r="AB205" s="35">
        <f aca="true" t="shared" si="261" ref="AB205:AJ205">AB206-AB207</f>
        <v>-11.120000000000001</v>
      </c>
      <c r="AC205" s="33">
        <f t="shared" si="261"/>
        <v>-5.55</v>
      </c>
      <c r="AD205" s="33">
        <f t="shared" si="261"/>
        <v>-5.96</v>
      </c>
      <c r="AE205" s="33">
        <f t="shared" si="261"/>
        <v>-3.41</v>
      </c>
      <c r="AF205" s="33">
        <f t="shared" si="261"/>
        <v>-4.8999999999999995</v>
      </c>
      <c r="AG205" s="35">
        <f t="shared" si="261"/>
        <v>-19.82</v>
      </c>
      <c r="AH205" s="33">
        <f t="shared" si="261"/>
        <v>0.17000000000000015</v>
      </c>
      <c r="AI205" s="33">
        <f t="shared" si="261"/>
        <v>-1.96</v>
      </c>
      <c r="AJ205" s="33">
        <f t="shared" si="261"/>
        <v>-3.89</v>
      </c>
    </row>
    <row r="206" spans="1:36" ht="12" customHeight="1">
      <c r="A206" s="7" t="s">
        <v>231</v>
      </c>
      <c r="B206" s="7" t="s">
        <v>231</v>
      </c>
      <c r="C206" s="7" t="s">
        <v>232</v>
      </c>
      <c r="D206" s="9">
        <v>0.04</v>
      </c>
      <c r="E206" s="9">
        <v>0.11</v>
      </c>
      <c r="F206" s="9">
        <v>0.02</v>
      </c>
      <c r="G206" s="9">
        <v>0</v>
      </c>
      <c r="H206" s="32">
        <f>SUM(D206:G206)</f>
        <v>0.16999999999999998</v>
      </c>
      <c r="I206" s="9">
        <v>0.47</v>
      </c>
      <c r="J206" s="9">
        <v>0.07</v>
      </c>
      <c r="K206" s="9">
        <v>0.02</v>
      </c>
      <c r="L206" s="9">
        <v>0.02</v>
      </c>
      <c r="M206" s="32">
        <f>SUM(I206:L206)</f>
        <v>0.5800000000000001</v>
      </c>
      <c r="N206" s="9">
        <v>0.02</v>
      </c>
      <c r="O206" s="9">
        <v>0.02</v>
      </c>
      <c r="P206" s="9">
        <v>0.03</v>
      </c>
      <c r="Q206" s="9">
        <v>0.02</v>
      </c>
      <c r="R206" s="32">
        <f>SUM(N206:Q206)</f>
        <v>0.09000000000000001</v>
      </c>
      <c r="S206" s="9">
        <v>0.02</v>
      </c>
      <c r="T206" s="9">
        <v>0.02</v>
      </c>
      <c r="U206" s="9">
        <v>0.01</v>
      </c>
      <c r="V206" s="9">
        <v>0.01</v>
      </c>
      <c r="W206" s="32">
        <f>SUM(S206:V206)</f>
        <v>0.060000000000000005</v>
      </c>
      <c r="X206" s="33">
        <v>0.1</v>
      </c>
      <c r="Y206" s="33">
        <v>0.07</v>
      </c>
      <c r="Z206" s="33">
        <v>0.14</v>
      </c>
      <c r="AA206" s="33">
        <v>0.13</v>
      </c>
      <c r="AB206" s="34">
        <f>SUM(X206:AA206)</f>
        <v>0.44000000000000006</v>
      </c>
      <c r="AC206" s="33">
        <v>0.22</v>
      </c>
      <c r="AD206" s="33">
        <v>0.19</v>
      </c>
      <c r="AE206" s="33">
        <v>0.21</v>
      </c>
      <c r="AF206" s="33">
        <v>0.24</v>
      </c>
      <c r="AG206" s="34">
        <f>SUM(AC206:AF206)</f>
        <v>0.86</v>
      </c>
      <c r="AH206" s="33">
        <v>1.57</v>
      </c>
      <c r="AI206" s="33">
        <v>0.21</v>
      </c>
      <c r="AJ206" s="33">
        <v>0.14</v>
      </c>
    </row>
    <row r="207" spans="1:36" ht="12" customHeight="1">
      <c r="A207" s="7" t="s">
        <v>233</v>
      </c>
      <c r="B207" s="7" t="s">
        <v>233</v>
      </c>
      <c r="C207" s="7" t="s">
        <v>234</v>
      </c>
      <c r="D207" s="9">
        <v>2.72</v>
      </c>
      <c r="E207" s="9">
        <v>2.67</v>
      </c>
      <c r="F207" s="9">
        <v>5.67</v>
      </c>
      <c r="G207" s="9">
        <v>6.43</v>
      </c>
      <c r="H207" s="32">
        <f>SUM(D207:G207)</f>
        <v>17.490000000000002</v>
      </c>
      <c r="I207" s="9">
        <v>1.05</v>
      </c>
      <c r="J207" s="9">
        <v>1.22</v>
      </c>
      <c r="K207" s="9">
        <v>6.84</v>
      </c>
      <c r="L207" s="9">
        <v>3.63</v>
      </c>
      <c r="M207" s="32">
        <f>SUM(I207:L207)</f>
        <v>12.739999999999998</v>
      </c>
      <c r="N207" s="9">
        <v>3.14</v>
      </c>
      <c r="O207" s="9">
        <v>9.93</v>
      </c>
      <c r="P207" s="9">
        <v>1.05</v>
      </c>
      <c r="Q207" s="9">
        <v>2.59</v>
      </c>
      <c r="R207" s="32">
        <f>SUM(N207:Q207)</f>
        <v>16.71</v>
      </c>
      <c r="S207" s="9">
        <v>0.75</v>
      </c>
      <c r="T207" s="9">
        <v>1.03</v>
      </c>
      <c r="U207" s="9">
        <v>0.73</v>
      </c>
      <c r="V207" s="9">
        <v>2.51</v>
      </c>
      <c r="W207" s="32">
        <f>SUM(S207:V207)</f>
        <v>5.02</v>
      </c>
      <c r="X207" s="33">
        <v>2.23</v>
      </c>
      <c r="Y207" s="33">
        <v>1.29</v>
      </c>
      <c r="Z207" s="33">
        <v>5.38</v>
      </c>
      <c r="AA207" s="33">
        <v>2.66</v>
      </c>
      <c r="AB207" s="34">
        <f>SUM(X207:AA207)</f>
        <v>11.56</v>
      </c>
      <c r="AC207" s="33">
        <v>5.77</v>
      </c>
      <c r="AD207" s="33">
        <v>6.15</v>
      </c>
      <c r="AE207" s="33">
        <v>3.62</v>
      </c>
      <c r="AF207" s="33">
        <v>5.14</v>
      </c>
      <c r="AG207" s="34">
        <f>SUM(AC207:AF207)</f>
        <v>20.68</v>
      </c>
      <c r="AH207" s="33">
        <v>1.4</v>
      </c>
      <c r="AI207" s="33">
        <v>2.17</v>
      </c>
      <c r="AJ207" s="33">
        <v>4.03</v>
      </c>
    </row>
    <row r="208" spans="1:36" ht="12" customHeight="1">
      <c r="A208" s="10" t="s">
        <v>251</v>
      </c>
      <c r="B208" s="10" t="s">
        <v>252</v>
      </c>
      <c r="C208" s="7" t="s">
        <v>253</v>
      </c>
      <c r="D208" s="9">
        <f aca="true" t="shared" si="262" ref="D208:M208">D209-D210</f>
        <v>-2.68</v>
      </c>
      <c r="E208" s="9">
        <f t="shared" si="262"/>
        <v>-2.56</v>
      </c>
      <c r="F208" s="9">
        <f t="shared" si="262"/>
        <v>-5.65</v>
      </c>
      <c r="G208" s="9">
        <f t="shared" si="262"/>
        <v>-6.43</v>
      </c>
      <c r="H208" s="32">
        <f t="shared" si="262"/>
        <v>-17.32</v>
      </c>
      <c r="I208" s="9">
        <f t="shared" si="262"/>
        <v>-0.5800000000000001</v>
      </c>
      <c r="J208" s="9">
        <f t="shared" si="262"/>
        <v>-1.15</v>
      </c>
      <c r="K208" s="9">
        <f t="shared" si="262"/>
        <v>-6.82</v>
      </c>
      <c r="L208" s="9">
        <f t="shared" si="262"/>
        <v>-3.61</v>
      </c>
      <c r="M208" s="32">
        <f t="shared" si="262"/>
        <v>-12.159999999999998</v>
      </c>
      <c r="N208" s="9">
        <f aca="true" t="shared" si="263" ref="N208:AA208">N209-N210</f>
        <v>-3.12</v>
      </c>
      <c r="O208" s="9">
        <f t="shared" si="263"/>
        <v>-9.91</v>
      </c>
      <c r="P208" s="9">
        <f t="shared" si="263"/>
        <v>-1.02</v>
      </c>
      <c r="Q208" s="9">
        <f t="shared" si="263"/>
        <v>-2.57</v>
      </c>
      <c r="R208" s="32">
        <f>R209-R210</f>
        <v>-16.62</v>
      </c>
      <c r="S208" s="9">
        <f t="shared" si="263"/>
        <v>-0.73</v>
      </c>
      <c r="T208" s="9">
        <f t="shared" si="263"/>
        <v>-1.01</v>
      </c>
      <c r="U208" s="9">
        <f t="shared" si="263"/>
        <v>-0.72</v>
      </c>
      <c r="V208" s="9">
        <f t="shared" si="263"/>
        <v>-2.5</v>
      </c>
      <c r="W208" s="32">
        <f>W209-W210</f>
        <v>-4.96</v>
      </c>
      <c r="X208" s="33">
        <f t="shared" si="263"/>
        <v>-2.13</v>
      </c>
      <c r="Y208" s="33">
        <f t="shared" si="263"/>
        <v>-1.22</v>
      </c>
      <c r="Z208" s="33">
        <f t="shared" si="263"/>
        <v>-5.24</v>
      </c>
      <c r="AA208" s="33">
        <f t="shared" si="263"/>
        <v>-2.5300000000000002</v>
      </c>
      <c r="AB208" s="35">
        <f>AB209-AB210</f>
        <v>-11.120000000000001</v>
      </c>
      <c r="AC208" s="33">
        <f>AC209-AC210</f>
        <v>-5.55</v>
      </c>
      <c r="AD208" s="33">
        <f aca="true" t="shared" si="264" ref="AD208:AJ208">AD209-AD210</f>
        <v>-5.96</v>
      </c>
      <c r="AE208" s="33">
        <f t="shared" si="264"/>
        <v>-3.41</v>
      </c>
      <c r="AF208" s="33">
        <f t="shared" si="264"/>
        <v>-4.8999999999999995</v>
      </c>
      <c r="AG208" s="35">
        <f t="shared" si="264"/>
        <v>-19.82</v>
      </c>
      <c r="AH208" s="33">
        <f t="shared" si="264"/>
        <v>0.17000000000000015</v>
      </c>
      <c r="AI208" s="33">
        <f t="shared" si="264"/>
        <v>-1.96</v>
      </c>
      <c r="AJ208" s="33">
        <f t="shared" si="264"/>
        <v>-3.89</v>
      </c>
    </row>
    <row r="209" spans="1:36" ht="12" customHeight="1">
      <c r="A209" s="7" t="s">
        <v>231</v>
      </c>
      <c r="B209" s="7" t="s">
        <v>231</v>
      </c>
      <c r="C209" s="7" t="s">
        <v>232</v>
      </c>
      <c r="D209" s="9">
        <v>0.04</v>
      </c>
      <c r="E209" s="9">
        <v>0.11</v>
      </c>
      <c r="F209" s="9">
        <v>0.02</v>
      </c>
      <c r="G209" s="9">
        <v>0</v>
      </c>
      <c r="H209" s="32">
        <f aca="true" t="shared" si="265" ref="H209:H219">SUM(D209:G209)</f>
        <v>0.16999999999999998</v>
      </c>
      <c r="I209" s="9">
        <v>0.47</v>
      </c>
      <c r="J209" s="9">
        <v>0.07</v>
      </c>
      <c r="K209" s="9">
        <v>0.02</v>
      </c>
      <c r="L209" s="9">
        <v>0.02</v>
      </c>
      <c r="M209" s="32">
        <f aca="true" t="shared" si="266" ref="M209:M219">SUM(I209:L209)</f>
        <v>0.5800000000000001</v>
      </c>
      <c r="N209" s="9">
        <v>0.02</v>
      </c>
      <c r="O209" s="9">
        <v>0.02</v>
      </c>
      <c r="P209" s="9">
        <v>0.03</v>
      </c>
      <c r="Q209" s="9">
        <v>0.02</v>
      </c>
      <c r="R209" s="32">
        <f aca="true" t="shared" si="267" ref="R209:R219">SUM(N209:Q209)</f>
        <v>0.09000000000000001</v>
      </c>
      <c r="S209" s="9">
        <v>0.02</v>
      </c>
      <c r="T209" s="9">
        <v>0.02</v>
      </c>
      <c r="U209" s="9">
        <v>0.01</v>
      </c>
      <c r="V209" s="9">
        <v>0.01</v>
      </c>
      <c r="W209" s="32">
        <f>SUM(S209:V209)</f>
        <v>0.060000000000000005</v>
      </c>
      <c r="X209" s="33">
        <v>0.1</v>
      </c>
      <c r="Y209" s="33">
        <v>0.07</v>
      </c>
      <c r="Z209" s="33">
        <v>0.14</v>
      </c>
      <c r="AA209" s="33">
        <v>0.13</v>
      </c>
      <c r="AB209" s="34">
        <f>SUM(X209:AA209)</f>
        <v>0.44000000000000006</v>
      </c>
      <c r="AC209" s="33">
        <v>0.22</v>
      </c>
      <c r="AD209" s="33">
        <v>0.19</v>
      </c>
      <c r="AE209" s="33">
        <v>0.21</v>
      </c>
      <c r="AF209" s="33">
        <v>0.24</v>
      </c>
      <c r="AG209" s="34">
        <v>0.86</v>
      </c>
      <c r="AH209" s="33">
        <v>1.57</v>
      </c>
      <c r="AI209" s="33">
        <v>0.21</v>
      </c>
      <c r="AJ209" s="33">
        <v>0.14</v>
      </c>
    </row>
    <row r="210" spans="1:36" ht="12" customHeight="1">
      <c r="A210" s="7" t="s">
        <v>233</v>
      </c>
      <c r="B210" s="7" t="s">
        <v>233</v>
      </c>
      <c r="C210" s="7" t="s">
        <v>234</v>
      </c>
      <c r="D210" s="9">
        <v>2.72</v>
      </c>
      <c r="E210" s="9">
        <v>2.67</v>
      </c>
      <c r="F210" s="9">
        <v>5.67</v>
      </c>
      <c r="G210" s="9">
        <v>6.43</v>
      </c>
      <c r="H210" s="32">
        <f t="shared" si="265"/>
        <v>17.490000000000002</v>
      </c>
      <c r="I210" s="9">
        <v>1.05</v>
      </c>
      <c r="J210" s="9">
        <v>1.22</v>
      </c>
      <c r="K210" s="9">
        <v>6.84</v>
      </c>
      <c r="L210" s="9">
        <v>3.63</v>
      </c>
      <c r="M210" s="32">
        <f t="shared" si="266"/>
        <v>12.739999999999998</v>
      </c>
      <c r="N210" s="9">
        <v>3.14</v>
      </c>
      <c r="O210" s="9">
        <v>9.93</v>
      </c>
      <c r="P210" s="9">
        <v>1.05</v>
      </c>
      <c r="Q210" s="9">
        <v>2.59</v>
      </c>
      <c r="R210" s="32">
        <f t="shared" si="267"/>
        <v>16.71</v>
      </c>
      <c r="S210" s="9">
        <v>0.75</v>
      </c>
      <c r="T210" s="9">
        <v>1.03</v>
      </c>
      <c r="U210" s="9">
        <v>0.73</v>
      </c>
      <c r="V210" s="9">
        <v>2.51</v>
      </c>
      <c r="W210" s="32">
        <f>SUM(S210:V210)</f>
        <v>5.02</v>
      </c>
      <c r="X210" s="33">
        <v>2.23</v>
      </c>
      <c r="Y210" s="33">
        <v>1.29</v>
      </c>
      <c r="Z210" s="33">
        <v>5.38</v>
      </c>
      <c r="AA210" s="33">
        <v>2.66</v>
      </c>
      <c r="AB210" s="34">
        <f>SUM(X210:AA210)</f>
        <v>11.56</v>
      </c>
      <c r="AC210" s="33">
        <v>5.77</v>
      </c>
      <c r="AD210" s="33">
        <v>6.15</v>
      </c>
      <c r="AE210" s="33">
        <v>3.62</v>
      </c>
      <c r="AF210" s="33">
        <v>5.14</v>
      </c>
      <c r="AG210" s="34">
        <v>20.68</v>
      </c>
      <c r="AH210" s="33">
        <v>1.4</v>
      </c>
      <c r="AI210" s="33">
        <v>2.17</v>
      </c>
      <c r="AJ210" s="33">
        <v>4.03</v>
      </c>
    </row>
    <row r="211" spans="1:36" s="8" customFormat="1" ht="12" customHeight="1">
      <c r="A211" s="10" t="s">
        <v>254</v>
      </c>
      <c r="B211" s="10" t="s">
        <v>255</v>
      </c>
      <c r="C211" s="7" t="s">
        <v>256</v>
      </c>
      <c r="D211" s="9">
        <f aca="true" t="shared" si="268" ref="D211:AJ211">D212-D213</f>
        <v>-0.13</v>
      </c>
      <c r="E211" s="9">
        <f t="shared" si="268"/>
        <v>-1.12</v>
      </c>
      <c r="F211" s="9">
        <f t="shared" si="268"/>
        <v>-0.09</v>
      </c>
      <c r="G211" s="9">
        <f t="shared" si="268"/>
        <v>-0.21000000000000002</v>
      </c>
      <c r="H211" s="32">
        <f t="shared" si="268"/>
        <v>-1.55</v>
      </c>
      <c r="I211" s="9">
        <f t="shared" si="268"/>
        <v>-0.38</v>
      </c>
      <c r="J211" s="9">
        <f t="shared" si="268"/>
        <v>-2.0500000000000003</v>
      </c>
      <c r="K211" s="9">
        <f t="shared" si="268"/>
        <v>-0.12000000000000001</v>
      </c>
      <c r="L211" s="9">
        <f t="shared" si="268"/>
        <v>-0.09</v>
      </c>
      <c r="M211" s="32">
        <f t="shared" si="268"/>
        <v>-2.6399999999999997</v>
      </c>
      <c r="N211" s="9">
        <f t="shared" si="268"/>
        <v>0.1</v>
      </c>
      <c r="O211" s="9">
        <f t="shared" si="268"/>
        <v>-2.97</v>
      </c>
      <c r="P211" s="9">
        <f t="shared" si="268"/>
        <v>-0.09999999999999999</v>
      </c>
      <c r="Q211" s="9">
        <f t="shared" si="268"/>
        <v>-0.01</v>
      </c>
      <c r="R211" s="32">
        <f t="shared" si="268"/>
        <v>-2.9800000000000004</v>
      </c>
      <c r="S211" s="9">
        <f t="shared" si="268"/>
        <v>-0.1</v>
      </c>
      <c r="T211" s="9">
        <f t="shared" si="268"/>
        <v>-2.73</v>
      </c>
      <c r="U211" s="9">
        <f t="shared" si="268"/>
        <v>-0.13</v>
      </c>
      <c r="V211" s="9">
        <f t="shared" si="268"/>
        <v>-0.07</v>
      </c>
      <c r="W211" s="32">
        <f t="shared" si="268"/>
        <v>-3.0300000000000002</v>
      </c>
      <c r="X211" s="33">
        <f t="shared" si="268"/>
        <v>-0.16999999999999998</v>
      </c>
      <c r="Y211" s="33">
        <f t="shared" si="268"/>
        <v>-4.32</v>
      </c>
      <c r="Z211" s="33">
        <f t="shared" si="268"/>
        <v>-0.7500000000000001</v>
      </c>
      <c r="AA211" s="33">
        <f t="shared" si="268"/>
        <v>-1.05</v>
      </c>
      <c r="AB211" s="35">
        <f t="shared" si="268"/>
        <v>-6.29</v>
      </c>
      <c r="AC211" s="33">
        <f t="shared" si="268"/>
        <v>-0.6900000000000001</v>
      </c>
      <c r="AD211" s="33">
        <f t="shared" si="268"/>
        <v>-4.66</v>
      </c>
      <c r="AE211" s="33">
        <f t="shared" si="268"/>
        <v>-0.7799999999999999</v>
      </c>
      <c r="AF211" s="33">
        <f t="shared" si="268"/>
        <v>-1.3499999999999999</v>
      </c>
      <c r="AG211" s="35">
        <f t="shared" si="268"/>
        <v>-7.4799999999999995</v>
      </c>
      <c r="AH211" s="33">
        <f t="shared" si="268"/>
        <v>-0.22</v>
      </c>
      <c r="AI211" s="33">
        <f t="shared" si="268"/>
        <v>-3.3600000000000003</v>
      </c>
      <c r="AJ211" s="33">
        <f t="shared" si="268"/>
        <v>-0.54</v>
      </c>
    </row>
    <row r="212" spans="1:36" ht="12" customHeight="1">
      <c r="A212" s="7" t="s">
        <v>80</v>
      </c>
      <c r="B212" s="7" t="s">
        <v>80</v>
      </c>
      <c r="C212" s="7" t="s">
        <v>81</v>
      </c>
      <c r="D212" s="9">
        <f aca="true" t="shared" si="269" ref="D212:G213">+D215+D221</f>
        <v>0</v>
      </c>
      <c r="E212" s="9">
        <f t="shared" si="269"/>
        <v>0</v>
      </c>
      <c r="F212" s="9">
        <f t="shared" si="269"/>
        <v>0</v>
      </c>
      <c r="G212" s="9">
        <f t="shared" si="269"/>
        <v>0</v>
      </c>
      <c r="H212" s="32">
        <f t="shared" si="265"/>
        <v>0</v>
      </c>
      <c r="I212" s="9">
        <f aca="true" t="shared" si="270" ref="I212:L213">+I215+I221</f>
        <v>0</v>
      </c>
      <c r="J212" s="9">
        <f t="shared" si="270"/>
        <v>0.09</v>
      </c>
      <c r="K212" s="9">
        <f t="shared" si="270"/>
        <v>0.01</v>
      </c>
      <c r="L212" s="9">
        <f t="shared" si="270"/>
        <v>0</v>
      </c>
      <c r="M212" s="32">
        <f t="shared" si="266"/>
        <v>0.09999999999999999</v>
      </c>
      <c r="N212" s="9">
        <f>+N215+N221</f>
        <v>0.1</v>
      </c>
      <c r="O212" s="9">
        <f aca="true" t="shared" si="271" ref="O212:AF213">+O215+O221</f>
        <v>0.15</v>
      </c>
      <c r="P212" s="9">
        <f t="shared" si="271"/>
        <v>0.02</v>
      </c>
      <c r="Q212" s="9">
        <f t="shared" si="271"/>
        <v>0.01</v>
      </c>
      <c r="R212" s="32">
        <f t="shared" si="267"/>
        <v>0.28</v>
      </c>
      <c r="S212" s="9">
        <f t="shared" si="271"/>
        <v>0</v>
      </c>
      <c r="T212" s="9">
        <f t="shared" si="271"/>
        <v>0.18</v>
      </c>
      <c r="U212" s="9">
        <f t="shared" si="271"/>
        <v>0.02</v>
      </c>
      <c r="V212" s="9">
        <f t="shared" si="271"/>
        <v>0.01</v>
      </c>
      <c r="W212" s="32">
        <f>SUM(S212:V212)</f>
        <v>0.21</v>
      </c>
      <c r="X212" s="9">
        <f t="shared" si="271"/>
        <v>0.01</v>
      </c>
      <c r="Y212" s="9">
        <f t="shared" si="271"/>
        <v>0.05</v>
      </c>
      <c r="Z212" s="9">
        <f t="shared" si="271"/>
        <v>0.37</v>
      </c>
      <c r="AA212" s="9">
        <f t="shared" si="271"/>
        <v>0.01</v>
      </c>
      <c r="AB212" s="35">
        <f>SUM(X212:AA212)</f>
        <v>0.44</v>
      </c>
      <c r="AC212" s="9">
        <f t="shared" si="271"/>
        <v>0.11</v>
      </c>
      <c r="AD212" s="9">
        <f t="shared" si="271"/>
        <v>0.26</v>
      </c>
      <c r="AE212" s="9">
        <f t="shared" si="271"/>
        <v>0.05</v>
      </c>
      <c r="AF212" s="9">
        <f t="shared" si="271"/>
        <v>0.05</v>
      </c>
      <c r="AG212" s="35">
        <f>SUM(AC212:AF212)</f>
        <v>0.47</v>
      </c>
      <c r="AH212" s="9">
        <f aca="true" t="shared" si="272" ref="AH212:AJ213">+AH215+AH221</f>
        <v>0.01</v>
      </c>
      <c r="AI212" s="9">
        <f t="shared" si="272"/>
        <v>0.01</v>
      </c>
      <c r="AJ212" s="9">
        <f t="shared" si="272"/>
        <v>0.11</v>
      </c>
    </row>
    <row r="213" spans="1:36" ht="12" customHeight="1">
      <c r="A213" s="7" t="s">
        <v>82</v>
      </c>
      <c r="B213" s="7" t="s">
        <v>82</v>
      </c>
      <c r="C213" s="7" t="s">
        <v>83</v>
      </c>
      <c r="D213" s="9">
        <f t="shared" si="269"/>
        <v>0.13</v>
      </c>
      <c r="E213" s="9">
        <f t="shared" si="269"/>
        <v>1.12</v>
      </c>
      <c r="F213" s="9">
        <f t="shared" si="269"/>
        <v>0.09</v>
      </c>
      <c r="G213" s="9">
        <f t="shared" si="269"/>
        <v>0.21000000000000002</v>
      </c>
      <c r="H213" s="32">
        <f t="shared" si="265"/>
        <v>1.55</v>
      </c>
      <c r="I213" s="9">
        <f t="shared" si="270"/>
        <v>0.38</v>
      </c>
      <c r="J213" s="9">
        <f t="shared" si="270"/>
        <v>2.14</v>
      </c>
      <c r="K213" s="9">
        <f t="shared" si="270"/>
        <v>0.13</v>
      </c>
      <c r="L213" s="9">
        <f t="shared" si="270"/>
        <v>0.09</v>
      </c>
      <c r="M213" s="32">
        <f t="shared" si="266"/>
        <v>2.7399999999999998</v>
      </c>
      <c r="N213" s="9">
        <f>+N216+N222</f>
        <v>0</v>
      </c>
      <c r="O213" s="9">
        <f t="shared" si="271"/>
        <v>3.12</v>
      </c>
      <c r="P213" s="9">
        <f t="shared" si="271"/>
        <v>0.12</v>
      </c>
      <c r="Q213" s="9">
        <f t="shared" si="271"/>
        <v>0.02</v>
      </c>
      <c r="R213" s="32">
        <f t="shared" si="267"/>
        <v>3.2600000000000002</v>
      </c>
      <c r="S213" s="9">
        <f>+S216+S222</f>
        <v>0.1</v>
      </c>
      <c r="T213" s="9">
        <f t="shared" si="271"/>
        <v>2.91</v>
      </c>
      <c r="U213" s="9">
        <f t="shared" si="271"/>
        <v>0.15</v>
      </c>
      <c r="V213" s="9">
        <f t="shared" si="271"/>
        <v>0.08</v>
      </c>
      <c r="W213" s="32">
        <f>SUM(S213:V213)</f>
        <v>3.24</v>
      </c>
      <c r="X213" s="9">
        <f>+X216+X222</f>
        <v>0.18</v>
      </c>
      <c r="Y213" s="9">
        <f t="shared" si="271"/>
        <v>4.37</v>
      </c>
      <c r="Z213" s="9">
        <f t="shared" si="271"/>
        <v>1.12</v>
      </c>
      <c r="AA213" s="9">
        <f t="shared" si="271"/>
        <v>1.06</v>
      </c>
      <c r="AB213" s="35">
        <f>SUM(X213:AA213)</f>
        <v>6.73</v>
      </c>
      <c r="AC213" s="9">
        <f>+AC216+AC222</f>
        <v>0.8</v>
      </c>
      <c r="AD213" s="9">
        <f t="shared" si="271"/>
        <v>4.92</v>
      </c>
      <c r="AE213" s="9">
        <f t="shared" si="271"/>
        <v>0.83</v>
      </c>
      <c r="AF213" s="9">
        <f t="shared" si="271"/>
        <v>1.4</v>
      </c>
      <c r="AG213" s="35">
        <f>SUM(AC213:AF213)</f>
        <v>7.949999999999999</v>
      </c>
      <c r="AH213" s="9">
        <f t="shared" si="272"/>
        <v>0.23</v>
      </c>
      <c r="AI213" s="9">
        <f t="shared" si="272"/>
        <v>3.37</v>
      </c>
      <c r="AJ213" s="9">
        <f t="shared" si="272"/>
        <v>0.65</v>
      </c>
    </row>
    <row r="214" spans="1:36" ht="12" customHeight="1">
      <c r="A214" s="10" t="s">
        <v>225</v>
      </c>
      <c r="B214" s="10" t="s">
        <v>257</v>
      </c>
      <c r="C214" s="7" t="s">
        <v>258</v>
      </c>
      <c r="D214" s="9">
        <f aca="true" t="shared" si="273" ref="D214:AF214">D215-D216</f>
        <v>-0.01</v>
      </c>
      <c r="E214" s="9">
        <f t="shared" si="273"/>
        <v>-0.98</v>
      </c>
      <c r="F214" s="9">
        <f t="shared" si="273"/>
        <v>-0.04</v>
      </c>
      <c r="G214" s="9">
        <f t="shared" si="273"/>
        <v>-0.16</v>
      </c>
      <c r="H214" s="32">
        <f t="shared" si="273"/>
        <v>-1.19</v>
      </c>
      <c r="I214" s="9">
        <f t="shared" si="273"/>
        <v>-0.38</v>
      </c>
      <c r="J214" s="9">
        <f t="shared" si="273"/>
        <v>-2.0500000000000003</v>
      </c>
      <c r="K214" s="9">
        <f t="shared" si="273"/>
        <v>-0.08</v>
      </c>
      <c r="L214" s="9">
        <f t="shared" si="273"/>
        <v>-0.09</v>
      </c>
      <c r="M214" s="32">
        <f t="shared" si="273"/>
        <v>-2.5999999999999996</v>
      </c>
      <c r="N214" s="9">
        <f t="shared" si="273"/>
        <v>0.04</v>
      </c>
      <c r="O214" s="9">
        <f t="shared" si="273"/>
        <v>-3.1</v>
      </c>
      <c r="P214" s="9">
        <f t="shared" si="273"/>
        <v>-0.09999999999999999</v>
      </c>
      <c r="Q214" s="9">
        <f t="shared" si="273"/>
        <v>0</v>
      </c>
      <c r="R214" s="32">
        <f t="shared" si="273"/>
        <v>-3.16</v>
      </c>
      <c r="S214" s="9">
        <f t="shared" si="273"/>
        <v>-0.1</v>
      </c>
      <c r="T214" s="9">
        <f t="shared" si="273"/>
        <v>-2.73</v>
      </c>
      <c r="U214" s="9">
        <f t="shared" si="273"/>
        <v>-0.13</v>
      </c>
      <c r="V214" s="9">
        <f t="shared" si="273"/>
        <v>-0.07</v>
      </c>
      <c r="W214" s="32">
        <f t="shared" si="273"/>
        <v>-3.0300000000000002</v>
      </c>
      <c r="X214" s="33">
        <f t="shared" si="273"/>
        <v>-0.16999999999999998</v>
      </c>
      <c r="Y214" s="33">
        <f t="shared" si="273"/>
        <v>-4.32</v>
      </c>
      <c r="Z214" s="33">
        <f t="shared" si="273"/>
        <v>-0.7500000000000001</v>
      </c>
      <c r="AA214" s="33">
        <f t="shared" si="273"/>
        <v>-1.05</v>
      </c>
      <c r="AB214" s="35">
        <f t="shared" si="273"/>
        <v>-6.29</v>
      </c>
      <c r="AC214" s="33">
        <f t="shared" si="273"/>
        <v>-0.6900000000000001</v>
      </c>
      <c r="AD214" s="33">
        <f t="shared" si="273"/>
        <v>-4.66</v>
      </c>
      <c r="AE214" s="33">
        <f t="shared" si="273"/>
        <v>-0.7799999999999999</v>
      </c>
      <c r="AF214" s="33">
        <f t="shared" si="273"/>
        <v>-1.3499999999999999</v>
      </c>
      <c r="AG214" s="35">
        <f>AG215-AG216</f>
        <v>-7.4799999999999995</v>
      </c>
      <c r="AH214" s="33">
        <f>AH215-AH216</f>
        <v>-0.22</v>
      </c>
      <c r="AI214" s="33">
        <f>AI215-AI216</f>
        <v>-3.3600000000000003</v>
      </c>
      <c r="AJ214" s="33">
        <f>AJ215-AJ216</f>
        <v>-0.54</v>
      </c>
    </row>
    <row r="215" spans="1:36" ht="12" customHeight="1">
      <c r="A215" s="7" t="s">
        <v>105</v>
      </c>
      <c r="B215" s="7" t="s">
        <v>105</v>
      </c>
      <c r="C215" s="7" t="s">
        <v>110</v>
      </c>
      <c r="D215" s="9">
        <f aca="true" t="shared" si="274" ref="D215:G216">D218</f>
        <v>0</v>
      </c>
      <c r="E215" s="9">
        <f t="shared" si="274"/>
        <v>0</v>
      </c>
      <c r="F215" s="9">
        <f t="shared" si="274"/>
        <v>0</v>
      </c>
      <c r="G215" s="9">
        <f t="shared" si="274"/>
        <v>0</v>
      </c>
      <c r="H215" s="32">
        <f t="shared" si="265"/>
        <v>0</v>
      </c>
      <c r="I215" s="9">
        <f aca="true" t="shared" si="275" ref="I215:L216">I218</f>
        <v>0</v>
      </c>
      <c r="J215" s="9">
        <f t="shared" si="275"/>
        <v>0.09</v>
      </c>
      <c r="K215" s="9">
        <f t="shared" si="275"/>
        <v>0.01</v>
      </c>
      <c r="L215" s="9">
        <f t="shared" si="275"/>
        <v>0</v>
      </c>
      <c r="M215" s="32">
        <f t="shared" si="266"/>
        <v>0.09999999999999999</v>
      </c>
      <c r="N215" s="9">
        <f aca="true" t="shared" si="276" ref="N215:AA216">N218</f>
        <v>0.04</v>
      </c>
      <c r="O215" s="9">
        <f t="shared" si="276"/>
        <v>0.02</v>
      </c>
      <c r="P215" s="9">
        <f t="shared" si="276"/>
        <v>0.02</v>
      </c>
      <c r="Q215" s="9">
        <f t="shared" si="276"/>
        <v>0.01</v>
      </c>
      <c r="R215" s="32">
        <f t="shared" si="267"/>
        <v>0.09</v>
      </c>
      <c r="S215" s="9">
        <f t="shared" si="276"/>
        <v>0</v>
      </c>
      <c r="T215" s="9">
        <f t="shared" si="276"/>
        <v>0.18</v>
      </c>
      <c r="U215" s="9">
        <f t="shared" si="276"/>
        <v>0.02</v>
      </c>
      <c r="V215" s="9">
        <f t="shared" si="276"/>
        <v>0.01</v>
      </c>
      <c r="W215" s="32">
        <f>SUM(S215:V215)</f>
        <v>0.21</v>
      </c>
      <c r="X215" s="33">
        <f t="shared" si="276"/>
        <v>0.01</v>
      </c>
      <c r="Y215" s="33">
        <f t="shared" si="276"/>
        <v>0.05</v>
      </c>
      <c r="Z215" s="33">
        <f t="shared" si="276"/>
        <v>0.37</v>
      </c>
      <c r="AA215" s="33">
        <f t="shared" si="276"/>
        <v>0.01</v>
      </c>
      <c r="AB215" s="35">
        <f>SUM(X215:AA215)</f>
        <v>0.44</v>
      </c>
      <c r="AC215" s="33">
        <f>AC218</f>
        <v>0.11</v>
      </c>
      <c r="AD215" s="33">
        <f aca="true" t="shared" si="277" ref="AD215:AF216">AD218</f>
        <v>0.26</v>
      </c>
      <c r="AE215" s="33">
        <f t="shared" si="277"/>
        <v>0.05</v>
      </c>
      <c r="AF215" s="33">
        <f t="shared" si="277"/>
        <v>0.05</v>
      </c>
      <c r="AG215" s="34">
        <f>SUM(AC215:AF215)</f>
        <v>0.47</v>
      </c>
      <c r="AH215" s="33">
        <f aca="true" t="shared" si="278" ref="AH215:AJ216">AH218</f>
        <v>0.01</v>
      </c>
      <c r="AI215" s="33">
        <f t="shared" si="278"/>
        <v>0.01</v>
      </c>
      <c r="AJ215" s="33">
        <f t="shared" si="278"/>
        <v>0.11</v>
      </c>
    </row>
    <row r="216" spans="1:36" ht="12" customHeight="1">
      <c r="A216" s="7" t="s">
        <v>106</v>
      </c>
      <c r="B216" s="7" t="s">
        <v>106</v>
      </c>
      <c r="C216" s="7" t="s">
        <v>111</v>
      </c>
      <c r="D216" s="9">
        <f t="shared" si="274"/>
        <v>0.01</v>
      </c>
      <c r="E216" s="9">
        <f t="shared" si="274"/>
        <v>0.98</v>
      </c>
      <c r="F216" s="9">
        <f t="shared" si="274"/>
        <v>0.04</v>
      </c>
      <c r="G216" s="9">
        <f t="shared" si="274"/>
        <v>0.16</v>
      </c>
      <c r="H216" s="32">
        <f t="shared" si="265"/>
        <v>1.19</v>
      </c>
      <c r="I216" s="9">
        <f t="shared" si="275"/>
        <v>0.38</v>
      </c>
      <c r="J216" s="9">
        <f t="shared" si="275"/>
        <v>2.14</v>
      </c>
      <c r="K216" s="9">
        <f t="shared" si="275"/>
        <v>0.09</v>
      </c>
      <c r="L216" s="9">
        <f t="shared" si="275"/>
        <v>0.09</v>
      </c>
      <c r="M216" s="32">
        <f t="shared" si="266"/>
        <v>2.6999999999999997</v>
      </c>
      <c r="N216" s="9">
        <f t="shared" si="276"/>
        <v>0</v>
      </c>
      <c r="O216" s="9">
        <f t="shared" si="276"/>
        <v>3.12</v>
      </c>
      <c r="P216" s="9">
        <f t="shared" si="276"/>
        <v>0.12</v>
      </c>
      <c r="Q216" s="9">
        <f t="shared" si="276"/>
        <v>0.01</v>
      </c>
      <c r="R216" s="32">
        <f t="shared" si="267"/>
        <v>3.25</v>
      </c>
      <c r="S216" s="9">
        <f t="shared" si="276"/>
        <v>0.1</v>
      </c>
      <c r="T216" s="9">
        <f t="shared" si="276"/>
        <v>2.91</v>
      </c>
      <c r="U216" s="9">
        <f t="shared" si="276"/>
        <v>0.15</v>
      </c>
      <c r="V216" s="9">
        <f t="shared" si="276"/>
        <v>0.08</v>
      </c>
      <c r="W216" s="32">
        <f>SUM(S216:V216)</f>
        <v>3.24</v>
      </c>
      <c r="X216" s="33">
        <f t="shared" si="276"/>
        <v>0.18</v>
      </c>
      <c r="Y216" s="33">
        <f t="shared" si="276"/>
        <v>4.37</v>
      </c>
      <c r="Z216" s="33">
        <f t="shared" si="276"/>
        <v>1.12</v>
      </c>
      <c r="AA216" s="33">
        <f t="shared" si="276"/>
        <v>1.06</v>
      </c>
      <c r="AB216" s="35">
        <f>SUM(X216:AA216)</f>
        <v>6.73</v>
      </c>
      <c r="AC216" s="33">
        <f>AC219</f>
        <v>0.8</v>
      </c>
      <c r="AD216" s="33">
        <f t="shared" si="277"/>
        <v>4.92</v>
      </c>
      <c r="AE216" s="33">
        <f t="shared" si="277"/>
        <v>0.83</v>
      </c>
      <c r="AF216" s="33">
        <f t="shared" si="277"/>
        <v>1.4</v>
      </c>
      <c r="AG216" s="34">
        <f>SUM(AC216:AF216)</f>
        <v>7.949999999999999</v>
      </c>
      <c r="AH216" s="33">
        <f t="shared" si="278"/>
        <v>0.23</v>
      </c>
      <c r="AI216" s="33">
        <f t="shared" si="278"/>
        <v>3.37</v>
      </c>
      <c r="AJ216" s="33">
        <f t="shared" si="278"/>
        <v>0.65</v>
      </c>
    </row>
    <row r="217" spans="1:36" ht="24" customHeight="1">
      <c r="A217" s="10" t="s">
        <v>259</v>
      </c>
      <c r="B217" s="10" t="s">
        <v>260</v>
      </c>
      <c r="C217" s="7" t="s">
        <v>261</v>
      </c>
      <c r="D217" s="9">
        <f aca="true" t="shared" si="279" ref="D217:M217">D218-D219</f>
        <v>-0.01</v>
      </c>
      <c r="E217" s="9">
        <f t="shared" si="279"/>
        <v>-0.98</v>
      </c>
      <c r="F217" s="9">
        <f t="shared" si="279"/>
        <v>-0.04</v>
      </c>
      <c r="G217" s="9">
        <f t="shared" si="279"/>
        <v>-0.16</v>
      </c>
      <c r="H217" s="32">
        <f t="shared" si="279"/>
        <v>-1.19</v>
      </c>
      <c r="I217" s="9">
        <f t="shared" si="279"/>
        <v>-0.38</v>
      </c>
      <c r="J217" s="9">
        <f t="shared" si="279"/>
        <v>-2.0500000000000003</v>
      </c>
      <c r="K217" s="9">
        <f t="shared" si="279"/>
        <v>-0.08</v>
      </c>
      <c r="L217" s="9">
        <f t="shared" si="279"/>
        <v>-0.09</v>
      </c>
      <c r="M217" s="32">
        <f t="shared" si="279"/>
        <v>-2.5999999999999996</v>
      </c>
      <c r="N217" s="9">
        <f aca="true" t="shared" si="280" ref="N217:AA217">N218-N219</f>
        <v>0.04</v>
      </c>
      <c r="O217" s="9">
        <f t="shared" si="280"/>
        <v>-3.1</v>
      </c>
      <c r="P217" s="9">
        <f t="shared" si="280"/>
        <v>-0.09999999999999999</v>
      </c>
      <c r="Q217" s="9">
        <f t="shared" si="280"/>
        <v>0</v>
      </c>
      <c r="R217" s="32">
        <f>R218-R219</f>
        <v>-3.16</v>
      </c>
      <c r="S217" s="9">
        <f t="shared" si="280"/>
        <v>-0.1</v>
      </c>
      <c r="T217" s="9">
        <f t="shared" si="280"/>
        <v>-2.73</v>
      </c>
      <c r="U217" s="9">
        <f t="shared" si="280"/>
        <v>-0.13</v>
      </c>
      <c r="V217" s="9">
        <f t="shared" si="280"/>
        <v>-0.07</v>
      </c>
      <c r="W217" s="32">
        <f>W218-W219</f>
        <v>-3.0300000000000002</v>
      </c>
      <c r="X217" s="33">
        <f t="shared" si="280"/>
        <v>-0.16999999999999998</v>
      </c>
      <c r="Y217" s="33">
        <f t="shared" si="280"/>
        <v>-4.32</v>
      </c>
      <c r="Z217" s="33">
        <f t="shared" si="280"/>
        <v>-0.7500000000000001</v>
      </c>
      <c r="AA217" s="33">
        <f t="shared" si="280"/>
        <v>-1.05</v>
      </c>
      <c r="AB217" s="35">
        <f aca="true" t="shared" si="281" ref="AB217:AJ217">AB218-AB219</f>
        <v>-6.29</v>
      </c>
      <c r="AC217" s="33">
        <f t="shared" si="281"/>
        <v>-0.6900000000000001</v>
      </c>
      <c r="AD217" s="33">
        <f t="shared" si="281"/>
        <v>-4.66</v>
      </c>
      <c r="AE217" s="33">
        <f t="shared" si="281"/>
        <v>-0.7799999999999999</v>
      </c>
      <c r="AF217" s="33">
        <f t="shared" si="281"/>
        <v>-1.3499999999999999</v>
      </c>
      <c r="AG217" s="35">
        <f t="shared" si="281"/>
        <v>-7.4799999999999995</v>
      </c>
      <c r="AH217" s="33">
        <f t="shared" si="281"/>
        <v>-0.22</v>
      </c>
      <c r="AI217" s="33">
        <f t="shared" si="281"/>
        <v>-3.3600000000000003</v>
      </c>
      <c r="AJ217" s="33">
        <f t="shared" si="281"/>
        <v>-0.54</v>
      </c>
    </row>
    <row r="218" spans="1:36" ht="12" customHeight="1">
      <c r="A218" s="7" t="s">
        <v>231</v>
      </c>
      <c r="B218" s="7" t="s">
        <v>231</v>
      </c>
      <c r="C218" s="7" t="s">
        <v>232</v>
      </c>
      <c r="D218" s="9">
        <v>0</v>
      </c>
      <c r="E218" s="9">
        <v>0</v>
      </c>
      <c r="F218" s="9">
        <v>0</v>
      </c>
      <c r="G218" s="9">
        <v>0</v>
      </c>
      <c r="H218" s="32">
        <f t="shared" si="265"/>
        <v>0</v>
      </c>
      <c r="I218" s="9">
        <v>0</v>
      </c>
      <c r="J218" s="9">
        <v>0.09</v>
      </c>
      <c r="K218" s="9">
        <v>0.01</v>
      </c>
      <c r="L218" s="9">
        <v>0</v>
      </c>
      <c r="M218" s="32">
        <f t="shared" si="266"/>
        <v>0.09999999999999999</v>
      </c>
      <c r="N218" s="9">
        <v>0.04</v>
      </c>
      <c r="O218" s="9">
        <v>0.02</v>
      </c>
      <c r="P218" s="9">
        <v>0.02</v>
      </c>
      <c r="Q218" s="9">
        <v>0.01</v>
      </c>
      <c r="R218" s="32">
        <f t="shared" si="267"/>
        <v>0.09</v>
      </c>
      <c r="S218" s="9">
        <v>0</v>
      </c>
      <c r="T218" s="9">
        <v>0.18</v>
      </c>
      <c r="U218" s="9">
        <v>0.02</v>
      </c>
      <c r="V218" s="9">
        <v>0.01</v>
      </c>
      <c r="W218" s="32">
        <f>SUM(S218:V218)</f>
        <v>0.21</v>
      </c>
      <c r="X218" s="33">
        <v>0.01</v>
      </c>
      <c r="Y218" s="33">
        <v>0.05</v>
      </c>
      <c r="Z218" s="33">
        <v>0.37</v>
      </c>
      <c r="AA218" s="33">
        <v>0.01</v>
      </c>
      <c r="AB218" s="35">
        <f>SUM(X218:AA218)</f>
        <v>0.44</v>
      </c>
      <c r="AC218" s="33">
        <v>0.11</v>
      </c>
      <c r="AD218" s="33">
        <v>0.26</v>
      </c>
      <c r="AE218" s="33">
        <v>0.05</v>
      </c>
      <c r="AF218" s="33">
        <v>0.05</v>
      </c>
      <c r="AG218" s="34">
        <f>SUM(AC218:AF218)</f>
        <v>0.47</v>
      </c>
      <c r="AH218" s="33">
        <v>0.01</v>
      </c>
      <c r="AI218" s="33">
        <v>0.01</v>
      </c>
      <c r="AJ218" s="33">
        <v>0.11</v>
      </c>
    </row>
    <row r="219" spans="1:36" ht="12" customHeight="1">
      <c r="A219" s="7" t="s">
        <v>233</v>
      </c>
      <c r="B219" s="7" t="s">
        <v>233</v>
      </c>
      <c r="C219" s="7" t="s">
        <v>234</v>
      </c>
      <c r="D219" s="9">
        <v>0.01</v>
      </c>
      <c r="E219" s="9">
        <v>0.98</v>
      </c>
      <c r="F219" s="9">
        <v>0.04</v>
      </c>
      <c r="G219" s="9">
        <v>0.16</v>
      </c>
      <c r="H219" s="32">
        <f t="shared" si="265"/>
        <v>1.19</v>
      </c>
      <c r="I219" s="9">
        <v>0.38</v>
      </c>
      <c r="J219" s="9">
        <v>2.14</v>
      </c>
      <c r="K219" s="9">
        <v>0.09</v>
      </c>
      <c r="L219" s="9">
        <v>0.09</v>
      </c>
      <c r="M219" s="32">
        <f t="shared" si="266"/>
        <v>2.6999999999999997</v>
      </c>
      <c r="N219" s="9">
        <v>0</v>
      </c>
      <c r="O219" s="9">
        <v>3.12</v>
      </c>
      <c r="P219" s="9">
        <v>0.12</v>
      </c>
      <c r="Q219" s="9">
        <v>0.01</v>
      </c>
      <c r="R219" s="32">
        <f t="shared" si="267"/>
        <v>3.25</v>
      </c>
      <c r="S219" s="9">
        <v>0.1</v>
      </c>
      <c r="T219" s="9">
        <v>2.91</v>
      </c>
      <c r="U219" s="9">
        <v>0.15</v>
      </c>
      <c r="V219" s="9">
        <v>0.08</v>
      </c>
      <c r="W219" s="32">
        <f>SUM(S219:V219)</f>
        <v>3.24</v>
      </c>
      <c r="X219" s="33">
        <v>0.18</v>
      </c>
      <c r="Y219" s="33">
        <v>4.37</v>
      </c>
      <c r="Z219" s="33">
        <v>1.12</v>
      </c>
      <c r="AA219" s="33">
        <v>1.06</v>
      </c>
      <c r="AB219" s="35">
        <f>SUM(X219:AA219)</f>
        <v>6.73</v>
      </c>
      <c r="AC219" s="33">
        <v>0.8</v>
      </c>
      <c r="AD219" s="33">
        <v>4.92</v>
      </c>
      <c r="AE219" s="33">
        <v>0.83</v>
      </c>
      <c r="AF219" s="33">
        <v>1.4</v>
      </c>
      <c r="AG219" s="34">
        <f>SUM(AC219:AF219)</f>
        <v>7.949999999999999</v>
      </c>
      <c r="AH219" s="33">
        <v>0.23</v>
      </c>
      <c r="AI219" s="33">
        <v>3.37</v>
      </c>
      <c r="AJ219" s="33">
        <v>0.65</v>
      </c>
    </row>
    <row r="220" spans="1:36" ht="12" customHeight="1">
      <c r="A220" s="10" t="s">
        <v>262</v>
      </c>
      <c r="B220" s="10" t="s">
        <v>524</v>
      </c>
      <c r="C220" s="10" t="s">
        <v>525</v>
      </c>
      <c r="D220" s="9">
        <f aca="true" t="shared" si="282" ref="D220:R220">D221-D222</f>
        <v>-0.12</v>
      </c>
      <c r="E220" s="9">
        <f t="shared" si="282"/>
        <v>-0.14</v>
      </c>
      <c r="F220" s="9">
        <f t="shared" si="282"/>
        <v>-0.05</v>
      </c>
      <c r="G220" s="9">
        <f t="shared" si="282"/>
        <v>-0.05</v>
      </c>
      <c r="H220" s="32">
        <f t="shared" si="282"/>
        <v>-0.36</v>
      </c>
      <c r="I220" s="9">
        <f t="shared" si="282"/>
        <v>0</v>
      </c>
      <c r="J220" s="9">
        <f t="shared" si="282"/>
        <v>0</v>
      </c>
      <c r="K220" s="9">
        <f t="shared" si="282"/>
        <v>-0.04</v>
      </c>
      <c r="L220" s="9">
        <f t="shared" si="282"/>
        <v>0</v>
      </c>
      <c r="M220" s="32">
        <f t="shared" si="282"/>
        <v>-0.04</v>
      </c>
      <c r="N220" s="9">
        <f t="shared" si="282"/>
        <v>0.06</v>
      </c>
      <c r="O220" s="9">
        <f t="shared" si="282"/>
        <v>0.13</v>
      </c>
      <c r="P220" s="9">
        <f t="shared" si="282"/>
        <v>0</v>
      </c>
      <c r="Q220" s="9">
        <f t="shared" si="282"/>
        <v>-0.01</v>
      </c>
      <c r="R220" s="32">
        <f t="shared" si="282"/>
        <v>0.18</v>
      </c>
      <c r="S220" s="9">
        <f aca="true" t="shared" si="283" ref="S220:AJ220">S221-S222</f>
        <v>0</v>
      </c>
      <c r="T220" s="9">
        <f t="shared" si="283"/>
        <v>0</v>
      </c>
      <c r="U220" s="9">
        <f t="shared" si="283"/>
        <v>0</v>
      </c>
      <c r="V220" s="9">
        <f t="shared" si="283"/>
        <v>0</v>
      </c>
      <c r="W220" s="32">
        <f t="shared" si="283"/>
        <v>0</v>
      </c>
      <c r="X220" s="33">
        <f t="shared" si="283"/>
        <v>0</v>
      </c>
      <c r="Y220" s="33">
        <f t="shared" si="283"/>
        <v>0</v>
      </c>
      <c r="Z220" s="33">
        <f t="shared" si="283"/>
        <v>0</v>
      </c>
      <c r="AA220" s="33">
        <f t="shared" si="283"/>
        <v>0</v>
      </c>
      <c r="AB220" s="34">
        <f>AB221-AB222</f>
        <v>0</v>
      </c>
      <c r="AC220" s="33">
        <f t="shared" si="283"/>
        <v>0</v>
      </c>
      <c r="AD220" s="33">
        <f t="shared" si="283"/>
        <v>0</v>
      </c>
      <c r="AE220" s="33">
        <f t="shared" si="283"/>
        <v>0</v>
      </c>
      <c r="AF220" s="33">
        <f t="shared" si="283"/>
        <v>0</v>
      </c>
      <c r="AG220" s="34">
        <f>AG221-AG222</f>
        <v>0</v>
      </c>
      <c r="AH220" s="33">
        <f t="shared" si="283"/>
        <v>0</v>
      </c>
      <c r="AI220" s="33">
        <f t="shared" si="283"/>
        <v>0</v>
      </c>
      <c r="AJ220" s="33">
        <f t="shared" si="283"/>
        <v>0</v>
      </c>
    </row>
    <row r="221" spans="1:36" ht="12" customHeight="1">
      <c r="A221" s="7" t="s">
        <v>105</v>
      </c>
      <c r="B221" s="7" t="s">
        <v>105</v>
      </c>
      <c r="C221" s="7" t="s">
        <v>110</v>
      </c>
      <c r="D221" s="9">
        <v>0</v>
      </c>
      <c r="E221" s="9">
        <v>0</v>
      </c>
      <c r="F221" s="9">
        <v>0</v>
      </c>
      <c r="G221" s="9">
        <v>0</v>
      </c>
      <c r="H221" s="32">
        <f>SUM(D221:G221)</f>
        <v>0</v>
      </c>
      <c r="I221" s="9">
        <v>0</v>
      </c>
      <c r="J221" s="9">
        <v>0</v>
      </c>
      <c r="K221" s="9">
        <v>0</v>
      </c>
      <c r="L221" s="9">
        <v>0</v>
      </c>
      <c r="M221" s="32">
        <f>SUM(I221:L221)</f>
        <v>0</v>
      </c>
      <c r="N221" s="9">
        <v>0.06</v>
      </c>
      <c r="O221" s="9">
        <v>0.13</v>
      </c>
      <c r="P221" s="9">
        <v>0</v>
      </c>
      <c r="Q221" s="9">
        <v>0</v>
      </c>
      <c r="R221" s="32">
        <f>SUM(N221:Q221)</f>
        <v>0.19</v>
      </c>
      <c r="S221" s="9">
        <v>0</v>
      </c>
      <c r="T221" s="9">
        <v>0</v>
      </c>
      <c r="U221" s="9">
        <v>0</v>
      </c>
      <c r="V221" s="9">
        <v>0</v>
      </c>
      <c r="W221" s="32">
        <f>SUM(S221:V221)</f>
        <v>0</v>
      </c>
      <c r="X221" s="33">
        <v>0</v>
      </c>
      <c r="Y221" s="33">
        <v>0</v>
      </c>
      <c r="Z221" s="33">
        <v>0</v>
      </c>
      <c r="AA221" s="33">
        <v>0</v>
      </c>
      <c r="AB221" s="34">
        <f>SUM(X221:AA221)</f>
        <v>0</v>
      </c>
      <c r="AC221" s="37"/>
      <c r="AD221" s="37"/>
      <c r="AE221" s="37"/>
      <c r="AF221" s="37"/>
      <c r="AG221" s="34"/>
      <c r="AH221" s="33">
        <v>0</v>
      </c>
      <c r="AI221" s="33">
        <v>0</v>
      </c>
      <c r="AJ221" s="33">
        <v>0</v>
      </c>
    </row>
    <row r="222" spans="1:36" ht="12" customHeight="1">
      <c r="A222" s="7" t="s">
        <v>106</v>
      </c>
      <c r="B222" s="7" t="s">
        <v>106</v>
      </c>
      <c r="C222" s="7" t="s">
        <v>526</v>
      </c>
      <c r="D222" s="9">
        <v>0.12</v>
      </c>
      <c r="E222" s="9">
        <v>0.14</v>
      </c>
      <c r="F222" s="9">
        <v>0.05</v>
      </c>
      <c r="G222" s="9">
        <v>0.05</v>
      </c>
      <c r="H222" s="32">
        <f>SUM(D222:G222)</f>
        <v>0.36</v>
      </c>
      <c r="I222" s="9">
        <v>0</v>
      </c>
      <c r="J222" s="9">
        <v>0</v>
      </c>
      <c r="K222" s="9">
        <v>0.04</v>
      </c>
      <c r="L222" s="9">
        <v>0</v>
      </c>
      <c r="M222" s="32">
        <f>SUM(I222:L222)</f>
        <v>0.04</v>
      </c>
      <c r="N222" s="9">
        <v>0</v>
      </c>
      <c r="O222" s="9">
        <v>0</v>
      </c>
      <c r="P222" s="9">
        <v>0</v>
      </c>
      <c r="Q222" s="9">
        <v>0.01</v>
      </c>
      <c r="R222" s="32">
        <f>SUM(N222:Q222)</f>
        <v>0.01</v>
      </c>
      <c r="S222" s="9">
        <v>0</v>
      </c>
      <c r="T222" s="9">
        <v>0</v>
      </c>
      <c r="U222" s="9">
        <v>0</v>
      </c>
      <c r="V222" s="9">
        <v>0</v>
      </c>
      <c r="W222" s="32">
        <f>SUM(S222:V222)</f>
        <v>0</v>
      </c>
      <c r="X222" s="33">
        <v>0</v>
      </c>
      <c r="Y222" s="33">
        <v>0</v>
      </c>
      <c r="Z222" s="33">
        <v>0</v>
      </c>
      <c r="AA222" s="33">
        <v>0</v>
      </c>
      <c r="AB222" s="34">
        <f>SUM(X222:AA222)</f>
        <v>0</v>
      </c>
      <c r="AC222" s="37"/>
      <c r="AD222" s="37"/>
      <c r="AE222" s="37"/>
      <c r="AF222" s="37"/>
      <c r="AG222" s="34"/>
      <c r="AH222" s="33">
        <v>0</v>
      </c>
      <c r="AI222" s="33">
        <v>0</v>
      </c>
      <c r="AJ222" s="33">
        <v>0</v>
      </c>
    </row>
    <row r="223" spans="1:36" s="8" customFormat="1" ht="12" customHeight="1">
      <c r="A223" s="10" t="s">
        <v>263</v>
      </c>
      <c r="B223" s="10" t="s">
        <v>264</v>
      </c>
      <c r="C223" s="7" t="s">
        <v>265</v>
      </c>
      <c r="D223" s="9">
        <f aca="true" t="shared" si="284" ref="D223:M223">+D224-D225</f>
        <v>-19.44</v>
      </c>
      <c r="E223" s="9">
        <f t="shared" si="284"/>
        <v>-12.98</v>
      </c>
      <c r="F223" s="9">
        <f t="shared" si="284"/>
        <v>-15.469999999999999</v>
      </c>
      <c r="G223" s="9">
        <f t="shared" si="284"/>
        <v>-11.75</v>
      </c>
      <c r="H223" s="32">
        <f t="shared" si="284"/>
        <v>-59.63999999999999</v>
      </c>
      <c r="I223" s="9">
        <f t="shared" si="284"/>
        <v>-11.430000000000001</v>
      </c>
      <c r="J223" s="9">
        <f t="shared" si="284"/>
        <v>-9.100000000000001</v>
      </c>
      <c r="K223" s="9">
        <f t="shared" si="284"/>
        <v>-12.9</v>
      </c>
      <c r="L223" s="9">
        <f t="shared" si="284"/>
        <v>-11.54</v>
      </c>
      <c r="M223" s="32">
        <f t="shared" si="284"/>
        <v>-44.970000000000006</v>
      </c>
      <c r="N223" s="9">
        <f>+N224-N225</f>
        <v>-13.329999999999998</v>
      </c>
      <c r="O223" s="9">
        <f aca="true" t="shared" si="285" ref="O223:AB223">+O224-O225</f>
        <v>-11.63</v>
      </c>
      <c r="P223" s="9">
        <f t="shared" si="285"/>
        <v>-15.91</v>
      </c>
      <c r="Q223" s="9">
        <f t="shared" si="285"/>
        <v>-15.360000000000001</v>
      </c>
      <c r="R223" s="32">
        <f t="shared" si="285"/>
        <v>-56.23</v>
      </c>
      <c r="S223" s="9">
        <f t="shared" si="285"/>
        <v>-14.179999999999998</v>
      </c>
      <c r="T223" s="9">
        <f t="shared" si="285"/>
        <v>-13.920000000000002</v>
      </c>
      <c r="U223" s="9">
        <f t="shared" si="285"/>
        <v>-13.81</v>
      </c>
      <c r="V223" s="9">
        <f t="shared" si="285"/>
        <v>-17.69</v>
      </c>
      <c r="W223" s="32">
        <f t="shared" si="285"/>
        <v>-59.6</v>
      </c>
      <c r="X223" s="9">
        <f t="shared" si="285"/>
        <v>-14.42</v>
      </c>
      <c r="Y223" s="9">
        <f t="shared" si="285"/>
        <v>-16.97</v>
      </c>
      <c r="Z223" s="9">
        <f t="shared" si="285"/>
        <v>-14.83</v>
      </c>
      <c r="AA223" s="9">
        <f t="shared" si="285"/>
        <v>-17.27</v>
      </c>
      <c r="AB223" s="34">
        <f t="shared" si="285"/>
        <v>-63.49000000000001</v>
      </c>
      <c r="AC223" s="33">
        <f aca="true" t="shared" si="286" ref="AC223:AJ223">AC224-AC225</f>
        <v>-14.469999999999999</v>
      </c>
      <c r="AD223" s="33">
        <f t="shared" si="286"/>
        <v>-15.100000000000001</v>
      </c>
      <c r="AE223" s="33">
        <f t="shared" si="286"/>
        <v>-17.21</v>
      </c>
      <c r="AF223" s="33">
        <f t="shared" si="286"/>
        <v>-13.150000000000002</v>
      </c>
      <c r="AG223" s="35">
        <f t="shared" si="286"/>
        <v>-59.93</v>
      </c>
      <c r="AH223" s="33">
        <f t="shared" si="286"/>
        <v>-11.59</v>
      </c>
      <c r="AI223" s="33">
        <f t="shared" si="286"/>
        <v>-11.18</v>
      </c>
      <c r="AJ223" s="33">
        <f t="shared" si="286"/>
        <v>-11.75</v>
      </c>
    </row>
    <row r="224" spans="1:36" ht="12" customHeight="1">
      <c r="A224" s="7" t="s">
        <v>80</v>
      </c>
      <c r="B224" s="7" t="s">
        <v>80</v>
      </c>
      <c r="C224" s="7" t="s">
        <v>81</v>
      </c>
      <c r="D224" s="9">
        <f aca="true" t="shared" si="287" ref="D224:M225">+D227</f>
        <v>0.38</v>
      </c>
      <c r="E224" s="9">
        <f t="shared" si="287"/>
        <v>0.25</v>
      </c>
      <c r="F224" s="9">
        <f t="shared" si="287"/>
        <v>0.11000000000000001</v>
      </c>
      <c r="G224" s="9">
        <f t="shared" si="287"/>
        <v>0.27</v>
      </c>
      <c r="H224" s="32">
        <f t="shared" si="287"/>
        <v>1.01</v>
      </c>
      <c r="I224" s="9">
        <f t="shared" si="287"/>
        <v>0.19</v>
      </c>
      <c r="J224" s="9">
        <f t="shared" si="287"/>
        <v>0.19</v>
      </c>
      <c r="K224" s="9">
        <f t="shared" si="287"/>
        <v>0.27999999999999997</v>
      </c>
      <c r="L224" s="9">
        <f t="shared" si="287"/>
        <v>0.5599999999999999</v>
      </c>
      <c r="M224" s="32">
        <f t="shared" si="287"/>
        <v>1.2199999999999998</v>
      </c>
      <c r="N224" s="9">
        <f>+N227</f>
        <v>0.39</v>
      </c>
      <c r="O224" s="9">
        <f aca="true" t="shared" si="288" ref="O224:AB225">+O227</f>
        <v>0.41</v>
      </c>
      <c r="P224" s="9">
        <f t="shared" si="288"/>
        <v>0.44999999999999996</v>
      </c>
      <c r="Q224" s="9">
        <f t="shared" si="288"/>
        <v>0.39999999999999997</v>
      </c>
      <c r="R224" s="32">
        <f t="shared" si="288"/>
        <v>1.65</v>
      </c>
      <c r="S224" s="9">
        <f t="shared" si="288"/>
        <v>0.21000000000000002</v>
      </c>
      <c r="T224" s="9">
        <f t="shared" si="288"/>
        <v>0.39</v>
      </c>
      <c r="U224" s="9">
        <f t="shared" si="288"/>
        <v>0.85</v>
      </c>
      <c r="V224" s="9">
        <f t="shared" si="288"/>
        <v>1.3199999999999998</v>
      </c>
      <c r="W224" s="32">
        <f t="shared" si="288"/>
        <v>2.77</v>
      </c>
      <c r="X224" s="9">
        <f t="shared" si="288"/>
        <v>1.35</v>
      </c>
      <c r="Y224" s="9">
        <f t="shared" si="288"/>
        <v>3.57</v>
      </c>
      <c r="Z224" s="9">
        <f t="shared" si="288"/>
        <v>3.0100000000000002</v>
      </c>
      <c r="AA224" s="9">
        <f t="shared" si="288"/>
        <v>3.59</v>
      </c>
      <c r="AB224" s="34">
        <f t="shared" si="288"/>
        <v>11.52</v>
      </c>
      <c r="AC224" s="33">
        <f aca="true" t="shared" si="289" ref="AC224:AF225">AC227</f>
        <v>3.82</v>
      </c>
      <c r="AD224" s="33">
        <f t="shared" si="289"/>
        <v>2.84</v>
      </c>
      <c r="AE224" s="33">
        <f t="shared" si="289"/>
        <v>3.86</v>
      </c>
      <c r="AF224" s="33">
        <f t="shared" si="289"/>
        <v>4.8</v>
      </c>
      <c r="AG224" s="34">
        <f>SUM(AC224:AF224)</f>
        <v>15.32</v>
      </c>
      <c r="AH224" s="33">
        <f aca="true" t="shared" si="290" ref="AH224:AJ225">AH227</f>
        <v>1.1300000000000001</v>
      </c>
      <c r="AI224" s="33">
        <f t="shared" si="290"/>
        <v>1.46</v>
      </c>
      <c r="AJ224" s="33">
        <f t="shared" si="290"/>
        <v>0.43</v>
      </c>
    </row>
    <row r="225" spans="1:36" ht="12" customHeight="1">
      <c r="A225" s="7" t="s">
        <v>82</v>
      </c>
      <c r="B225" s="7" t="s">
        <v>82</v>
      </c>
      <c r="C225" s="7" t="s">
        <v>83</v>
      </c>
      <c r="D225" s="9">
        <f t="shared" si="287"/>
        <v>19.82</v>
      </c>
      <c r="E225" s="9">
        <f t="shared" si="287"/>
        <v>13.23</v>
      </c>
      <c r="F225" s="9">
        <f t="shared" si="287"/>
        <v>15.579999999999998</v>
      </c>
      <c r="G225" s="9">
        <f t="shared" si="287"/>
        <v>12.02</v>
      </c>
      <c r="H225" s="32">
        <f t="shared" si="287"/>
        <v>60.64999999999999</v>
      </c>
      <c r="I225" s="9">
        <f t="shared" si="287"/>
        <v>11.620000000000001</v>
      </c>
      <c r="J225" s="9">
        <f t="shared" si="287"/>
        <v>9.290000000000001</v>
      </c>
      <c r="K225" s="9">
        <f t="shared" si="287"/>
        <v>13.18</v>
      </c>
      <c r="L225" s="9">
        <f t="shared" si="287"/>
        <v>12.1</v>
      </c>
      <c r="M225" s="32">
        <f t="shared" si="287"/>
        <v>46.190000000000005</v>
      </c>
      <c r="N225" s="9">
        <f>+N228</f>
        <v>13.719999999999999</v>
      </c>
      <c r="O225" s="9">
        <f t="shared" si="288"/>
        <v>12.040000000000001</v>
      </c>
      <c r="P225" s="9">
        <f t="shared" si="288"/>
        <v>16.36</v>
      </c>
      <c r="Q225" s="9">
        <f t="shared" si="288"/>
        <v>15.760000000000002</v>
      </c>
      <c r="R225" s="32">
        <f t="shared" si="288"/>
        <v>57.879999999999995</v>
      </c>
      <c r="S225" s="9">
        <f t="shared" si="288"/>
        <v>14.389999999999999</v>
      </c>
      <c r="T225" s="9">
        <f t="shared" si="288"/>
        <v>14.310000000000002</v>
      </c>
      <c r="U225" s="9">
        <f t="shared" si="288"/>
        <v>14.66</v>
      </c>
      <c r="V225" s="9">
        <f t="shared" si="288"/>
        <v>19.01</v>
      </c>
      <c r="W225" s="32">
        <f t="shared" si="288"/>
        <v>62.370000000000005</v>
      </c>
      <c r="X225" s="9">
        <f t="shared" si="288"/>
        <v>15.77</v>
      </c>
      <c r="Y225" s="9">
        <f t="shared" si="288"/>
        <v>20.54</v>
      </c>
      <c r="Z225" s="9">
        <f t="shared" si="288"/>
        <v>17.84</v>
      </c>
      <c r="AA225" s="9">
        <f t="shared" si="288"/>
        <v>20.86</v>
      </c>
      <c r="AB225" s="34">
        <f t="shared" si="288"/>
        <v>75.01</v>
      </c>
      <c r="AC225" s="33">
        <f t="shared" si="289"/>
        <v>18.29</v>
      </c>
      <c r="AD225" s="33">
        <f t="shared" si="289"/>
        <v>17.94</v>
      </c>
      <c r="AE225" s="33">
        <f t="shared" si="289"/>
        <v>21.07</v>
      </c>
      <c r="AF225" s="33">
        <f t="shared" si="289"/>
        <v>17.950000000000003</v>
      </c>
      <c r="AG225" s="34">
        <f>SUM(AC225:AF225)</f>
        <v>75.25</v>
      </c>
      <c r="AH225" s="33">
        <f t="shared" si="290"/>
        <v>12.72</v>
      </c>
      <c r="AI225" s="33">
        <f t="shared" si="290"/>
        <v>12.64</v>
      </c>
      <c r="AJ225" s="33">
        <f t="shared" si="290"/>
        <v>12.18</v>
      </c>
    </row>
    <row r="226" spans="1:36" ht="12" customHeight="1">
      <c r="A226" s="10" t="s">
        <v>245</v>
      </c>
      <c r="B226" s="10" t="s">
        <v>246</v>
      </c>
      <c r="C226" s="7" t="s">
        <v>266</v>
      </c>
      <c r="D226" s="9">
        <f aca="true" t="shared" si="291" ref="D226:M226">D227-D228</f>
        <v>-19.44</v>
      </c>
      <c r="E226" s="9">
        <f t="shared" si="291"/>
        <v>-12.98</v>
      </c>
      <c r="F226" s="9">
        <f t="shared" si="291"/>
        <v>-15.469999999999999</v>
      </c>
      <c r="G226" s="9">
        <f t="shared" si="291"/>
        <v>-11.75</v>
      </c>
      <c r="H226" s="32">
        <f t="shared" si="291"/>
        <v>-59.63999999999999</v>
      </c>
      <c r="I226" s="9">
        <f t="shared" si="291"/>
        <v>-11.430000000000001</v>
      </c>
      <c r="J226" s="9">
        <f t="shared" si="291"/>
        <v>-9.100000000000001</v>
      </c>
      <c r="K226" s="9">
        <f t="shared" si="291"/>
        <v>-12.9</v>
      </c>
      <c r="L226" s="9">
        <f t="shared" si="291"/>
        <v>-11.54</v>
      </c>
      <c r="M226" s="32">
        <f t="shared" si="291"/>
        <v>-44.970000000000006</v>
      </c>
      <c r="N226" s="9">
        <f aca="true" t="shared" si="292" ref="N226:AA226">N227-N228</f>
        <v>-13.329999999999998</v>
      </c>
      <c r="O226" s="9">
        <f t="shared" si="292"/>
        <v>-11.63</v>
      </c>
      <c r="P226" s="9">
        <f t="shared" si="292"/>
        <v>-15.91</v>
      </c>
      <c r="Q226" s="9">
        <f t="shared" si="292"/>
        <v>-15.360000000000001</v>
      </c>
      <c r="R226" s="32">
        <f>R227-R228</f>
        <v>-56.23</v>
      </c>
      <c r="S226" s="9">
        <f t="shared" si="292"/>
        <v>-14.179999999999998</v>
      </c>
      <c r="T226" s="9">
        <f t="shared" si="292"/>
        <v>-13.920000000000002</v>
      </c>
      <c r="U226" s="9">
        <f t="shared" si="292"/>
        <v>-13.81</v>
      </c>
      <c r="V226" s="9">
        <f t="shared" si="292"/>
        <v>-17.69</v>
      </c>
      <c r="W226" s="32">
        <f>W227-W228</f>
        <v>-59.6</v>
      </c>
      <c r="X226" s="33">
        <f t="shared" si="292"/>
        <v>-14.42</v>
      </c>
      <c r="Y226" s="33">
        <f t="shared" si="292"/>
        <v>-16.97</v>
      </c>
      <c r="Z226" s="33">
        <f t="shared" si="292"/>
        <v>-14.83</v>
      </c>
      <c r="AA226" s="33">
        <f t="shared" si="292"/>
        <v>-17.27</v>
      </c>
      <c r="AB226" s="35">
        <f aca="true" t="shared" si="293" ref="AB226:AJ226">AB227-AB228</f>
        <v>-63.49000000000001</v>
      </c>
      <c r="AC226" s="33">
        <f t="shared" si="293"/>
        <v>-14.469999999999999</v>
      </c>
      <c r="AD226" s="33">
        <f t="shared" si="293"/>
        <v>-15.100000000000001</v>
      </c>
      <c r="AE226" s="33">
        <f t="shared" si="293"/>
        <v>-17.21</v>
      </c>
      <c r="AF226" s="33">
        <f t="shared" si="293"/>
        <v>-13.150000000000002</v>
      </c>
      <c r="AG226" s="35">
        <f t="shared" si="293"/>
        <v>-59.93</v>
      </c>
      <c r="AH226" s="33">
        <f t="shared" si="293"/>
        <v>-11.59</v>
      </c>
      <c r="AI226" s="33">
        <f t="shared" si="293"/>
        <v>-11.18</v>
      </c>
      <c r="AJ226" s="33">
        <f t="shared" si="293"/>
        <v>-11.75</v>
      </c>
    </row>
    <row r="227" spans="1:36" ht="12" customHeight="1">
      <c r="A227" s="7" t="s">
        <v>105</v>
      </c>
      <c r="B227" s="7" t="s">
        <v>105</v>
      </c>
      <c r="C227" s="7" t="s">
        <v>110</v>
      </c>
      <c r="D227" s="9">
        <v>0.38</v>
      </c>
      <c r="E227" s="9">
        <v>0.25</v>
      </c>
      <c r="F227" s="9">
        <v>0.11000000000000001</v>
      </c>
      <c r="G227" s="9">
        <v>0.27</v>
      </c>
      <c r="H227" s="32">
        <f>SUM(D227:G227)</f>
        <v>1.01</v>
      </c>
      <c r="I227" s="9">
        <v>0.19</v>
      </c>
      <c r="J227" s="9">
        <v>0.19</v>
      </c>
      <c r="K227" s="9">
        <v>0.27999999999999997</v>
      </c>
      <c r="L227" s="9">
        <v>0.5599999999999999</v>
      </c>
      <c r="M227" s="32">
        <f>SUM(I227:L227)</f>
        <v>1.2199999999999998</v>
      </c>
      <c r="N227" s="9">
        <v>0.39</v>
      </c>
      <c r="O227" s="9">
        <v>0.41</v>
      </c>
      <c r="P227" s="9">
        <v>0.44999999999999996</v>
      </c>
      <c r="Q227" s="9">
        <v>0.39999999999999997</v>
      </c>
      <c r="R227" s="32">
        <f>SUM(N227:Q227)</f>
        <v>1.65</v>
      </c>
      <c r="S227" s="9">
        <v>0.21000000000000002</v>
      </c>
      <c r="T227" s="9">
        <v>0.39</v>
      </c>
      <c r="U227" s="9">
        <v>0.85</v>
      </c>
      <c r="V227" s="9">
        <v>1.3199999999999998</v>
      </c>
      <c r="W227" s="32">
        <f>SUM(S227:V227)</f>
        <v>2.77</v>
      </c>
      <c r="X227" s="33">
        <v>1.35</v>
      </c>
      <c r="Y227" s="33">
        <v>3.57</v>
      </c>
      <c r="Z227" s="33">
        <v>3.0100000000000002</v>
      </c>
      <c r="AA227" s="33">
        <v>3.59</v>
      </c>
      <c r="AB227" s="34">
        <f>SUM(X227:AA227)</f>
        <v>11.52</v>
      </c>
      <c r="AC227" s="33">
        <v>3.82</v>
      </c>
      <c r="AD227" s="33">
        <v>2.84</v>
      </c>
      <c r="AE227" s="33">
        <v>3.86</v>
      </c>
      <c r="AF227" s="33">
        <v>4.8</v>
      </c>
      <c r="AG227" s="34">
        <f>SUM(AC227:AF227)</f>
        <v>15.32</v>
      </c>
      <c r="AH227" s="33">
        <v>1.1300000000000001</v>
      </c>
      <c r="AI227" s="33">
        <v>1.46</v>
      </c>
      <c r="AJ227" s="33">
        <v>0.43</v>
      </c>
    </row>
    <row r="228" spans="1:36" ht="12" customHeight="1">
      <c r="A228" s="7" t="s">
        <v>106</v>
      </c>
      <c r="B228" s="7" t="s">
        <v>106</v>
      </c>
      <c r="C228" s="7" t="s">
        <v>111</v>
      </c>
      <c r="D228" s="9">
        <v>19.82</v>
      </c>
      <c r="E228" s="9">
        <v>13.23</v>
      </c>
      <c r="F228" s="9">
        <v>15.579999999999998</v>
      </c>
      <c r="G228" s="9">
        <v>12.02</v>
      </c>
      <c r="H228" s="32">
        <f>SUM(D228:G228)</f>
        <v>60.64999999999999</v>
      </c>
      <c r="I228" s="9">
        <v>11.620000000000001</v>
      </c>
      <c r="J228" s="9">
        <v>9.290000000000001</v>
      </c>
      <c r="K228" s="9">
        <v>13.18</v>
      </c>
      <c r="L228" s="9">
        <v>12.1</v>
      </c>
      <c r="M228" s="32">
        <f>SUM(I228:L228)</f>
        <v>46.190000000000005</v>
      </c>
      <c r="N228" s="9">
        <v>13.719999999999999</v>
      </c>
      <c r="O228" s="9">
        <v>12.040000000000001</v>
      </c>
      <c r="P228" s="9">
        <v>16.36</v>
      </c>
      <c r="Q228" s="9">
        <v>15.760000000000002</v>
      </c>
      <c r="R228" s="32">
        <f>SUM(N228:Q228)</f>
        <v>57.879999999999995</v>
      </c>
      <c r="S228" s="9">
        <v>14.389999999999999</v>
      </c>
      <c r="T228" s="9">
        <v>14.310000000000002</v>
      </c>
      <c r="U228" s="9">
        <v>14.66</v>
      </c>
      <c r="V228" s="9">
        <v>19.01</v>
      </c>
      <c r="W228" s="32">
        <f>SUM(S228:V228)</f>
        <v>62.370000000000005</v>
      </c>
      <c r="X228" s="33">
        <v>15.77</v>
      </c>
      <c r="Y228" s="33">
        <v>20.54</v>
      </c>
      <c r="Z228" s="33">
        <v>17.84</v>
      </c>
      <c r="AA228" s="33">
        <v>20.86</v>
      </c>
      <c r="AB228" s="34">
        <f>SUM(X228:AA228)</f>
        <v>75.01</v>
      </c>
      <c r="AC228" s="33">
        <v>18.29</v>
      </c>
      <c r="AD228" s="33">
        <v>17.94</v>
      </c>
      <c r="AE228" s="33">
        <v>21.07</v>
      </c>
      <c r="AF228" s="33">
        <v>17.950000000000003</v>
      </c>
      <c r="AG228" s="34">
        <f>SUM(AC228:AF228)</f>
        <v>75.25</v>
      </c>
      <c r="AH228" s="33">
        <v>12.72</v>
      </c>
      <c r="AI228" s="33">
        <v>12.64</v>
      </c>
      <c r="AJ228" s="33">
        <v>12.18</v>
      </c>
    </row>
    <row r="229" spans="1:36" ht="12" customHeight="1">
      <c r="A229" s="10" t="s">
        <v>251</v>
      </c>
      <c r="B229" s="10" t="s">
        <v>252</v>
      </c>
      <c r="C229" s="7" t="s">
        <v>253</v>
      </c>
      <c r="D229" s="9">
        <f aca="true" t="shared" si="294" ref="D229:M229">D230-D231</f>
        <v>-19.76</v>
      </c>
      <c r="E229" s="9">
        <f t="shared" si="294"/>
        <v>-13.55</v>
      </c>
      <c r="F229" s="9">
        <f t="shared" si="294"/>
        <v>-15.77</v>
      </c>
      <c r="G229" s="9">
        <f t="shared" si="294"/>
        <v>-12.3</v>
      </c>
      <c r="H229" s="32">
        <f t="shared" si="294"/>
        <v>-61.379999999999995</v>
      </c>
      <c r="I229" s="9">
        <f t="shared" si="294"/>
        <v>-11.620000000000001</v>
      </c>
      <c r="J229" s="9">
        <f t="shared" si="294"/>
        <v>-9.71</v>
      </c>
      <c r="K229" s="9">
        <f t="shared" si="294"/>
        <v>-13.35</v>
      </c>
      <c r="L229" s="9">
        <f t="shared" si="294"/>
        <v>-12.35</v>
      </c>
      <c r="M229" s="32">
        <f t="shared" si="294"/>
        <v>-47.03</v>
      </c>
      <c r="N229" s="9">
        <f aca="true" t="shared" si="295" ref="N229:AA229">N230-N231</f>
        <v>-13.54</v>
      </c>
      <c r="O229" s="9">
        <f t="shared" si="295"/>
        <v>-12.020000000000001</v>
      </c>
      <c r="P229" s="9">
        <f t="shared" si="295"/>
        <v>-16.38</v>
      </c>
      <c r="Q229" s="9">
        <f t="shared" si="295"/>
        <v>-15.860000000000001</v>
      </c>
      <c r="R229" s="32">
        <f>R230-R231</f>
        <v>-57.800000000000004</v>
      </c>
      <c r="S229" s="9">
        <f t="shared" si="295"/>
        <v>-14.189999999999998</v>
      </c>
      <c r="T229" s="9">
        <f t="shared" si="295"/>
        <v>-13.850000000000001</v>
      </c>
      <c r="U229" s="9">
        <f t="shared" si="295"/>
        <v>-13.72</v>
      </c>
      <c r="V229" s="9">
        <f t="shared" si="295"/>
        <v>-17.73</v>
      </c>
      <c r="W229" s="32">
        <f>W230-W231</f>
        <v>-59.49</v>
      </c>
      <c r="X229" s="33">
        <f t="shared" si="295"/>
        <v>-14.42</v>
      </c>
      <c r="Y229" s="33">
        <f t="shared" si="295"/>
        <v>-16.83</v>
      </c>
      <c r="Z229" s="33">
        <f t="shared" si="295"/>
        <v>-15.110000000000001</v>
      </c>
      <c r="AA229" s="33">
        <f t="shared" si="295"/>
        <v>-17.41</v>
      </c>
      <c r="AB229" s="35">
        <f aca="true" t="shared" si="296" ref="AB229:AJ229">AB230-AB231</f>
        <v>-63.77000000000001</v>
      </c>
      <c r="AC229" s="33">
        <f t="shared" si="296"/>
        <v>-14.54</v>
      </c>
      <c r="AD229" s="33">
        <f t="shared" si="296"/>
        <v>-15.07</v>
      </c>
      <c r="AE229" s="33">
        <f t="shared" si="296"/>
        <v>-17.54</v>
      </c>
      <c r="AF229" s="33">
        <f t="shared" si="296"/>
        <v>-13.3</v>
      </c>
      <c r="AG229" s="35">
        <f t="shared" si="296"/>
        <v>-60.449999999999996</v>
      </c>
      <c r="AH229" s="33">
        <f t="shared" si="296"/>
        <v>-11.65</v>
      </c>
      <c r="AI229" s="33">
        <f t="shared" si="296"/>
        <v>-11.150000000000002</v>
      </c>
      <c r="AJ229" s="33">
        <f t="shared" si="296"/>
        <v>-11.84</v>
      </c>
    </row>
    <row r="230" spans="1:36" ht="12" customHeight="1">
      <c r="A230" s="7" t="s">
        <v>231</v>
      </c>
      <c r="B230" s="7" t="s">
        <v>231</v>
      </c>
      <c r="C230" s="7" t="s">
        <v>232</v>
      </c>
      <c r="D230" s="9">
        <v>0.38</v>
      </c>
      <c r="E230" s="9">
        <v>0.25</v>
      </c>
      <c r="F230" s="9">
        <v>0.11000000000000001</v>
      </c>
      <c r="G230" s="9">
        <v>0.27</v>
      </c>
      <c r="H230" s="32">
        <f>SUM(D230:G230)</f>
        <v>1.01</v>
      </c>
      <c r="I230" s="9">
        <v>0.19</v>
      </c>
      <c r="J230" s="9">
        <v>0.19</v>
      </c>
      <c r="K230" s="9">
        <v>0.27999999999999997</v>
      </c>
      <c r="L230" s="9">
        <v>0.5599999999999999</v>
      </c>
      <c r="M230" s="32">
        <f>SUM(I230:L230)</f>
        <v>1.2199999999999998</v>
      </c>
      <c r="N230" s="9">
        <v>0.39</v>
      </c>
      <c r="O230" s="9">
        <v>0.41</v>
      </c>
      <c r="P230" s="9">
        <v>0.44999999999999996</v>
      </c>
      <c r="Q230" s="9">
        <v>0.39999999999999997</v>
      </c>
      <c r="R230" s="32">
        <f>SUM(N230:Q230)</f>
        <v>1.65</v>
      </c>
      <c r="S230" s="9">
        <v>0.21000000000000002</v>
      </c>
      <c r="T230" s="9">
        <v>0.39</v>
      </c>
      <c r="U230" s="9">
        <v>0.85</v>
      </c>
      <c r="V230" s="9">
        <v>1.3199999999999998</v>
      </c>
      <c r="W230" s="32">
        <f>SUM(S230:V230)</f>
        <v>2.77</v>
      </c>
      <c r="X230" s="33">
        <v>1.35</v>
      </c>
      <c r="Y230" s="33">
        <v>3.57</v>
      </c>
      <c r="Z230" s="33">
        <v>3.0100000000000002</v>
      </c>
      <c r="AA230" s="33">
        <v>3.59</v>
      </c>
      <c r="AB230" s="34">
        <f>SUM(X230:AA230)</f>
        <v>11.52</v>
      </c>
      <c r="AC230" s="33">
        <v>3.82</v>
      </c>
      <c r="AD230" s="33">
        <v>2.84</v>
      </c>
      <c r="AE230" s="33">
        <v>3.86</v>
      </c>
      <c r="AF230" s="33">
        <v>4.8</v>
      </c>
      <c r="AG230" s="34">
        <f>SUM(AC230:AF230)</f>
        <v>15.32</v>
      </c>
      <c r="AH230" s="33">
        <v>1.1300000000000001</v>
      </c>
      <c r="AI230" s="33">
        <v>1.46</v>
      </c>
      <c r="AJ230" s="33">
        <v>0.43</v>
      </c>
    </row>
    <row r="231" spans="1:36" ht="12" customHeight="1">
      <c r="A231" s="7" t="s">
        <v>233</v>
      </c>
      <c r="B231" s="7" t="s">
        <v>233</v>
      </c>
      <c r="C231" s="7" t="s">
        <v>234</v>
      </c>
      <c r="D231" s="9">
        <v>20.14</v>
      </c>
      <c r="E231" s="9">
        <v>13.8</v>
      </c>
      <c r="F231" s="9">
        <v>15.879999999999999</v>
      </c>
      <c r="G231" s="9">
        <v>12.57</v>
      </c>
      <c r="H231" s="32">
        <f>SUM(D231:G231)</f>
        <v>62.38999999999999</v>
      </c>
      <c r="I231" s="9">
        <v>11.81</v>
      </c>
      <c r="J231" s="9">
        <v>9.9</v>
      </c>
      <c r="K231" s="9">
        <v>13.629999999999999</v>
      </c>
      <c r="L231" s="9">
        <v>12.91</v>
      </c>
      <c r="M231" s="32">
        <f>SUM(I231:L231)</f>
        <v>48.25</v>
      </c>
      <c r="N231" s="9">
        <v>13.93</v>
      </c>
      <c r="O231" s="9">
        <v>12.430000000000001</v>
      </c>
      <c r="P231" s="9">
        <v>16.83</v>
      </c>
      <c r="Q231" s="9">
        <v>16.26</v>
      </c>
      <c r="R231" s="32">
        <f>SUM(N231:Q231)</f>
        <v>59.45</v>
      </c>
      <c r="S231" s="9">
        <v>14.399999999999999</v>
      </c>
      <c r="T231" s="9">
        <v>14.240000000000002</v>
      </c>
      <c r="U231" s="9">
        <v>14.57</v>
      </c>
      <c r="V231" s="9">
        <v>19.05</v>
      </c>
      <c r="W231" s="32">
        <f>SUM(S231:V231)</f>
        <v>62.260000000000005</v>
      </c>
      <c r="X231" s="33">
        <v>15.77</v>
      </c>
      <c r="Y231" s="33">
        <v>20.4</v>
      </c>
      <c r="Z231" s="33">
        <v>18.12</v>
      </c>
      <c r="AA231" s="33">
        <v>21</v>
      </c>
      <c r="AB231" s="34">
        <f>SUM(X231:AA231)</f>
        <v>75.29</v>
      </c>
      <c r="AC231" s="33">
        <v>18.36</v>
      </c>
      <c r="AD231" s="33">
        <v>17.91</v>
      </c>
      <c r="AE231" s="33">
        <v>21.4</v>
      </c>
      <c r="AF231" s="33">
        <v>18.1</v>
      </c>
      <c r="AG231" s="34">
        <f>SUM(AC231:AF231)</f>
        <v>75.77</v>
      </c>
      <c r="AH231" s="33">
        <v>12.780000000000001</v>
      </c>
      <c r="AI231" s="33">
        <v>12.610000000000001</v>
      </c>
      <c r="AJ231" s="33">
        <v>12.27</v>
      </c>
    </row>
    <row r="232" spans="1:36" ht="12" customHeight="1">
      <c r="A232" s="7" t="s">
        <v>267</v>
      </c>
      <c r="B232" s="7" t="s">
        <v>268</v>
      </c>
      <c r="C232" s="7" t="s">
        <v>269</v>
      </c>
      <c r="D232" s="9">
        <f aca="true" t="shared" si="297" ref="D232:AA232">+D233</f>
        <v>9.18</v>
      </c>
      <c r="E232" s="9">
        <f t="shared" si="297"/>
        <v>5.8</v>
      </c>
      <c r="F232" s="9">
        <f t="shared" si="297"/>
        <v>5.34</v>
      </c>
      <c r="G232" s="9">
        <f t="shared" si="297"/>
        <v>5</v>
      </c>
      <c r="H232" s="32">
        <f t="shared" si="297"/>
        <v>25.32</v>
      </c>
      <c r="I232" s="9">
        <f t="shared" si="297"/>
        <v>4.11</v>
      </c>
      <c r="J232" s="9">
        <f t="shared" si="297"/>
        <v>3.7</v>
      </c>
      <c r="K232" s="9">
        <f t="shared" si="297"/>
        <v>3.9499999999999997</v>
      </c>
      <c r="L232" s="9">
        <f t="shared" si="297"/>
        <v>4.2</v>
      </c>
      <c r="M232" s="32">
        <f t="shared" si="297"/>
        <v>15.96</v>
      </c>
      <c r="N232" s="9">
        <f t="shared" si="297"/>
        <v>4.72</v>
      </c>
      <c r="O232" s="9">
        <f t="shared" si="297"/>
        <v>4.89</v>
      </c>
      <c r="P232" s="9">
        <f t="shared" si="297"/>
        <v>4.99</v>
      </c>
      <c r="Q232" s="9">
        <f t="shared" si="297"/>
        <v>4.83</v>
      </c>
      <c r="R232" s="32">
        <f t="shared" si="297"/>
        <v>19.43</v>
      </c>
      <c r="S232" s="33">
        <f t="shared" si="297"/>
        <v>8.31</v>
      </c>
      <c r="T232" s="33">
        <f t="shared" si="297"/>
        <v>7.15</v>
      </c>
      <c r="U232" s="33">
        <f t="shared" si="297"/>
        <v>7.720000000000001</v>
      </c>
      <c r="V232" s="33">
        <f t="shared" si="297"/>
        <v>6.95</v>
      </c>
      <c r="W232" s="35">
        <f t="shared" si="297"/>
        <v>30.13</v>
      </c>
      <c r="X232" s="33">
        <f t="shared" si="297"/>
        <v>6.21</v>
      </c>
      <c r="Y232" s="33">
        <f t="shared" si="297"/>
        <v>6.35</v>
      </c>
      <c r="Z232" s="33">
        <f t="shared" si="297"/>
        <v>6.970000000000001</v>
      </c>
      <c r="AA232" s="33">
        <f t="shared" si="297"/>
        <v>7.12</v>
      </c>
      <c r="AB232" s="35">
        <f>+AB233</f>
        <v>26.650000000000002</v>
      </c>
      <c r="AC232" s="33">
        <f aca="true" t="shared" si="298" ref="AC232:AJ232">AC233</f>
        <v>6.9799999999999995</v>
      </c>
      <c r="AD232" s="33">
        <f t="shared" si="298"/>
        <v>6.71</v>
      </c>
      <c r="AE232" s="33">
        <f t="shared" si="298"/>
        <v>7.16</v>
      </c>
      <c r="AF232" s="33">
        <f t="shared" si="298"/>
        <v>9.15</v>
      </c>
      <c r="AG232" s="35">
        <f t="shared" si="298"/>
        <v>30</v>
      </c>
      <c r="AH232" s="33">
        <f t="shared" si="298"/>
        <v>6.8100000000000005</v>
      </c>
      <c r="AI232" s="33">
        <f t="shared" si="298"/>
        <v>4.96</v>
      </c>
      <c r="AJ232" s="33">
        <f t="shared" si="298"/>
        <v>5.7700000000000005</v>
      </c>
    </row>
    <row r="233" spans="1:36" ht="12" customHeight="1">
      <c r="A233" s="7" t="s">
        <v>270</v>
      </c>
      <c r="B233" s="7" t="s">
        <v>271</v>
      </c>
      <c r="C233" s="7" t="s">
        <v>272</v>
      </c>
      <c r="D233" s="9">
        <v>9.18</v>
      </c>
      <c r="E233" s="9">
        <v>5.8</v>
      </c>
      <c r="F233" s="9">
        <v>5.34</v>
      </c>
      <c r="G233" s="9">
        <v>5</v>
      </c>
      <c r="H233" s="32">
        <f>SUM(D233:G233)</f>
        <v>25.32</v>
      </c>
      <c r="I233" s="9">
        <v>4.11</v>
      </c>
      <c r="J233" s="9">
        <v>3.7</v>
      </c>
      <c r="K233" s="9">
        <v>3.9499999999999997</v>
      </c>
      <c r="L233" s="9">
        <v>4.2</v>
      </c>
      <c r="M233" s="32">
        <f>SUM(I233:L233)</f>
        <v>15.96</v>
      </c>
      <c r="N233" s="9">
        <v>4.72</v>
      </c>
      <c r="O233" s="9">
        <v>4.89</v>
      </c>
      <c r="P233" s="9">
        <v>4.99</v>
      </c>
      <c r="Q233" s="9">
        <v>4.83</v>
      </c>
      <c r="R233" s="32">
        <f>SUM(N233:Q233)</f>
        <v>19.43</v>
      </c>
      <c r="S233" s="9">
        <v>8.31</v>
      </c>
      <c r="T233" s="9">
        <v>7.15</v>
      </c>
      <c r="U233" s="9">
        <v>7.720000000000001</v>
      </c>
      <c r="V233" s="9">
        <v>6.95</v>
      </c>
      <c r="W233" s="32">
        <f>SUM(S233:V233)</f>
        <v>30.13</v>
      </c>
      <c r="X233" s="33">
        <v>6.21</v>
      </c>
      <c r="Y233" s="33">
        <v>6.35</v>
      </c>
      <c r="Z233" s="33">
        <v>6.970000000000001</v>
      </c>
      <c r="AA233" s="33">
        <v>7.12</v>
      </c>
      <c r="AB233" s="35">
        <f>SUM(X233:AA233)</f>
        <v>26.650000000000002</v>
      </c>
      <c r="AC233" s="33">
        <v>6.9799999999999995</v>
      </c>
      <c r="AD233" s="33">
        <v>6.71</v>
      </c>
      <c r="AE233" s="33">
        <v>7.16</v>
      </c>
      <c r="AF233" s="33">
        <v>9.15</v>
      </c>
      <c r="AG233" s="34">
        <f>SUM(AC233:AF233)</f>
        <v>30</v>
      </c>
      <c r="AH233" s="33">
        <v>6.8100000000000005</v>
      </c>
      <c r="AI233" s="33">
        <v>4.96</v>
      </c>
      <c r="AJ233" s="33">
        <v>5.7700000000000005</v>
      </c>
    </row>
    <row r="234" spans="1:36" ht="12" customHeight="1">
      <c r="A234" s="10" t="s">
        <v>273</v>
      </c>
      <c r="B234" s="10" t="s">
        <v>274</v>
      </c>
      <c r="C234" s="7" t="s">
        <v>275</v>
      </c>
      <c r="D234" s="9">
        <f aca="true" t="shared" si="299" ref="D234:AB234">D235-D236</f>
        <v>-0.38</v>
      </c>
      <c r="E234" s="9">
        <f t="shared" si="299"/>
        <v>-0.010000000000000009</v>
      </c>
      <c r="F234" s="9">
        <f t="shared" si="299"/>
        <v>-0.19000000000000003</v>
      </c>
      <c r="G234" s="9">
        <f t="shared" si="299"/>
        <v>-0.23</v>
      </c>
      <c r="H234" s="32">
        <f t="shared" si="299"/>
        <v>-0.81</v>
      </c>
      <c r="I234" s="9">
        <f t="shared" si="299"/>
        <v>-0.30000000000000004</v>
      </c>
      <c r="J234" s="9">
        <f t="shared" si="299"/>
        <v>-0.15</v>
      </c>
      <c r="K234" s="9">
        <f t="shared" si="299"/>
        <v>-0.26</v>
      </c>
      <c r="L234" s="9">
        <f t="shared" si="299"/>
        <v>-0.32999999999999996</v>
      </c>
      <c r="M234" s="32">
        <f t="shared" si="299"/>
        <v>-1.04</v>
      </c>
      <c r="N234" s="9">
        <f t="shared" si="299"/>
        <v>-0.43</v>
      </c>
      <c r="O234" s="9">
        <f t="shared" si="299"/>
        <v>-0.24999999999999994</v>
      </c>
      <c r="P234" s="9">
        <f t="shared" si="299"/>
        <v>-0.32000000000000006</v>
      </c>
      <c r="Q234" s="9">
        <f t="shared" si="299"/>
        <v>-0.29</v>
      </c>
      <c r="R234" s="32">
        <f t="shared" si="299"/>
        <v>-1.2899999999999998</v>
      </c>
      <c r="S234" s="9">
        <f t="shared" si="299"/>
        <v>-0.21999999999999997</v>
      </c>
      <c r="T234" s="9">
        <f t="shared" si="299"/>
        <v>-0.30000000000000004</v>
      </c>
      <c r="U234" s="9">
        <f t="shared" si="299"/>
        <v>-0.23000000000000004</v>
      </c>
      <c r="V234" s="9">
        <f t="shared" si="299"/>
        <v>-0.19</v>
      </c>
      <c r="W234" s="32">
        <f t="shared" si="299"/>
        <v>-0.9399999999999997</v>
      </c>
      <c r="X234" s="33">
        <f>X235-X236</f>
        <v>-0.41999999999999993</v>
      </c>
      <c r="Y234" s="33">
        <f t="shared" si="299"/>
        <v>-0.26999999999999996</v>
      </c>
      <c r="Z234" s="33">
        <f t="shared" si="299"/>
        <v>-0.32</v>
      </c>
      <c r="AA234" s="33">
        <f t="shared" si="299"/>
        <v>-0.29000000000000004</v>
      </c>
      <c r="AB234" s="35">
        <f t="shared" si="299"/>
        <v>-1.2999999999999998</v>
      </c>
      <c r="AC234" s="33">
        <f aca="true" t="shared" si="300" ref="AC234:AJ234">AC235-AC236</f>
        <v>-0.6399999999999999</v>
      </c>
      <c r="AD234" s="33">
        <f t="shared" si="300"/>
        <v>-0.56</v>
      </c>
      <c r="AE234" s="33">
        <f t="shared" si="300"/>
        <v>-0.37999999999999995</v>
      </c>
      <c r="AF234" s="33">
        <f t="shared" si="300"/>
        <v>-0.30000000000000004</v>
      </c>
      <c r="AG234" s="35">
        <f t="shared" si="300"/>
        <v>-1.88</v>
      </c>
      <c r="AH234" s="33">
        <f t="shared" si="300"/>
        <v>-0.26999999999999996</v>
      </c>
      <c r="AI234" s="33">
        <f t="shared" si="300"/>
        <v>-0.49</v>
      </c>
      <c r="AJ234" s="33">
        <f t="shared" si="300"/>
        <v>-0.8599999999999999</v>
      </c>
    </row>
    <row r="235" spans="1:36" ht="12" customHeight="1">
      <c r="A235" s="7" t="s">
        <v>52</v>
      </c>
      <c r="B235" s="7" t="s">
        <v>52</v>
      </c>
      <c r="C235" s="7" t="s">
        <v>53</v>
      </c>
      <c r="D235" s="33">
        <f aca="true" t="shared" si="301" ref="D235:G236">D238+D241</f>
        <v>-0.4</v>
      </c>
      <c r="E235" s="33">
        <f t="shared" si="301"/>
        <v>-0.04000000000000001</v>
      </c>
      <c r="F235" s="33">
        <f t="shared" si="301"/>
        <v>-0.21000000000000002</v>
      </c>
      <c r="G235" s="33">
        <f t="shared" si="301"/>
        <v>-0.23</v>
      </c>
      <c r="H235" s="32">
        <f>SUM(D235:G235)</f>
        <v>-0.8800000000000001</v>
      </c>
      <c r="I235" s="33">
        <f aca="true" t="shared" si="302" ref="I235:L236">I238+I241</f>
        <v>-0.30000000000000004</v>
      </c>
      <c r="J235" s="33">
        <f t="shared" si="302"/>
        <v>-0.15</v>
      </c>
      <c r="K235" s="33">
        <f t="shared" si="302"/>
        <v>-0.26</v>
      </c>
      <c r="L235" s="33">
        <f t="shared" si="302"/>
        <v>-0.35</v>
      </c>
      <c r="M235" s="32">
        <f>SUM(I235:L235)</f>
        <v>-1.06</v>
      </c>
      <c r="N235" s="33">
        <f aca="true" t="shared" si="303" ref="N235:Q236">N238+N241</f>
        <v>-0.44</v>
      </c>
      <c r="O235" s="33">
        <f t="shared" si="303"/>
        <v>-0.44999999999999996</v>
      </c>
      <c r="P235" s="33">
        <f t="shared" si="303"/>
        <v>-0.5700000000000001</v>
      </c>
      <c r="Q235" s="33">
        <f t="shared" si="303"/>
        <v>-0.61</v>
      </c>
      <c r="R235" s="32">
        <f>SUM(N235:Q235)</f>
        <v>-2.07</v>
      </c>
      <c r="S235" s="33">
        <f aca="true" t="shared" si="304" ref="S235:V236">S238+S241</f>
        <v>-0.73</v>
      </c>
      <c r="T235" s="33">
        <f t="shared" si="304"/>
        <v>-0.53</v>
      </c>
      <c r="U235" s="33">
        <f t="shared" si="304"/>
        <v>-0.47000000000000003</v>
      </c>
      <c r="V235" s="33">
        <f t="shared" si="304"/>
        <v>-0.49</v>
      </c>
      <c r="W235" s="32">
        <f>SUM(S235:V235)</f>
        <v>-2.2199999999999998</v>
      </c>
      <c r="X235" s="33">
        <f aca="true" t="shared" si="305" ref="X235:AA236">X238+X241</f>
        <v>-0.7</v>
      </c>
      <c r="Y235" s="33">
        <f t="shared" si="305"/>
        <v>-0.48</v>
      </c>
      <c r="Z235" s="33">
        <f t="shared" si="305"/>
        <v>-0.54</v>
      </c>
      <c r="AA235" s="33">
        <f t="shared" si="305"/>
        <v>-0.54</v>
      </c>
      <c r="AB235" s="32">
        <f>SUM(X235:AA235)</f>
        <v>-2.26</v>
      </c>
      <c r="AC235" s="33">
        <f aca="true" t="shared" si="306" ref="AC235:AF236">AC238+AC241</f>
        <v>-0.6799999999999999</v>
      </c>
      <c r="AD235" s="33">
        <f t="shared" si="306"/>
        <v>-0.9</v>
      </c>
      <c r="AE235" s="33">
        <f t="shared" si="306"/>
        <v>-0.57</v>
      </c>
      <c r="AF235" s="33">
        <f t="shared" si="306"/>
        <v>-0.66</v>
      </c>
      <c r="AG235" s="34">
        <f>SUM(AC235:AF235)</f>
        <v>-2.81</v>
      </c>
      <c r="AH235" s="33">
        <f aca="true" t="shared" si="307" ref="AH235:AJ236">AH238+AH241</f>
        <v>-0.48</v>
      </c>
      <c r="AI235" s="33">
        <f t="shared" si="307"/>
        <v>-0.51</v>
      </c>
      <c r="AJ235" s="33">
        <f t="shared" si="307"/>
        <v>-0.7799999999999999</v>
      </c>
    </row>
    <row r="236" spans="1:36" ht="12" customHeight="1">
      <c r="A236" s="7" t="s">
        <v>54</v>
      </c>
      <c r="B236" s="7" t="s">
        <v>54</v>
      </c>
      <c r="C236" s="7" t="s">
        <v>55</v>
      </c>
      <c r="D236" s="33">
        <f t="shared" si="301"/>
        <v>-0.02</v>
      </c>
      <c r="E236" s="33">
        <f t="shared" si="301"/>
        <v>-0.03</v>
      </c>
      <c r="F236" s="33">
        <f t="shared" si="301"/>
        <v>-0.02</v>
      </c>
      <c r="G236" s="33">
        <f t="shared" si="301"/>
        <v>0</v>
      </c>
      <c r="H236" s="32">
        <f>SUM(D236:G236)</f>
        <v>-0.07</v>
      </c>
      <c r="I236" s="33">
        <f t="shared" si="302"/>
        <v>0</v>
      </c>
      <c r="J236" s="33">
        <f t="shared" si="302"/>
        <v>0</v>
      </c>
      <c r="K236" s="33">
        <f t="shared" si="302"/>
        <v>0</v>
      </c>
      <c r="L236" s="33">
        <f t="shared" si="302"/>
        <v>-0.02</v>
      </c>
      <c r="M236" s="32">
        <f>SUM(I236:L236)</f>
        <v>-0.02</v>
      </c>
      <c r="N236" s="33">
        <f t="shared" si="303"/>
        <v>-0.01</v>
      </c>
      <c r="O236" s="33">
        <f t="shared" si="303"/>
        <v>-0.2</v>
      </c>
      <c r="P236" s="33">
        <f t="shared" si="303"/>
        <v>-0.25</v>
      </c>
      <c r="Q236" s="33">
        <f t="shared" si="303"/>
        <v>-0.32</v>
      </c>
      <c r="R236" s="32">
        <f>SUM(N236:Q236)</f>
        <v>-0.78</v>
      </c>
      <c r="S236" s="33">
        <f t="shared" si="304"/>
        <v>-0.51</v>
      </c>
      <c r="T236" s="33">
        <f t="shared" si="304"/>
        <v>-0.22999999999999998</v>
      </c>
      <c r="U236" s="33">
        <f t="shared" si="304"/>
        <v>-0.24</v>
      </c>
      <c r="V236" s="33">
        <f t="shared" si="304"/>
        <v>-0.3</v>
      </c>
      <c r="W236" s="32">
        <f>SUM(S236:V236)</f>
        <v>-1.28</v>
      </c>
      <c r="X236" s="33">
        <f t="shared" si="305"/>
        <v>-0.28</v>
      </c>
      <c r="Y236" s="33">
        <f t="shared" si="305"/>
        <v>-0.21000000000000002</v>
      </c>
      <c r="Z236" s="33">
        <f t="shared" si="305"/>
        <v>-0.22000000000000003</v>
      </c>
      <c r="AA236" s="33">
        <f t="shared" si="305"/>
        <v>-0.25</v>
      </c>
      <c r="AB236" s="32">
        <f>SUM(X236:AA236)</f>
        <v>-0.9600000000000001</v>
      </c>
      <c r="AC236" s="33">
        <f t="shared" si="306"/>
        <v>-0.04000000000000001</v>
      </c>
      <c r="AD236" s="33">
        <f t="shared" si="306"/>
        <v>-0.34</v>
      </c>
      <c r="AE236" s="33">
        <f t="shared" si="306"/>
        <v>-0.19</v>
      </c>
      <c r="AF236" s="33">
        <f t="shared" si="306"/>
        <v>-0.36</v>
      </c>
      <c r="AG236" s="34">
        <f>SUM(AC236:AF236)</f>
        <v>-0.93</v>
      </c>
      <c r="AH236" s="33">
        <f t="shared" si="307"/>
        <v>-0.21000000000000002</v>
      </c>
      <c r="AI236" s="33">
        <f t="shared" si="307"/>
        <v>-0.01999999999999999</v>
      </c>
      <c r="AJ236" s="33">
        <f t="shared" si="307"/>
        <v>0.08</v>
      </c>
    </row>
    <row r="237" spans="1:36" ht="12" customHeight="1">
      <c r="A237" s="10" t="s">
        <v>276</v>
      </c>
      <c r="B237" s="10" t="s">
        <v>277</v>
      </c>
      <c r="C237" s="7" t="s">
        <v>278</v>
      </c>
      <c r="D237" s="9">
        <f aca="true" t="shared" si="308" ref="D237:M237">D238-D239</f>
        <v>-0.38</v>
      </c>
      <c r="E237" s="9">
        <f t="shared" si="308"/>
        <v>-0.010000000000000009</v>
      </c>
      <c r="F237" s="9">
        <f t="shared" si="308"/>
        <v>-0.19000000000000003</v>
      </c>
      <c r="G237" s="9">
        <f t="shared" si="308"/>
        <v>-0.23</v>
      </c>
      <c r="H237" s="32">
        <f t="shared" si="308"/>
        <v>-0.81</v>
      </c>
      <c r="I237" s="9">
        <f t="shared" si="308"/>
        <v>-0.30000000000000004</v>
      </c>
      <c r="J237" s="9">
        <f t="shared" si="308"/>
        <v>-0.15</v>
      </c>
      <c r="K237" s="9">
        <f t="shared" si="308"/>
        <v>-0.26</v>
      </c>
      <c r="L237" s="9">
        <f t="shared" si="308"/>
        <v>-0.32999999999999996</v>
      </c>
      <c r="M237" s="32">
        <f t="shared" si="308"/>
        <v>-1.04</v>
      </c>
      <c r="N237" s="9">
        <f aca="true" t="shared" si="309" ref="N237:AA237">N238-N239</f>
        <v>-0.43</v>
      </c>
      <c r="O237" s="9">
        <f t="shared" si="309"/>
        <v>-0.24999999999999994</v>
      </c>
      <c r="P237" s="9">
        <f t="shared" si="309"/>
        <v>-0.32000000000000006</v>
      </c>
      <c r="Q237" s="9">
        <f t="shared" si="309"/>
        <v>-0.29</v>
      </c>
      <c r="R237" s="32">
        <f>R238-R239</f>
        <v>-1.2899999999999998</v>
      </c>
      <c r="S237" s="9">
        <f t="shared" si="309"/>
        <v>-0.21999999999999997</v>
      </c>
      <c r="T237" s="9">
        <f t="shared" si="309"/>
        <v>-0.30000000000000004</v>
      </c>
      <c r="U237" s="9">
        <f t="shared" si="309"/>
        <v>-0.23000000000000004</v>
      </c>
      <c r="V237" s="9">
        <f t="shared" si="309"/>
        <v>-0.19</v>
      </c>
      <c r="W237" s="32">
        <f>W238-W239</f>
        <v>-0.9399999999999997</v>
      </c>
      <c r="X237" s="33">
        <f t="shared" si="309"/>
        <v>-0.41999999999999993</v>
      </c>
      <c r="Y237" s="33">
        <f t="shared" si="309"/>
        <v>-0.26999999999999996</v>
      </c>
      <c r="Z237" s="33">
        <f t="shared" si="309"/>
        <v>-0.32</v>
      </c>
      <c r="AA237" s="33">
        <f t="shared" si="309"/>
        <v>-0.29000000000000004</v>
      </c>
      <c r="AB237" s="35">
        <f aca="true" t="shared" si="310" ref="AB237:AJ237">AB238-AB239</f>
        <v>-1.2999999999999998</v>
      </c>
      <c r="AC237" s="33">
        <f t="shared" si="310"/>
        <v>-0.6399999999999999</v>
      </c>
      <c r="AD237" s="33">
        <f t="shared" si="310"/>
        <v>-0.56</v>
      </c>
      <c r="AE237" s="33">
        <f t="shared" si="310"/>
        <v>-0.37999999999999995</v>
      </c>
      <c r="AF237" s="33">
        <f t="shared" si="310"/>
        <v>-0.30000000000000004</v>
      </c>
      <c r="AG237" s="35">
        <f t="shared" si="310"/>
        <v>-1.88</v>
      </c>
      <c r="AH237" s="33">
        <f t="shared" si="310"/>
        <v>-0.3</v>
      </c>
      <c r="AI237" s="33">
        <f t="shared" si="310"/>
        <v>-0.46</v>
      </c>
      <c r="AJ237" s="33">
        <f t="shared" si="310"/>
        <v>-0.8399999999999999</v>
      </c>
    </row>
    <row r="238" spans="1:36" ht="12" customHeight="1">
      <c r="A238" s="7" t="s">
        <v>80</v>
      </c>
      <c r="B238" s="7" t="s">
        <v>80</v>
      </c>
      <c r="C238" s="7" t="s">
        <v>81</v>
      </c>
      <c r="D238" s="9">
        <v>-0.4</v>
      </c>
      <c r="E238" s="9">
        <v>-0.04000000000000001</v>
      </c>
      <c r="F238" s="9">
        <v>-0.21000000000000002</v>
      </c>
      <c r="G238" s="9">
        <v>-0.23</v>
      </c>
      <c r="H238" s="32">
        <f>SUM(D238:G238)</f>
        <v>-0.8800000000000001</v>
      </c>
      <c r="I238" s="9">
        <v>-0.30000000000000004</v>
      </c>
      <c r="J238" s="9">
        <v>-0.15</v>
      </c>
      <c r="K238" s="9">
        <v>-0.26</v>
      </c>
      <c r="L238" s="9">
        <v>-0.35</v>
      </c>
      <c r="M238" s="32">
        <f>SUM(I238:L238)</f>
        <v>-1.06</v>
      </c>
      <c r="N238" s="9">
        <v>-0.44</v>
      </c>
      <c r="O238" s="9">
        <v>-0.44999999999999996</v>
      </c>
      <c r="P238" s="9">
        <v>-0.5700000000000001</v>
      </c>
      <c r="Q238" s="9">
        <v>-0.61</v>
      </c>
      <c r="R238" s="32">
        <f>SUM(N238:Q238)</f>
        <v>-2.07</v>
      </c>
      <c r="S238" s="9">
        <v>-0.73</v>
      </c>
      <c r="T238" s="9">
        <v>-0.53</v>
      </c>
      <c r="U238" s="9">
        <v>-0.47000000000000003</v>
      </c>
      <c r="V238" s="9">
        <v>-0.49</v>
      </c>
      <c r="W238" s="32">
        <f>SUM(S238:V238)</f>
        <v>-2.2199999999999998</v>
      </c>
      <c r="X238" s="33">
        <v>-0.7</v>
      </c>
      <c r="Y238" s="33">
        <v>-0.48</v>
      </c>
      <c r="Z238" s="33">
        <v>-0.54</v>
      </c>
      <c r="AA238" s="33">
        <v>-0.54</v>
      </c>
      <c r="AB238" s="32">
        <f>SUM(X238:AA238)</f>
        <v>-2.26</v>
      </c>
      <c r="AC238" s="33">
        <v>-0.6799999999999999</v>
      </c>
      <c r="AD238" s="33">
        <v>-0.9</v>
      </c>
      <c r="AE238" s="33">
        <v>-0.57</v>
      </c>
      <c r="AF238" s="33">
        <v>-0.66</v>
      </c>
      <c r="AG238" s="34">
        <f>SUM(AC238:AF238)</f>
        <v>-2.81</v>
      </c>
      <c r="AH238" s="33">
        <v>-0.51</v>
      </c>
      <c r="AI238" s="33">
        <v>-0.51</v>
      </c>
      <c r="AJ238" s="33">
        <v>-0.7799999999999999</v>
      </c>
    </row>
    <row r="239" spans="1:36" ht="12" customHeight="1">
      <c r="A239" s="7" t="s">
        <v>82</v>
      </c>
      <c r="B239" s="7" t="s">
        <v>82</v>
      </c>
      <c r="C239" s="7" t="s">
        <v>83</v>
      </c>
      <c r="D239" s="9">
        <v>-0.02</v>
      </c>
      <c r="E239" s="9">
        <v>-0.03</v>
      </c>
      <c r="F239" s="9">
        <v>-0.02</v>
      </c>
      <c r="G239" s="9">
        <v>0</v>
      </c>
      <c r="H239" s="32">
        <f>SUM(D239:G239)</f>
        <v>-0.07</v>
      </c>
      <c r="I239" s="9">
        <v>0</v>
      </c>
      <c r="J239" s="9">
        <v>0</v>
      </c>
      <c r="K239" s="9">
        <v>0</v>
      </c>
      <c r="L239" s="9">
        <v>-0.02</v>
      </c>
      <c r="M239" s="32">
        <f>SUM(I239:L239)</f>
        <v>-0.02</v>
      </c>
      <c r="N239" s="9">
        <v>-0.01</v>
      </c>
      <c r="O239" s="9">
        <v>-0.2</v>
      </c>
      <c r="P239" s="9">
        <v>-0.25</v>
      </c>
      <c r="Q239" s="9">
        <v>-0.32</v>
      </c>
      <c r="R239" s="32">
        <f>SUM(N239:Q239)</f>
        <v>-0.78</v>
      </c>
      <c r="S239" s="9">
        <v>-0.51</v>
      </c>
      <c r="T239" s="9">
        <v>-0.22999999999999998</v>
      </c>
      <c r="U239" s="9">
        <v>-0.24</v>
      </c>
      <c r="V239" s="9">
        <v>-0.3</v>
      </c>
      <c r="W239" s="32">
        <f>SUM(S239:V239)</f>
        <v>-1.28</v>
      </c>
      <c r="X239" s="33">
        <v>-0.28</v>
      </c>
      <c r="Y239" s="33">
        <v>-0.21000000000000002</v>
      </c>
      <c r="Z239" s="33">
        <v>-0.22000000000000003</v>
      </c>
      <c r="AA239" s="33">
        <v>-0.25</v>
      </c>
      <c r="AB239" s="32">
        <f>SUM(X239:AA239)</f>
        <v>-0.9600000000000001</v>
      </c>
      <c r="AC239" s="33">
        <v>-0.04000000000000001</v>
      </c>
      <c r="AD239" s="33">
        <v>-0.34</v>
      </c>
      <c r="AE239" s="33">
        <v>-0.19</v>
      </c>
      <c r="AF239" s="33">
        <v>-0.36</v>
      </c>
      <c r="AG239" s="34">
        <f>SUM(AC239:AF239)</f>
        <v>-0.93</v>
      </c>
      <c r="AH239" s="33">
        <v>-0.21000000000000002</v>
      </c>
      <c r="AI239" s="33">
        <v>-0.04999999999999999</v>
      </c>
      <c r="AJ239" s="33">
        <v>0.06</v>
      </c>
    </row>
    <row r="240" spans="1:36" ht="12" customHeight="1">
      <c r="A240" s="7" t="s">
        <v>279</v>
      </c>
      <c r="B240" s="25" t="s">
        <v>527</v>
      </c>
      <c r="C240" s="25" t="s">
        <v>528</v>
      </c>
      <c r="D240" s="33">
        <f aca="true" t="shared" si="311" ref="D240:AG240">D241-D242</f>
        <v>0</v>
      </c>
      <c r="E240" s="33">
        <f t="shared" si="311"/>
        <v>0</v>
      </c>
      <c r="F240" s="33">
        <f t="shared" si="311"/>
        <v>0</v>
      </c>
      <c r="G240" s="33">
        <f t="shared" si="311"/>
        <v>0</v>
      </c>
      <c r="H240" s="32">
        <f t="shared" si="311"/>
        <v>0</v>
      </c>
      <c r="I240" s="33">
        <f t="shared" si="311"/>
        <v>0</v>
      </c>
      <c r="J240" s="33">
        <f t="shared" si="311"/>
        <v>0</v>
      </c>
      <c r="K240" s="33">
        <f t="shared" si="311"/>
        <v>0</v>
      </c>
      <c r="L240" s="33">
        <f t="shared" si="311"/>
        <v>0</v>
      </c>
      <c r="M240" s="32">
        <f t="shared" si="311"/>
        <v>0</v>
      </c>
      <c r="N240" s="33">
        <f t="shared" si="311"/>
        <v>0</v>
      </c>
      <c r="O240" s="33">
        <f t="shared" si="311"/>
        <v>0</v>
      </c>
      <c r="P240" s="33">
        <f t="shared" si="311"/>
        <v>0</v>
      </c>
      <c r="Q240" s="33">
        <f t="shared" si="311"/>
        <v>0</v>
      </c>
      <c r="R240" s="32">
        <f t="shared" si="311"/>
        <v>0</v>
      </c>
      <c r="S240" s="33">
        <f t="shared" si="311"/>
        <v>0</v>
      </c>
      <c r="T240" s="33">
        <f t="shared" si="311"/>
        <v>0</v>
      </c>
      <c r="U240" s="33">
        <f t="shared" si="311"/>
        <v>0</v>
      </c>
      <c r="V240" s="33">
        <f t="shared" si="311"/>
        <v>0</v>
      </c>
      <c r="W240" s="32">
        <f t="shared" si="311"/>
        <v>0</v>
      </c>
      <c r="X240" s="33">
        <f t="shared" si="311"/>
        <v>0</v>
      </c>
      <c r="Y240" s="33">
        <f t="shared" si="311"/>
        <v>0</v>
      </c>
      <c r="Z240" s="33">
        <f t="shared" si="311"/>
        <v>0</v>
      </c>
      <c r="AA240" s="33">
        <f t="shared" si="311"/>
        <v>0</v>
      </c>
      <c r="AB240" s="32">
        <f t="shared" si="311"/>
        <v>0</v>
      </c>
      <c r="AC240" s="33">
        <f t="shared" si="311"/>
        <v>0</v>
      </c>
      <c r="AD240" s="33">
        <f t="shared" si="311"/>
        <v>0</v>
      </c>
      <c r="AE240" s="33">
        <f t="shared" si="311"/>
        <v>0</v>
      </c>
      <c r="AF240" s="33">
        <f t="shared" si="311"/>
        <v>0</v>
      </c>
      <c r="AG240" s="34">
        <f t="shared" si="311"/>
        <v>0</v>
      </c>
      <c r="AH240" s="33">
        <f>AH241-AH242</f>
        <v>0.03</v>
      </c>
      <c r="AI240" s="33">
        <f>AI241-AI242</f>
        <v>-0.03</v>
      </c>
      <c r="AJ240" s="33">
        <f>AJ241-AJ242</f>
        <v>-0.02</v>
      </c>
    </row>
    <row r="241" spans="1:36" ht="12" customHeight="1">
      <c r="A241" s="7" t="s">
        <v>80</v>
      </c>
      <c r="B241" s="7" t="s">
        <v>80</v>
      </c>
      <c r="C241" s="7" t="s">
        <v>81</v>
      </c>
      <c r="D241" s="9">
        <v>0</v>
      </c>
      <c r="E241" s="9">
        <v>0</v>
      </c>
      <c r="F241" s="9">
        <v>0</v>
      </c>
      <c r="G241" s="9">
        <v>0</v>
      </c>
      <c r="H241" s="32"/>
      <c r="I241" s="9">
        <v>0</v>
      </c>
      <c r="J241" s="9">
        <v>0</v>
      </c>
      <c r="K241" s="9">
        <v>0</v>
      </c>
      <c r="L241" s="9">
        <v>0</v>
      </c>
      <c r="M241" s="32"/>
      <c r="N241" s="9"/>
      <c r="O241" s="9"/>
      <c r="P241" s="9"/>
      <c r="Q241" s="9"/>
      <c r="R241" s="32"/>
      <c r="S241" s="9"/>
      <c r="T241" s="9"/>
      <c r="U241" s="9"/>
      <c r="V241" s="9"/>
      <c r="W241" s="32"/>
      <c r="X241" s="33"/>
      <c r="Y241" s="33"/>
      <c r="Z241" s="33"/>
      <c r="AA241" s="33"/>
      <c r="AB241" s="32"/>
      <c r="AC241" s="33"/>
      <c r="AD241" s="33"/>
      <c r="AE241" s="33"/>
      <c r="AF241" s="33"/>
      <c r="AG241" s="34"/>
      <c r="AH241" s="33">
        <v>0.03</v>
      </c>
      <c r="AI241" s="33">
        <v>0</v>
      </c>
      <c r="AJ241" s="33">
        <v>0</v>
      </c>
    </row>
    <row r="242" spans="1:36" ht="12" customHeight="1">
      <c r="A242" s="7" t="s">
        <v>82</v>
      </c>
      <c r="B242" s="7" t="s">
        <v>82</v>
      </c>
      <c r="C242" s="7" t="s">
        <v>83</v>
      </c>
      <c r="D242" s="9">
        <v>0</v>
      </c>
      <c r="E242" s="9">
        <v>0</v>
      </c>
      <c r="F242" s="9">
        <v>0</v>
      </c>
      <c r="G242" s="9">
        <v>0</v>
      </c>
      <c r="H242" s="32"/>
      <c r="I242" s="9">
        <v>0</v>
      </c>
      <c r="J242" s="9">
        <v>0</v>
      </c>
      <c r="K242" s="9">
        <v>0</v>
      </c>
      <c r="L242" s="9">
        <v>0</v>
      </c>
      <c r="M242" s="32"/>
      <c r="N242" s="9"/>
      <c r="O242" s="9"/>
      <c r="P242" s="9"/>
      <c r="Q242" s="9"/>
      <c r="R242" s="32"/>
      <c r="S242" s="9"/>
      <c r="T242" s="9"/>
      <c r="U242" s="9"/>
      <c r="V242" s="9"/>
      <c r="W242" s="32"/>
      <c r="X242" s="33"/>
      <c r="Y242" s="33"/>
      <c r="Z242" s="33"/>
      <c r="AA242" s="33"/>
      <c r="AB242" s="32"/>
      <c r="AC242" s="33"/>
      <c r="AD242" s="33"/>
      <c r="AE242" s="33"/>
      <c r="AF242" s="33"/>
      <c r="AG242" s="34"/>
      <c r="AH242" s="33">
        <v>0</v>
      </c>
      <c r="AI242" s="33">
        <v>0.03</v>
      </c>
      <c r="AJ242" s="33">
        <v>0.02</v>
      </c>
    </row>
    <row r="243" spans="1:36" s="8" customFormat="1" ht="12" customHeight="1">
      <c r="A243" s="12" t="s">
        <v>280</v>
      </c>
      <c r="B243" s="12" t="s">
        <v>281</v>
      </c>
      <c r="C243" s="6" t="s">
        <v>282</v>
      </c>
      <c r="D243" s="28">
        <f aca="true" t="shared" si="312" ref="D243:M243">+D244-D245</f>
        <v>205.32</v>
      </c>
      <c r="E243" s="28">
        <f t="shared" si="312"/>
        <v>306.93</v>
      </c>
      <c r="F243" s="28">
        <f t="shared" si="312"/>
        <v>312.67</v>
      </c>
      <c r="G243" s="28">
        <f t="shared" si="312"/>
        <v>366.3</v>
      </c>
      <c r="H243" s="29">
        <f t="shared" si="312"/>
        <v>1191.2200000000003</v>
      </c>
      <c r="I243" s="28">
        <f t="shared" si="312"/>
        <v>231.13</v>
      </c>
      <c r="J243" s="28">
        <f t="shared" si="312"/>
        <v>300.7</v>
      </c>
      <c r="K243" s="28">
        <f t="shared" si="312"/>
        <v>325.38</v>
      </c>
      <c r="L243" s="28">
        <f t="shared" si="312"/>
        <v>411.0999999999999</v>
      </c>
      <c r="M243" s="29">
        <f t="shared" si="312"/>
        <v>1268.31</v>
      </c>
      <c r="N243" s="28">
        <f>+N244-N245</f>
        <v>274.03</v>
      </c>
      <c r="O243" s="28">
        <f aca="true" t="shared" si="313" ref="O243:AB243">+O244-O245</f>
        <v>343.57000000000005</v>
      </c>
      <c r="P243" s="28">
        <f t="shared" si="313"/>
        <v>378.93999999999994</v>
      </c>
      <c r="Q243" s="28">
        <f t="shared" si="313"/>
        <v>399.49</v>
      </c>
      <c r="R243" s="29">
        <f t="shared" si="313"/>
        <v>1396.03</v>
      </c>
      <c r="S243" s="28">
        <f t="shared" si="313"/>
        <v>296.45</v>
      </c>
      <c r="T243" s="28">
        <f t="shared" si="313"/>
        <v>401.74</v>
      </c>
      <c r="U243" s="28">
        <f t="shared" si="313"/>
        <v>398.27</v>
      </c>
      <c r="V243" s="28">
        <f t="shared" si="313"/>
        <v>409.79</v>
      </c>
      <c r="W243" s="29">
        <f t="shared" si="313"/>
        <v>1506.2500000000002</v>
      </c>
      <c r="X243" s="28">
        <f t="shared" si="313"/>
        <v>312.51</v>
      </c>
      <c r="Y243" s="28">
        <f t="shared" si="313"/>
        <v>379.45</v>
      </c>
      <c r="Z243" s="28">
        <f t="shared" si="313"/>
        <v>423.03</v>
      </c>
      <c r="AA243" s="28">
        <f t="shared" si="313"/>
        <v>498.21</v>
      </c>
      <c r="AB243" s="29">
        <f t="shared" si="313"/>
        <v>1613.1999999999998</v>
      </c>
      <c r="AC243" s="31">
        <f aca="true" t="shared" si="314" ref="AC243:AJ243">AC244-AC245</f>
        <v>310.2</v>
      </c>
      <c r="AD243" s="31">
        <f t="shared" si="314"/>
        <v>402.34</v>
      </c>
      <c r="AE243" s="31">
        <f t="shared" si="314"/>
        <v>436.11</v>
      </c>
      <c r="AF243" s="31">
        <f t="shared" si="314"/>
        <v>391.90999999999997</v>
      </c>
      <c r="AG243" s="30">
        <f t="shared" si="314"/>
        <v>1540.56</v>
      </c>
      <c r="AH243" s="31">
        <f t="shared" si="314"/>
        <v>243.29999999999998</v>
      </c>
      <c r="AI243" s="31">
        <f t="shared" si="314"/>
        <v>300.2</v>
      </c>
      <c r="AJ243" s="31">
        <f t="shared" si="314"/>
        <v>266.50000000000006</v>
      </c>
    </row>
    <row r="244" spans="1:36" ht="12" customHeight="1">
      <c r="A244" s="7" t="s">
        <v>45</v>
      </c>
      <c r="B244" s="7" t="s">
        <v>45</v>
      </c>
      <c r="C244" s="7" t="s">
        <v>46</v>
      </c>
      <c r="D244" s="9">
        <f aca="true" t="shared" si="315" ref="D244:G245">+D247+D259</f>
        <v>233.01</v>
      </c>
      <c r="E244" s="9">
        <f t="shared" si="315"/>
        <v>332.94</v>
      </c>
      <c r="F244" s="9">
        <f t="shared" si="315"/>
        <v>337.02000000000004</v>
      </c>
      <c r="G244" s="9">
        <f t="shared" si="315"/>
        <v>390.6</v>
      </c>
      <c r="H244" s="32">
        <f aca="true" t="shared" si="316" ref="H244:H251">SUM(D244:G244)</f>
        <v>1293.5700000000002</v>
      </c>
      <c r="I244" s="9">
        <f aca="true" t="shared" si="317" ref="I244:L245">+I247+I259</f>
        <v>250.35</v>
      </c>
      <c r="J244" s="9">
        <f t="shared" si="317"/>
        <v>322.43</v>
      </c>
      <c r="K244" s="9">
        <f t="shared" si="317"/>
        <v>349.92</v>
      </c>
      <c r="L244" s="9">
        <f t="shared" si="317"/>
        <v>436.4599999999999</v>
      </c>
      <c r="M244" s="32">
        <f aca="true" t="shared" si="318" ref="M244:M251">SUM(I244:L244)</f>
        <v>1359.1599999999999</v>
      </c>
      <c r="N244" s="9">
        <f>+N247+N259</f>
        <v>296.08</v>
      </c>
      <c r="O244" s="9">
        <f aca="true" t="shared" si="319" ref="O244:AA245">+O247+O259</f>
        <v>372.34000000000003</v>
      </c>
      <c r="P244" s="9">
        <f t="shared" si="319"/>
        <v>409.84999999999997</v>
      </c>
      <c r="Q244" s="9">
        <f t="shared" si="319"/>
        <v>430.76</v>
      </c>
      <c r="R244" s="32">
        <f aca="true" t="shared" si="320" ref="R244:R251">SUM(N244:Q244)</f>
        <v>1509.03</v>
      </c>
      <c r="S244" s="9">
        <f t="shared" si="319"/>
        <v>321.24</v>
      </c>
      <c r="T244" s="9">
        <f t="shared" si="319"/>
        <v>430.13</v>
      </c>
      <c r="U244" s="9">
        <f t="shared" si="319"/>
        <v>430.24</v>
      </c>
      <c r="V244" s="9">
        <f t="shared" si="319"/>
        <v>442.46000000000004</v>
      </c>
      <c r="W244" s="32">
        <f aca="true" t="shared" si="321" ref="W244:W251">SUM(S244:V244)</f>
        <v>1624.0700000000002</v>
      </c>
      <c r="X244" s="9">
        <f t="shared" si="319"/>
        <v>340.32</v>
      </c>
      <c r="Y244" s="9">
        <f t="shared" si="319"/>
        <v>408.95</v>
      </c>
      <c r="Z244" s="9">
        <f t="shared" si="319"/>
        <v>457.82</v>
      </c>
      <c r="AA244" s="9">
        <f t="shared" si="319"/>
        <v>533.52</v>
      </c>
      <c r="AB244" s="32">
        <f aca="true" t="shared" si="322" ref="AB244:AB251">SUM(X244:AA244)</f>
        <v>1740.61</v>
      </c>
      <c r="AC244" s="33">
        <f aca="true" t="shared" si="323" ref="AC244:AF245">AC247+AC259</f>
        <v>341.88</v>
      </c>
      <c r="AD244" s="33">
        <f t="shared" si="323"/>
        <v>438.38</v>
      </c>
      <c r="AE244" s="33">
        <f t="shared" si="323"/>
        <v>475.94</v>
      </c>
      <c r="AF244" s="33">
        <f t="shared" si="323"/>
        <v>430.63</v>
      </c>
      <c r="AG244" s="34">
        <f>SUM(AC244:AF244)</f>
        <v>1686.83</v>
      </c>
      <c r="AH244" s="33">
        <f aca="true" t="shared" si="324" ref="AH244:AJ245">AH247+AH259</f>
        <v>275.13</v>
      </c>
      <c r="AI244" s="33">
        <f t="shared" si="324"/>
        <v>337.53999999999996</v>
      </c>
      <c r="AJ244" s="33">
        <f t="shared" si="324"/>
        <v>308.21000000000004</v>
      </c>
    </row>
    <row r="245" spans="1:36" ht="12" customHeight="1">
      <c r="A245" s="7" t="s">
        <v>47</v>
      </c>
      <c r="B245" s="7" t="s">
        <v>47</v>
      </c>
      <c r="C245" s="7" t="s">
        <v>48</v>
      </c>
      <c r="D245" s="9">
        <f t="shared" si="315"/>
        <v>27.69</v>
      </c>
      <c r="E245" s="9">
        <f t="shared" si="315"/>
        <v>26.010000000000005</v>
      </c>
      <c r="F245" s="9">
        <f t="shared" si="315"/>
        <v>24.35</v>
      </c>
      <c r="G245" s="9">
        <f t="shared" si="315"/>
        <v>24.3</v>
      </c>
      <c r="H245" s="32">
        <f t="shared" si="316"/>
        <v>102.35000000000001</v>
      </c>
      <c r="I245" s="9">
        <f t="shared" si="317"/>
        <v>19.22</v>
      </c>
      <c r="J245" s="9">
        <f t="shared" si="317"/>
        <v>21.73</v>
      </c>
      <c r="K245" s="9">
        <f t="shared" si="317"/>
        <v>24.540000000000003</v>
      </c>
      <c r="L245" s="9">
        <f t="shared" si="317"/>
        <v>25.359999999999996</v>
      </c>
      <c r="M245" s="32">
        <f t="shared" si="318"/>
        <v>90.85000000000001</v>
      </c>
      <c r="N245" s="9">
        <f>+N248+N260</f>
        <v>22.050000000000004</v>
      </c>
      <c r="O245" s="9">
        <f t="shared" si="319"/>
        <v>28.77</v>
      </c>
      <c r="P245" s="9">
        <f t="shared" si="319"/>
        <v>30.91</v>
      </c>
      <c r="Q245" s="9">
        <f t="shared" si="319"/>
        <v>31.27</v>
      </c>
      <c r="R245" s="32">
        <f t="shared" si="320"/>
        <v>113</v>
      </c>
      <c r="S245" s="9">
        <f t="shared" si="319"/>
        <v>24.79</v>
      </c>
      <c r="T245" s="9">
        <f t="shared" si="319"/>
        <v>28.389999999999997</v>
      </c>
      <c r="U245" s="9">
        <f t="shared" si="319"/>
        <v>31.97</v>
      </c>
      <c r="V245" s="9">
        <f t="shared" si="319"/>
        <v>32.67</v>
      </c>
      <c r="W245" s="32">
        <f t="shared" si="321"/>
        <v>117.82</v>
      </c>
      <c r="X245" s="9">
        <f t="shared" si="319"/>
        <v>27.81</v>
      </c>
      <c r="Y245" s="9">
        <f t="shared" si="319"/>
        <v>29.5</v>
      </c>
      <c r="Z245" s="9">
        <f t="shared" si="319"/>
        <v>34.79</v>
      </c>
      <c r="AA245" s="9">
        <f t="shared" si="319"/>
        <v>35.309999999999995</v>
      </c>
      <c r="AB245" s="32">
        <f t="shared" si="322"/>
        <v>127.41</v>
      </c>
      <c r="AC245" s="33">
        <f t="shared" si="323"/>
        <v>31.68</v>
      </c>
      <c r="AD245" s="33">
        <f t="shared" si="323"/>
        <v>36.04</v>
      </c>
      <c r="AE245" s="33">
        <f t="shared" si="323"/>
        <v>39.83</v>
      </c>
      <c r="AF245" s="33">
        <f t="shared" si="323"/>
        <v>38.72</v>
      </c>
      <c r="AG245" s="34">
        <f>SUM(AC245:AF245)</f>
        <v>146.26999999999998</v>
      </c>
      <c r="AH245" s="33">
        <f t="shared" si="324"/>
        <v>31.830000000000002</v>
      </c>
      <c r="AI245" s="33">
        <f t="shared" si="324"/>
        <v>37.339999999999996</v>
      </c>
      <c r="AJ245" s="33">
        <f t="shared" si="324"/>
        <v>41.71</v>
      </c>
    </row>
    <row r="246" spans="1:36" ht="12" customHeight="1">
      <c r="A246" s="10" t="s">
        <v>283</v>
      </c>
      <c r="B246" s="10" t="s">
        <v>284</v>
      </c>
      <c r="C246" s="7" t="s">
        <v>285</v>
      </c>
      <c r="D246" s="9">
        <f>+D247-D248</f>
        <v>17.75</v>
      </c>
      <c r="E246" s="9">
        <f>+E247-E248</f>
        <v>42.559999999999995</v>
      </c>
      <c r="F246" s="9">
        <f>+F247-F248</f>
        <v>18.07</v>
      </c>
      <c r="G246" s="9">
        <f>+G247-G248</f>
        <v>73.03</v>
      </c>
      <c r="H246" s="32">
        <f t="shared" si="316"/>
        <v>151.41</v>
      </c>
      <c r="I246" s="9">
        <f>+I247-I248</f>
        <v>19.46</v>
      </c>
      <c r="J246" s="9">
        <f>+J247-J248</f>
        <v>49.83</v>
      </c>
      <c r="K246" s="9">
        <f>+K247-K248</f>
        <v>27.729999999999997</v>
      </c>
      <c r="L246" s="9">
        <f>+L247-L248</f>
        <v>111.14</v>
      </c>
      <c r="M246" s="32">
        <f t="shared" si="318"/>
        <v>208.15999999999997</v>
      </c>
      <c r="N246" s="9">
        <f>+N247-N248</f>
        <v>23.729999999999997</v>
      </c>
      <c r="O246" s="9">
        <f aca="true" t="shared" si="325" ref="O246:AA246">+O247-O248</f>
        <v>41.47</v>
      </c>
      <c r="P246" s="9">
        <f t="shared" si="325"/>
        <v>44.83</v>
      </c>
      <c r="Q246" s="9">
        <f t="shared" si="325"/>
        <v>56.58</v>
      </c>
      <c r="R246" s="32">
        <f t="shared" si="320"/>
        <v>166.60999999999999</v>
      </c>
      <c r="S246" s="9">
        <f t="shared" si="325"/>
        <v>21.18</v>
      </c>
      <c r="T246" s="9">
        <f t="shared" si="325"/>
        <v>68.27</v>
      </c>
      <c r="U246" s="9">
        <f t="shared" si="325"/>
        <v>45.86</v>
      </c>
      <c r="V246" s="9">
        <f t="shared" si="325"/>
        <v>35.72</v>
      </c>
      <c r="W246" s="32">
        <f t="shared" si="321"/>
        <v>171.03</v>
      </c>
      <c r="X246" s="9">
        <f t="shared" si="325"/>
        <v>26.729999999999997</v>
      </c>
      <c r="Y246" s="9">
        <f t="shared" si="325"/>
        <v>26.22</v>
      </c>
      <c r="Z246" s="9">
        <f t="shared" si="325"/>
        <v>24.349999999999998</v>
      </c>
      <c r="AA246" s="9">
        <f t="shared" si="325"/>
        <v>87.6</v>
      </c>
      <c r="AB246" s="32">
        <f t="shared" si="322"/>
        <v>164.89999999999998</v>
      </c>
      <c r="AC246" s="33">
        <f aca="true" t="shared" si="326" ref="AC246:AJ246">AC247-AC248</f>
        <v>37.18000000000001</v>
      </c>
      <c r="AD246" s="33">
        <f t="shared" si="326"/>
        <v>54.010000000000005</v>
      </c>
      <c r="AE246" s="33">
        <f t="shared" si="326"/>
        <v>61.75000000000001</v>
      </c>
      <c r="AF246" s="33">
        <f t="shared" si="326"/>
        <v>92.24</v>
      </c>
      <c r="AG246" s="35">
        <f t="shared" si="326"/>
        <v>245.18</v>
      </c>
      <c r="AH246" s="33">
        <f t="shared" si="326"/>
        <v>34.86</v>
      </c>
      <c r="AI246" s="33">
        <f t="shared" si="326"/>
        <v>33.730000000000004</v>
      </c>
      <c r="AJ246" s="33">
        <f t="shared" si="326"/>
        <v>24.43</v>
      </c>
    </row>
    <row r="247" spans="1:36" ht="12" customHeight="1">
      <c r="A247" s="7" t="s">
        <v>80</v>
      </c>
      <c r="B247" s="7" t="s">
        <v>80</v>
      </c>
      <c r="C247" s="7" t="s">
        <v>81</v>
      </c>
      <c r="D247" s="9">
        <f>+D249+D250+D253+D256</f>
        <v>20.63</v>
      </c>
      <c r="E247" s="9">
        <f>+E249+E250+E253+E256</f>
        <v>50.62</v>
      </c>
      <c r="F247" s="9">
        <f>+F249+F250+F253+F256</f>
        <v>18.71</v>
      </c>
      <c r="G247" s="9">
        <f>+G249+G250+G253+G256</f>
        <v>74.01</v>
      </c>
      <c r="H247" s="32">
        <f t="shared" si="316"/>
        <v>163.97000000000003</v>
      </c>
      <c r="I247" s="9">
        <f>+I249+I250+I253+I256</f>
        <v>21.91</v>
      </c>
      <c r="J247" s="9">
        <f>+J249+J250+J253+J256</f>
        <v>50.87</v>
      </c>
      <c r="K247" s="9">
        <f>+K249+K250+K253+K256</f>
        <v>28.349999999999998</v>
      </c>
      <c r="L247" s="9">
        <f>+L249+L250+L253+L256</f>
        <v>112.09</v>
      </c>
      <c r="M247" s="32">
        <f t="shared" si="318"/>
        <v>213.22</v>
      </c>
      <c r="N247" s="9">
        <f>+N249+N250+N253+N256</f>
        <v>23.9</v>
      </c>
      <c r="O247" s="9">
        <f aca="true" t="shared" si="327" ref="O247:AA247">+O249+O250+O253+O256</f>
        <v>44.6</v>
      </c>
      <c r="P247" s="9">
        <f t="shared" si="327"/>
        <v>46.32</v>
      </c>
      <c r="Q247" s="9">
        <f t="shared" si="327"/>
        <v>57.87</v>
      </c>
      <c r="R247" s="32">
        <f t="shared" si="320"/>
        <v>172.69</v>
      </c>
      <c r="S247" s="9">
        <f t="shared" si="327"/>
        <v>22.509999999999998</v>
      </c>
      <c r="T247" s="9">
        <f t="shared" si="327"/>
        <v>69.75</v>
      </c>
      <c r="U247" s="9">
        <f t="shared" si="327"/>
        <v>47.39</v>
      </c>
      <c r="V247" s="9">
        <f t="shared" si="327"/>
        <v>37.23</v>
      </c>
      <c r="W247" s="32">
        <f t="shared" si="321"/>
        <v>176.87999999999997</v>
      </c>
      <c r="X247" s="9">
        <f t="shared" si="327"/>
        <v>28.519999999999996</v>
      </c>
      <c r="Y247" s="9">
        <f t="shared" si="327"/>
        <v>28.009999999999998</v>
      </c>
      <c r="Z247" s="9">
        <f t="shared" si="327"/>
        <v>27.069999999999997</v>
      </c>
      <c r="AA247" s="9">
        <f t="shared" si="327"/>
        <v>89.11</v>
      </c>
      <c r="AB247" s="32">
        <f t="shared" si="322"/>
        <v>172.70999999999998</v>
      </c>
      <c r="AC247" s="33">
        <f>AC250+AC253+AC256+AC249</f>
        <v>38.59</v>
      </c>
      <c r="AD247" s="33">
        <f>AD250+AD253+AD256+AD249</f>
        <v>55.63</v>
      </c>
      <c r="AE247" s="33">
        <f>AE250+AE253+AE256+AE249</f>
        <v>63.910000000000004</v>
      </c>
      <c r="AF247" s="33">
        <f>AF250+AF253+AF256+AF249</f>
        <v>93.24</v>
      </c>
      <c r="AG247" s="34">
        <f aca="true" t="shared" si="328" ref="AG247:AG257">SUM(AC247:AF247)</f>
        <v>251.37</v>
      </c>
      <c r="AH247" s="33">
        <f>AH250+AH253+AH256+AH249</f>
        <v>36</v>
      </c>
      <c r="AI247" s="33">
        <f>AI250+AI253+AI256+AI249</f>
        <v>37.28</v>
      </c>
      <c r="AJ247" s="33">
        <f>AJ250+AJ253+AJ256+AJ249</f>
        <v>26.49</v>
      </c>
    </row>
    <row r="248" spans="1:36" ht="12" customHeight="1">
      <c r="A248" s="7" t="s">
        <v>82</v>
      </c>
      <c r="B248" s="7" t="s">
        <v>82</v>
      </c>
      <c r="C248" s="7" t="s">
        <v>83</v>
      </c>
      <c r="D248" s="9">
        <f>+D251+D254+D257</f>
        <v>2.8800000000000003</v>
      </c>
      <c r="E248" s="9">
        <f>+E251+E254+E257</f>
        <v>8.06</v>
      </c>
      <c r="F248" s="9">
        <f>+F251+F254+F257</f>
        <v>0.64</v>
      </c>
      <c r="G248" s="9">
        <f>+G251+G254+G257</f>
        <v>0.9800000000000001</v>
      </c>
      <c r="H248" s="32">
        <f t="shared" si="316"/>
        <v>12.560000000000002</v>
      </c>
      <c r="I248" s="9">
        <f>+I251+I254+I257</f>
        <v>2.45</v>
      </c>
      <c r="J248" s="9">
        <f>+J251+J254+J257</f>
        <v>1.04</v>
      </c>
      <c r="K248" s="9">
        <f>+K251+K254+K257</f>
        <v>0.6200000000000001</v>
      </c>
      <c r="L248" s="9">
        <f>+L251+L254+L257</f>
        <v>0.95</v>
      </c>
      <c r="M248" s="32">
        <f t="shared" si="318"/>
        <v>5.0600000000000005</v>
      </c>
      <c r="N248" s="9">
        <f>+N251+N254+N257</f>
        <v>0.16999999999999998</v>
      </c>
      <c r="O248" s="9">
        <f aca="true" t="shared" si="329" ref="O248:AA248">+O251+O254+O257</f>
        <v>3.1299999999999994</v>
      </c>
      <c r="P248" s="9">
        <f t="shared" si="329"/>
        <v>1.49</v>
      </c>
      <c r="Q248" s="9">
        <f t="shared" si="329"/>
        <v>1.29</v>
      </c>
      <c r="R248" s="32">
        <f t="shared" si="320"/>
        <v>6.079999999999999</v>
      </c>
      <c r="S248" s="9">
        <f t="shared" si="329"/>
        <v>1.33</v>
      </c>
      <c r="T248" s="9">
        <f t="shared" si="329"/>
        <v>1.4800000000000002</v>
      </c>
      <c r="U248" s="9">
        <f t="shared" si="329"/>
        <v>1.53</v>
      </c>
      <c r="V248" s="9">
        <f t="shared" si="329"/>
        <v>1.51</v>
      </c>
      <c r="W248" s="32">
        <f t="shared" si="321"/>
        <v>5.8500000000000005</v>
      </c>
      <c r="X248" s="9">
        <f t="shared" si="329"/>
        <v>1.79</v>
      </c>
      <c r="Y248" s="9">
        <f t="shared" si="329"/>
        <v>1.79</v>
      </c>
      <c r="Z248" s="9">
        <f t="shared" si="329"/>
        <v>2.7199999999999998</v>
      </c>
      <c r="AA248" s="9">
        <f t="shared" si="329"/>
        <v>1.51</v>
      </c>
      <c r="AB248" s="32">
        <f t="shared" si="322"/>
        <v>7.81</v>
      </c>
      <c r="AC248" s="33">
        <f>AC251+AC254+AC257</f>
        <v>1.4100000000000001</v>
      </c>
      <c r="AD248" s="33">
        <f>AD251+AD254+AD257</f>
        <v>1.6199999999999999</v>
      </c>
      <c r="AE248" s="33">
        <f>AE251+AE254+AE257</f>
        <v>2.1599999999999997</v>
      </c>
      <c r="AF248" s="33">
        <f>AF251+AF254+AF257</f>
        <v>1</v>
      </c>
      <c r="AG248" s="34">
        <f t="shared" si="328"/>
        <v>6.1899999999999995</v>
      </c>
      <c r="AH248" s="33">
        <f>AH251+AH254+AH257</f>
        <v>1.1400000000000001</v>
      </c>
      <c r="AI248" s="33">
        <f>AI251+AI254+AI257</f>
        <v>3.55</v>
      </c>
      <c r="AJ248" s="33">
        <f>AJ251+AJ254+AJ257</f>
        <v>2.0599999999999996</v>
      </c>
    </row>
    <row r="249" spans="1:36" ht="12" customHeight="1">
      <c r="A249" s="7" t="s">
        <v>286</v>
      </c>
      <c r="B249" s="7" t="s">
        <v>287</v>
      </c>
      <c r="C249" s="7" t="s">
        <v>288</v>
      </c>
      <c r="D249" s="9">
        <v>0.98</v>
      </c>
      <c r="E249" s="9">
        <v>0.39</v>
      </c>
      <c r="F249" s="9">
        <v>0.3</v>
      </c>
      <c r="G249" s="9">
        <v>0.14</v>
      </c>
      <c r="H249" s="32">
        <f t="shared" si="316"/>
        <v>1.81</v>
      </c>
      <c r="I249" s="9">
        <v>0.37</v>
      </c>
      <c r="J249" s="9">
        <v>0.2</v>
      </c>
      <c r="K249" s="9">
        <v>0.22</v>
      </c>
      <c r="L249" s="9">
        <v>0.38999999999999996</v>
      </c>
      <c r="M249" s="32">
        <f t="shared" si="318"/>
        <v>1.18</v>
      </c>
      <c r="N249" s="9">
        <v>0.55</v>
      </c>
      <c r="O249" s="9">
        <v>0.56</v>
      </c>
      <c r="P249" s="9">
        <v>-0.010000000000000037</v>
      </c>
      <c r="Q249" s="9">
        <v>0.19999999999999998</v>
      </c>
      <c r="R249" s="32">
        <f t="shared" si="320"/>
        <v>1.3</v>
      </c>
      <c r="S249" s="9">
        <v>0.6</v>
      </c>
      <c r="T249" s="9">
        <v>0.49999999999999994</v>
      </c>
      <c r="U249" s="9">
        <v>0.48</v>
      </c>
      <c r="V249" s="9">
        <v>0.54</v>
      </c>
      <c r="W249" s="32">
        <f t="shared" si="321"/>
        <v>2.12</v>
      </c>
      <c r="X249" s="33">
        <v>0.78</v>
      </c>
      <c r="Y249" s="33">
        <v>0.5</v>
      </c>
      <c r="Z249" s="33">
        <v>0.51</v>
      </c>
      <c r="AA249" s="33">
        <v>0.5700000000000001</v>
      </c>
      <c r="AB249" s="34">
        <f t="shared" si="322"/>
        <v>2.3600000000000003</v>
      </c>
      <c r="AC249" s="33">
        <v>0.77</v>
      </c>
      <c r="AD249" s="33">
        <v>0.49</v>
      </c>
      <c r="AE249" s="33">
        <v>0.8</v>
      </c>
      <c r="AF249" s="33">
        <v>0.6300000000000001</v>
      </c>
      <c r="AG249" s="34">
        <f t="shared" si="328"/>
        <v>2.6900000000000004</v>
      </c>
      <c r="AH249" s="33">
        <v>0.73</v>
      </c>
      <c r="AI249" s="33">
        <v>0.67</v>
      </c>
      <c r="AJ249" s="33">
        <v>0.63</v>
      </c>
    </row>
    <row r="250" spans="1:36" ht="12" customHeight="1">
      <c r="A250" s="7" t="s">
        <v>289</v>
      </c>
      <c r="B250" s="7" t="s">
        <v>290</v>
      </c>
      <c r="C250" s="7" t="s">
        <v>291</v>
      </c>
      <c r="D250" s="9">
        <v>0.36000000000000004</v>
      </c>
      <c r="E250" s="9">
        <v>0.31</v>
      </c>
      <c r="F250" s="9">
        <v>0.45</v>
      </c>
      <c r="G250" s="9">
        <v>0.65</v>
      </c>
      <c r="H250" s="32">
        <f t="shared" si="316"/>
        <v>1.77</v>
      </c>
      <c r="I250" s="9">
        <v>0.39</v>
      </c>
      <c r="J250" s="9">
        <v>0.43</v>
      </c>
      <c r="K250" s="9">
        <v>0.48</v>
      </c>
      <c r="L250" s="9">
        <v>0.62</v>
      </c>
      <c r="M250" s="32">
        <f t="shared" si="318"/>
        <v>1.92</v>
      </c>
      <c r="N250" s="9">
        <v>0.56</v>
      </c>
      <c r="O250" s="9">
        <v>0.77</v>
      </c>
      <c r="P250" s="9">
        <v>0.7700000000000001</v>
      </c>
      <c r="Q250" s="9">
        <v>0.8700000000000001</v>
      </c>
      <c r="R250" s="32">
        <f t="shared" si="320"/>
        <v>2.97</v>
      </c>
      <c r="S250" s="9">
        <v>0.8</v>
      </c>
      <c r="T250" s="9">
        <v>0.9199999999999999</v>
      </c>
      <c r="U250" s="9">
        <v>0.9199999999999999</v>
      </c>
      <c r="V250" s="9">
        <v>1.04</v>
      </c>
      <c r="W250" s="32">
        <f t="shared" si="321"/>
        <v>3.6799999999999997</v>
      </c>
      <c r="X250" s="33">
        <v>1.01</v>
      </c>
      <c r="Y250" s="33">
        <v>1.02</v>
      </c>
      <c r="Z250" s="33">
        <v>1.05</v>
      </c>
      <c r="AA250" s="33">
        <v>1.11</v>
      </c>
      <c r="AB250" s="34">
        <f t="shared" si="322"/>
        <v>4.19</v>
      </c>
      <c r="AC250" s="33">
        <v>1.04</v>
      </c>
      <c r="AD250" s="33">
        <v>1.08</v>
      </c>
      <c r="AE250" s="33">
        <v>1.13</v>
      </c>
      <c r="AF250" s="33">
        <v>1.09</v>
      </c>
      <c r="AG250" s="34">
        <f t="shared" si="328"/>
        <v>4.34</v>
      </c>
      <c r="AH250" s="33">
        <v>0.94</v>
      </c>
      <c r="AI250" s="33">
        <v>1.11</v>
      </c>
      <c r="AJ250" s="33">
        <v>1.02</v>
      </c>
    </row>
    <row r="251" spans="1:36" ht="12" customHeight="1">
      <c r="A251" s="7" t="s">
        <v>292</v>
      </c>
      <c r="B251" s="7" t="s">
        <v>293</v>
      </c>
      <c r="C251" s="7" t="s">
        <v>294</v>
      </c>
      <c r="D251" s="9">
        <v>0</v>
      </c>
      <c r="E251" s="9">
        <v>0</v>
      </c>
      <c r="F251" s="9">
        <v>0</v>
      </c>
      <c r="G251" s="9">
        <v>0</v>
      </c>
      <c r="H251" s="32">
        <f t="shared" si="316"/>
        <v>0</v>
      </c>
      <c r="I251" s="9">
        <v>0</v>
      </c>
      <c r="J251" s="9">
        <v>0</v>
      </c>
      <c r="K251" s="9">
        <v>0</v>
      </c>
      <c r="L251" s="9">
        <v>0</v>
      </c>
      <c r="M251" s="32">
        <f t="shared" si="318"/>
        <v>0</v>
      </c>
      <c r="N251" s="9">
        <v>0</v>
      </c>
      <c r="O251" s="9">
        <v>0.01</v>
      </c>
      <c r="P251" s="9">
        <v>0.01</v>
      </c>
      <c r="Q251" s="9">
        <v>0.01</v>
      </c>
      <c r="R251" s="32">
        <f t="shared" si="320"/>
        <v>0.03</v>
      </c>
      <c r="S251" s="9">
        <v>0.01</v>
      </c>
      <c r="T251" s="9">
        <v>0.01</v>
      </c>
      <c r="U251" s="9">
        <v>0.01</v>
      </c>
      <c r="V251" s="9">
        <v>0</v>
      </c>
      <c r="W251" s="32">
        <f t="shared" si="321"/>
        <v>0.03</v>
      </c>
      <c r="X251" s="33">
        <v>0.02</v>
      </c>
      <c r="Y251" s="33">
        <v>0.02</v>
      </c>
      <c r="Z251" s="33">
        <v>0.03</v>
      </c>
      <c r="AA251" s="33">
        <v>0.03</v>
      </c>
      <c r="AB251" s="34">
        <f t="shared" si="322"/>
        <v>0.1</v>
      </c>
      <c r="AC251" s="33">
        <v>0.04</v>
      </c>
      <c r="AD251" s="33">
        <v>0.04</v>
      </c>
      <c r="AE251" s="33">
        <v>0.04</v>
      </c>
      <c r="AF251" s="33">
        <v>0.05</v>
      </c>
      <c r="AG251" s="34">
        <f t="shared" si="328"/>
        <v>0.16999999999999998</v>
      </c>
      <c r="AH251" s="33">
        <v>0.06</v>
      </c>
      <c r="AI251" s="33">
        <v>0.06999999999999999</v>
      </c>
      <c r="AJ251" s="33">
        <v>0.07</v>
      </c>
    </row>
    <row r="252" spans="1:36" ht="12" customHeight="1">
      <c r="A252" s="10" t="s">
        <v>295</v>
      </c>
      <c r="B252" s="10" t="s">
        <v>296</v>
      </c>
      <c r="C252" s="7" t="s">
        <v>297</v>
      </c>
      <c r="D252" s="9">
        <f aca="true" t="shared" si="330" ref="D252:AG252">D253-D254</f>
        <v>9.739999999999998</v>
      </c>
      <c r="E252" s="9">
        <f t="shared" si="330"/>
        <v>42.44</v>
      </c>
      <c r="F252" s="9">
        <f t="shared" si="330"/>
        <v>14.309999999999999</v>
      </c>
      <c r="G252" s="9">
        <f t="shared" si="330"/>
        <v>66.1</v>
      </c>
      <c r="H252" s="32">
        <f t="shared" si="330"/>
        <v>132.59</v>
      </c>
      <c r="I252" s="9">
        <f t="shared" si="330"/>
        <v>12.36</v>
      </c>
      <c r="J252" s="9">
        <f t="shared" si="330"/>
        <v>42.74999999999999</v>
      </c>
      <c r="K252" s="9">
        <f t="shared" si="330"/>
        <v>23.979999999999997</v>
      </c>
      <c r="L252" s="9">
        <f t="shared" si="330"/>
        <v>103.09</v>
      </c>
      <c r="M252" s="32">
        <f t="shared" si="330"/>
        <v>182.18</v>
      </c>
      <c r="N252" s="9">
        <f t="shared" si="330"/>
        <v>15.37</v>
      </c>
      <c r="O252" s="9">
        <f t="shared" si="330"/>
        <v>33.230000000000004</v>
      </c>
      <c r="P252" s="9">
        <f t="shared" si="330"/>
        <v>40.660000000000004</v>
      </c>
      <c r="Q252" s="9">
        <f t="shared" si="330"/>
        <v>47.33</v>
      </c>
      <c r="R252" s="32">
        <f t="shared" si="330"/>
        <v>136.59</v>
      </c>
      <c r="S252" s="9">
        <f t="shared" si="330"/>
        <v>11.43</v>
      </c>
      <c r="T252" s="9">
        <f t="shared" si="330"/>
        <v>58.48</v>
      </c>
      <c r="U252" s="9">
        <f t="shared" si="330"/>
        <v>40.55</v>
      </c>
      <c r="V252" s="9">
        <f t="shared" si="330"/>
        <v>24.939999999999998</v>
      </c>
      <c r="W252" s="32">
        <f t="shared" si="330"/>
        <v>135.4</v>
      </c>
      <c r="X252" s="33">
        <f t="shared" si="330"/>
        <v>15.719999999999997</v>
      </c>
      <c r="Y252" s="33">
        <f t="shared" si="330"/>
        <v>15.589999999999998</v>
      </c>
      <c r="Z252" s="33">
        <f t="shared" si="330"/>
        <v>18.14</v>
      </c>
      <c r="AA252" s="33">
        <f t="shared" si="330"/>
        <v>74.61999999999999</v>
      </c>
      <c r="AB252" s="35">
        <f t="shared" si="330"/>
        <v>124.07</v>
      </c>
      <c r="AC252" s="33">
        <f t="shared" si="330"/>
        <v>24.06</v>
      </c>
      <c r="AD252" s="33">
        <f t="shared" si="330"/>
        <v>41.11</v>
      </c>
      <c r="AE252" s="33">
        <f t="shared" si="330"/>
        <v>55.120000000000005</v>
      </c>
      <c r="AF252" s="33">
        <f t="shared" si="330"/>
        <v>79.3</v>
      </c>
      <c r="AG252" s="35">
        <f t="shared" si="330"/>
        <v>199.59</v>
      </c>
      <c r="AH252" s="33">
        <f>AH253-AH254</f>
        <v>21.88</v>
      </c>
      <c r="AI252" s="33">
        <f>AI253-AI254</f>
        <v>21.84</v>
      </c>
      <c r="AJ252" s="33">
        <f>AJ253-AJ254</f>
        <v>18.12</v>
      </c>
    </row>
    <row r="253" spans="1:36" ht="12" customHeight="1">
      <c r="A253" s="7" t="s">
        <v>105</v>
      </c>
      <c r="B253" s="7" t="s">
        <v>105</v>
      </c>
      <c r="C253" s="7" t="s">
        <v>110</v>
      </c>
      <c r="D253" s="9">
        <v>12.559999999999999</v>
      </c>
      <c r="E253" s="9">
        <v>43.16</v>
      </c>
      <c r="F253" s="9">
        <v>14.85</v>
      </c>
      <c r="G253" s="9">
        <v>66.8</v>
      </c>
      <c r="H253" s="32">
        <f>SUM(D253:G253)</f>
        <v>137.37</v>
      </c>
      <c r="I253" s="9">
        <v>14.58</v>
      </c>
      <c r="J253" s="9">
        <v>43.629999999999995</v>
      </c>
      <c r="K253" s="9">
        <v>24.529999999999998</v>
      </c>
      <c r="L253" s="9">
        <v>103.83</v>
      </c>
      <c r="M253" s="32">
        <f>SUM(I253:L253)</f>
        <v>186.57</v>
      </c>
      <c r="N253" s="9">
        <v>15.469999999999999</v>
      </c>
      <c r="O253" s="9">
        <v>35.95</v>
      </c>
      <c r="P253" s="9">
        <v>42.03</v>
      </c>
      <c r="Q253" s="9">
        <v>48.54</v>
      </c>
      <c r="R253" s="32">
        <f>SUM(N253:Q253)</f>
        <v>141.99</v>
      </c>
      <c r="S253" s="9">
        <v>12.719999999999999</v>
      </c>
      <c r="T253" s="9">
        <v>59.93</v>
      </c>
      <c r="U253" s="9">
        <v>42.04</v>
      </c>
      <c r="V253" s="9">
        <v>26.4</v>
      </c>
      <c r="W253" s="32">
        <f>SUM(S253:V253)</f>
        <v>141.09</v>
      </c>
      <c r="X253" s="33">
        <v>17.439999999999998</v>
      </c>
      <c r="Y253" s="33">
        <v>17.31</v>
      </c>
      <c r="Z253" s="33">
        <v>20.81</v>
      </c>
      <c r="AA253" s="33">
        <v>76.03999999999999</v>
      </c>
      <c r="AB253" s="34">
        <f>SUM(X253:AA253)</f>
        <v>131.6</v>
      </c>
      <c r="AC253" s="33">
        <v>25.349999999999998</v>
      </c>
      <c r="AD253" s="33">
        <v>42.64</v>
      </c>
      <c r="AE253" s="33">
        <v>57.230000000000004</v>
      </c>
      <c r="AF253" s="33">
        <v>80.1</v>
      </c>
      <c r="AG253" s="34">
        <f t="shared" si="328"/>
        <v>205.32</v>
      </c>
      <c r="AH253" s="33">
        <v>22.91</v>
      </c>
      <c r="AI253" s="33">
        <v>24.07</v>
      </c>
      <c r="AJ253" s="33">
        <v>20.1</v>
      </c>
    </row>
    <row r="254" spans="1:36" ht="12" customHeight="1">
      <c r="A254" s="7" t="s">
        <v>106</v>
      </c>
      <c r="B254" s="7" t="s">
        <v>106</v>
      </c>
      <c r="C254" s="7" t="s">
        <v>111</v>
      </c>
      <c r="D254" s="9">
        <v>2.8200000000000003</v>
      </c>
      <c r="E254" s="9">
        <v>0.72</v>
      </c>
      <c r="F254" s="9">
        <v>0.54</v>
      </c>
      <c r="G254" s="9">
        <v>0.7000000000000001</v>
      </c>
      <c r="H254" s="32">
        <f>SUM(D254:G254)</f>
        <v>4.78</v>
      </c>
      <c r="I254" s="9">
        <v>2.22</v>
      </c>
      <c r="J254" s="9">
        <v>0.88</v>
      </c>
      <c r="K254" s="9">
        <v>0.55</v>
      </c>
      <c r="L254" s="9">
        <v>0.74</v>
      </c>
      <c r="M254" s="32">
        <f>SUM(I254:L254)</f>
        <v>4.390000000000001</v>
      </c>
      <c r="N254" s="9">
        <v>0.1</v>
      </c>
      <c r="O254" s="9">
        <v>2.7199999999999998</v>
      </c>
      <c r="P254" s="9">
        <v>1.3699999999999999</v>
      </c>
      <c r="Q254" s="9">
        <v>1.21</v>
      </c>
      <c r="R254" s="32">
        <f>SUM(N254:Q254)</f>
        <v>5.3999999999999995</v>
      </c>
      <c r="S254" s="9">
        <v>1.29</v>
      </c>
      <c r="T254" s="9">
        <v>1.4500000000000002</v>
      </c>
      <c r="U254" s="9">
        <v>1.49</v>
      </c>
      <c r="V254" s="9">
        <v>1.46</v>
      </c>
      <c r="W254" s="32">
        <f>SUM(S254:V254)</f>
        <v>5.69</v>
      </c>
      <c r="X254" s="33">
        <v>1.72</v>
      </c>
      <c r="Y254" s="33">
        <v>1.72</v>
      </c>
      <c r="Z254" s="33">
        <v>2.67</v>
      </c>
      <c r="AA254" s="33">
        <v>1.42</v>
      </c>
      <c r="AB254" s="34">
        <f>SUM(X254:AA254)</f>
        <v>7.529999999999999</v>
      </c>
      <c r="AC254" s="33">
        <v>1.29</v>
      </c>
      <c r="AD254" s="33">
        <v>1.5299999999999998</v>
      </c>
      <c r="AE254" s="33">
        <v>2.11</v>
      </c>
      <c r="AF254" s="33">
        <v>0.8</v>
      </c>
      <c r="AG254" s="34">
        <f t="shared" si="328"/>
        <v>5.7299999999999995</v>
      </c>
      <c r="AH254" s="33">
        <v>1.03</v>
      </c>
      <c r="AI254" s="33">
        <v>2.23</v>
      </c>
      <c r="AJ254" s="33">
        <v>1.98</v>
      </c>
    </row>
    <row r="255" spans="1:36" ht="12" customHeight="1">
      <c r="A255" s="10" t="s">
        <v>298</v>
      </c>
      <c r="B255" s="10" t="s">
        <v>299</v>
      </c>
      <c r="C255" s="7" t="s">
        <v>300</v>
      </c>
      <c r="D255" s="9">
        <f aca="true" t="shared" si="331" ref="D255:AG255">D256-D257</f>
        <v>6.67</v>
      </c>
      <c r="E255" s="9">
        <f t="shared" si="331"/>
        <v>-0.5800000000000001</v>
      </c>
      <c r="F255" s="9">
        <f t="shared" si="331"/>
        <v>3.0099999999999993</v>
      </c>
      <c r="G255" s="9">
        <f t="shared" si="331"/>
        <v>6.14</v>
      </c>
      <c r="H255" s="32">
        <f t="shared" si="331"/>
        <v>15.239999999999997</v>
      </c>
      <c r="I255" s="9">
        <f t="shared" si="331"/>
        <v>6.34</v>
      </c>
      <c r="J255" s="9">
        <f t="shared" si="331"/>
        <v>6.45</v>
      </c>
      <c r="K255" s="9">
        <f t="shared" si="331"/>
        <v>3.0500000000000003</v>
      </c>
      <c r="L255" s="9">
        <f t="shared" si="331"/>
        <v>7.04</v>
      </c>
      <c r="M255" s="32">
        <f t="shared" si="331"/>
        <v>22.88</v>
      </c>
      <c r="N255" s="9">
        <f t="shared" si="331"/>
        <v>7.25</v>
      </c>
      <c r="O255" s="9">
        <f t="shared" si="331"/>
        <v>6.92</v>
      </c>
      <c r="P255" s="9">
        <f t="shared" si="331"/>
        <v>3.4200000000000004</v>
      </c>
      <c r="Q255" s="9">
        <f t="shared" si="331"/>
        <v>8.19</v>
      </c>
      <c r="R255" s="32">
        <f t="shared" si="331"/>
        <v>25.78</v>
      </c>
      <c r="S255" s="9">
        <f t="shared" si="331"/>
        <v>8.360000000000001</v>
      </c>
      <c r="T255" s="9">
        <f t="shared" si="331"/>
        <v>8.38</v>
      </c>
      <c r="U255" s="9">
        <f t="shared" si="331"/>
        <v>3.9200000000000004</v>
      </c>
      <c r="V255" s="9">
        <f t="shared" si="331"/>
        <v>9.2</v>
      </c>
      <c r="W255" s="32">
        <f t="shared" si="331"/>
        <v>29.86</v>
      </c>
      <c r="X255" s="33">
        <f t="shared" si="331"/>
        <v>9.24</v>
      </c>
      <c r="Y255" s="33">
        <f t="shared" si="331"/>
        <v>9.13</v>
      </c>
      <c r="Z255" s="33">
        <f t="shared" si="331"/>
        <v>4.680000000000001</v>
      </c>
      <c r="AA255" s="33">
        <f t="shared" si="331"/>
        <v>11.33</v>
      </c>
      <c r="AB255" s="35">
        <f t="shared" si="331"/>
        <v>34.38</v>
      </c>
      <c r="AC255" s="33">
        <f t="shared" si="331"/>
        <v>11.350000000000001</v>
      </c>
      <c r="AD255" s="33">
        <f t="shared" si="331"/>
        <v>11.370000000000001</v>
      </c>
      <c r="AE255" s="33">
        <f t="shared" si="331"/>
        <v>4.74</v>
      </c>
      <c r="AF255" s="33">
        <f t="shared" si="331"/>
        <v>11.270000000000001</v>
      </c>
      <c r="AG255" s="35">
        <f t="shared" si="331"/>
        <v>38.730000000000004</v>
      </c>
      <c r="AH255" s="33">
        <f>AH256-AH257</f>
        <v>11.370000000000001</v>
      </c>
      <c r="AI255" s="33">
        <f>AI256-AI257</f>
        <v>10.180000000000001</v>
      </c>
      <c r="AJ255" s="33">
        <f>AJ256-AJ257</f>
        <v>4.73</v>
      </c>
    </row>
    <row r="256" spans="1:36" ht="12" customHeight="1">
      <c r="A256" s="7" t="s">
        <v>105</v>
      </c>
      <c r="B256" s="7" t="s">
        <v>105</v>
      </c>
      <c r="C256" s="7" t="s">
        <v>110</v>
      </c>
      <c r="D256" s="9">
        <v>6.7299999999999995</v>
      </c>
      <c r="E256" s="9">
        <v>6.76</v>
      </c>
      <c r="F256" s="9">
        <v>3.1099999999999994</v>
      </c>
      <c r="G256" s="9">
        <v>6.42</v>
      </c>
      <c r="H256" s="32">
        <f>SUM(D256:G256)</f>
        <v>23.019999999999996</v>
      </c>
      <c r="I256" s="9">
        <v>6.57</v>
      </c>
      <c r="J256" s="9">
        <v>6.61</v>
      </c>
      <c r="K256" s="9">
        <v>3.12</v>
      </c>
      <c r="L256" s="9">
        <v>7.25</v>
      </c>
      <c r="M256" s="32">
        <f>SUM(I256:L256)</f>
        <v>23.55</v>
      </c>
      <c r="N256" s="9">
        <v>7.32</v>
      </c>
      <c r="O256" s="9">
        <v>7.32</v>
      </c>
      <c r="P256" s="9">
        <v>3.5300000000000002</v>
      </c>
      <c r="Q256" s="9">
        <v>8.26</v>
      </c>
      <c r="R256" s="32">
        <f>SUM(N256:Q256)</f>
        <v>26.43</v>
      </c>
      <c r="S256" s="9">
        <v>8.39</v>
      </c>
      <c r="T256" s="9">
        <v>8.4</v>
      </c>
      <c r="U256" s="9">
        <v>3.95</v>
      </c>
      <c r="V256" s="9">
        <v>9.25</v>
      </c>
      <c r="W256" s="32">
        <f>SUM(S256:V256)</f>
        <v>29.99</v>
      </c>
      <c r="X256" s="33">
        <v>9.290000000000001</v>
      </c>
      <c r="Y256" s="33">
        <v>9.180000000000001</v>
      </c>
      <c r="Z256" s="33">
        <v>4.7</v>
      </c>
      <c r="AA256" s="33">
        <v>11.39</v>
      </c>
      <c r="AB256" s="34">
        <f>SUM(X256:AA256)</f>
        <v>34.56</v>
      </c>
      <c r="AC256" s="33">
        <v>11.430000000000001</v>
      </c>
      <c r="AD256" s="33">
        <v>11.420000000000002</v>
      </c>
      <c r="AE256" s="33">
        <v>4.75</v>
      </c>
      <c r="AF256" s="33">
        <v>11.420000000000002</v>
      </c>
      <c r="AG256" s="34">
        <f t="shared" si="328"/>
        <v>39.02</v>
      </c>
      <c r="AH256" s="33">
        <v>11.420000000000002</v>
      </c>
      <c r="AI256" s="33">
        <v>11.430000000000001</v>
      </c>
      <c r="AJ256" s="33">
        <v>4.74</v>
      </c>
    </row>
    <row r="257" spans="1:36" ht="12" customHeight="1">
      <c r="A257" s="7" t="s">
        <v>106</v>
      </c>
      <c r="B257" s="7" t="s">
        <v>106</v>
      </c>
      <c r="C257" s="7" t="s">
        <v>111</v>
      </c>
      <c r="D257" s="9">
        <v>0.060000000000000005</v>
      </c>
      <c r="E257" s="9">
        <v>7.34</v>
      </c>
      <c r="F257" s="9">
        <v>0.1</v>
      </c>
      <c r="G257" s="9">
        <v>0.28</v>
      </c>
      <c r="H257" s="32">
        <f>SUM(D257:G257)</f>
        <v>7.779999999999999</v>
      </c>
      <c r="I257" s="9">
        <v>0.23</v>
      </c>
      <c r="J257" s="9">
        <v>0.16</v>
      </c>
      <c r="K257" s="9">
        <v>0.07</v>
      </c>
      <c r="L257" s="9">
        <v>0.21000000000000002</v>
      </c>
      <c r="M257" s="32">
        <f>SUM(I257:L257)</f>
        <v>0.67</v>
      </c>
      <c r="N257" s="9">
        <v>0.06999999999999999</v>
      </c>
      <c r="O257" s="9">
        <v>0.4</v>
      </c>
      <c r="P257" s="9">
        <v>0.11</v>
      </c>
      <c r="Q257" s="9">
        <v>0.06999999999999999</v>
      </c>
      <c r="R257" s="32">
        <f>SUM(N257:Q257)</f>
        <v>0.65</v>
      </c>
      <c r="S257" s="9">
        <v>0.03</v>
      </c>
      <c r="T257" s="9">
        <v>0.02</v>
      </c>
      <c r="U257" s="9">
        <v>0.03</v>
      </c>
      <c r="V257" s="9">
        <v>0.05</v>
      </c>
      <c r="W257" s="32">
        <f>SUM(S257:V257)</f>
        <v>0.13</v>
      </c>
      <c r="X257" s="33">
        <v>0.05</v>
      </c>
      <c r="Y257" s="33">
        <v>0.05</v>
      </c>
      <c r="Z257" s="33">
        <v>0.02</v>
      </c>
      <c r="AA257" s="33">
        <v>0.06</v>
      </c>
      <c r="AB257" s="34">
        <f>SUM(X257:AA257)</f>
        <v>0.18</v>
      </c>
      <c r="AC257" s="33">
        <v>0.08</v>
      </c>
      <c r="AD257" s="33">
        <v>0.05</v>
      </c>
      <c r="AE257" s="33">
        <v>0.01</v>
      </c>
      <c r="AF257" s="33">
        <v>0.15000000000000002</v>
      </c>
      <c r="AG257" s="34">
        <f t="shared" si="328"/>
        <v>0.29000000000000004</v>
      </c>
      <c r="AH257" s="33">
        <v>0.05</v>
      </c>
      <c r="AI257" s="33">
        <v>1.25</v>
      </c>
      <c r="AJ257" s="33">
        <v>0.01</v>
      </c>
    </row>
    <row r="258" spans="1:36" ht="24.75" customHeight="1">
      <c r="A258" s="7" t="s">
        <v>301</v>
      </c>
      <c r="B258" s="7" t="s">
        <v>302</v>
      </c>
      <c r="C258" s="7" t="s">
        <v>303</v>
      </c>
      <c r="D258" s="9">
        <f aca="true" t="shared" si="332" ref="D258:AG258">D259-D260</f>
        <v>187.57</v>
      </c>
      <c r="E258" s="9">
        <f t="shared" si="332"/>
        <v>264.37</v>
      </c>
      <c r="F258" s="9">
        <f t="shared" si="332"/>
        <v>294.6000000000001</v>
      </c>
      <c r="G258" s="9">
        <f t="shared" si="332"/>
        <v>293.27000000000004</v>
      </c>
      <c r="H258" s="32">
        <f t="shared" si="332"/>
        <v>1039.81</v>
      </c>
      <c r="I258" s="9">
        <f t="shared" si="332"/>
        <v>211.67</v>
      </c>
      <c r="J258" s="9">
        <f t="shared" si="332"/>
        <v>250.87</v>
      </c>
      <c r="K258" s="9">
        <f t="shared" si="332"/>
        <v>297.65</v>
      </c>
      <c r="L258" s="9">
        <f t="shared" si="332"/>
        <v>299.9599999999999</v>
      </c>
      <c r="M258" s="32">
        <f t="shared" si="332"/>
        <v>1060.1499999999999</v>
      </c>
      <c r="N258" s="9">
        <f t="shared" si="332"/>
        <v>250.3</v>
      </c>
      <c r="O258" s="9">
        <f t="shared" si="332"/>
        <v>302.1</v>
      </c>
      <c r="P258" s="9">
        <f t="shared" si="332"/>
        <v>334.10999999999996</v>
      </c>
      <c r="Q258" s="9">
        <f t="shared" si="332"/>
        <v>342.90999999999997</v>
      </c>
      <c r="R258" s="32">
        <f t="shared" si="332"/>
        <v>1229.42</v>
      </c>
      <c r="S258" s="9">
        <f t="shared" si="332"/>
        <v>275.27000000000004</v>
      </c>
      <c r="T258" s="9">
        <f t="shared" si="332"/>
        <v>333.47</v>
      </c>
      <c r="U258" s="9">
        <f t="shared" si="332"/>
        <v>352.41</v>
      </c>
      <c r="V258" s="9">
        <f t="shared" si="332"/>
        <v>374.07</v>
      </c>
      <c r="W258" s="32">
        <f t="shared" si="332"/>
        <v>1335.22</v>
      </c>
      <c r="X258" s="33">
        <f t="shared" si="332"/>
        <v>285.78000000000003</v>
      </c>
      <c r="Y258" s="33">
        <f t="shared" si="332"/>
        <v>353.23</v>
      </c>
      <c r="Z258" s="33">
        <f t="shared" si="332"/>
        <v>398.68</v>
      </c>
      <c r="AA258" s="33">
        <f t="shared" si="332"/>
        <v>410.60999999999996</v>
      </c>
      <c r="AB258" s="35">
        <f t="shared" si="332"/>
        <v>1448.3000000000002</v>
      </c>
      <c r="AC258" s="33">
        <f t="shared" si="332"/>
        <v>273.02000000000004</v>
      </c>
      <c r="AD258" s="33">
        <f t="shared" si="332"/>
        <v>348.33</v>
      </c>
      <c r="AE258" s="33">
        <f t="shared" si="332"/>
        <v>374.35999999999996</v>
      </c>
      <c r="AF258" s="33">
        <f t="shared" si="332"/>
        <v>299.66999999999996</v>
      </c>
      <c r="AG258" s="35">
        <f t="shared" si="332"/>
        <v>1295.38</v>
      </c>
      <c r="AH258" s="33">
        <f>AH259-AH260</f>
        <v>208.44</v>
      </c>
      <c r="AI258" s="33">
        <f>AI259-AI260</f>
        <v>266.46999999999997</v>
      </c>
      <c r="AJ258" s="33">
        <f>AJ259-AJ260</f>
        <v>242.07000000000002</v>
      </c>
    </row>
    <row r="259" spans="1:36" ht="12" customHeight="1">
      <c r="A259" s="7" t="s">
        <v>80</v>
      </c>
      <c r="B259" s="7" t="s">
        <v>80</v>
      </c>
      <c r="C259" s="7" t="s">
        <v>81</v>
      </c>
      <c r="D259" s="9">
        <f aca="true" t="shared" si="333" ref="D259:G260">D262+D265</f>
        <v>212.38</v>
      </c>
      <c r="E259" s="9">
        <f t="shared" si="333"/>
        <v>282.32</v>
      </c>
      <c r="F259" s="9">
        <f t="shared" si="333"/>
        <v>318.31000000000006</v>
      </c>
      <c r="G259" s="9">
        <f t="shared" si="333"/>
        <v>316.59000000000003</v>
      </c>
      <c r="H259" s="32">
        <f>SUM(D259:G259)</f>
        <v>1129.6</v>
      </c>
      <c r="I259" s="9">
        <f aca="true" t="shared" si="334" ref="I259:L260">I262+I265</f>
        <v>228.44</v>
      </c>
      <c r="J259" s="9">
        <f t="shared" si="334"/>
        <v>271.56</v>
      </c>
      <c r="K259" s="9">
        <f t="shared" si="334"/>
        <v>321.57</v>
      </c>
      <c r="L259" s="9">
        <f t="shared" si="334"/>
        <v>324.36999999999995</v>
      </c>
      <c r="M259" s="32">
        <f>SUM(I259:L259)</f>
        <v>1145.9399999999998</v>
      </c>
      <c r="N259" s="9">
        <f>N262+N265</f>
        <v>272.18</v>
      </c>
      <c r="O259" s="9">
        <f aca="true" t="shared" si="335" ref="O259:AA260">O262+O265</f>
        <v>327.74</v>
      </c>
      <c r="P259" s="9">
        <f t="shared" si="335"/>
        <v>363.53</v>
      </c>
      <c r="Q259" s="9">
        <f t="shared" si="335"/>
        <v>372.89</v>
      </c>
      <c r="R259" s="32">
        <f>SUM(N259:Q259)</f>
        <v>1336.3400000000001</v>
      </c>
      <c r="S259" s="9">
        <f t="shared" si="335"/>
        <v>298.73</v>
      </c>
      <c r="T259" s="9">
        <f t="shared" si="335"/>
        <v>360.38</v>
      </c>
      <c r="U259" s="9">
        <f t="shared" si="335"/>
        <v>382.85</v>
      </c>
      <c r="V259" s="9">
        <f t="shared" si="335"/>
        <v>405.23</v>
      </c>
      <c r="W259" s="32">
        <f>SUM(S259:V259)</f>
        <v>1447.19</v>
      </c>
      <c r="X259" s="9">
        <f t="shared" si="335"/>
        <v>311.8</v>
      </c>
      <c r="Y259" s="9">
        <f t="shared" si="335"/>
        <v>380.94</v>
      </c>
      <c r="Z259" s="9">
        <f t="shared" si="335"/>
        <v>430.75</v>
      </c>
      <c r="AA259" s="9">
        <f t="shared" si="335"/>
        <v>444.40999999999997</v>
      </c>
      <c r="AB259" s="32">
        <f>SUM(X259:AA259)</f>
        <v>1567.9</v>
      </c>
      <c r="AC259" s="33">
        <f aca="true" t="shared" si="336" ref="AC259:AF260">AC262+AC265</f>
        <v>303.29</v>
      </c>
      <c r="AD259" s="33">
        <f t="shared" si="336"/>
        <v>382.75</v>
      </c>
      <c r="AE259" s="33">
        <f t="shared" si="336"/>
        <v>412.03</v>
      </c>
      <c r="AF259" s="33">
        <f t="shared" si="336"/>
        <v>337.39</v>
      </c>
      <c r="AG259" s="34">
        <f>SUM(AC259:AF259)</f>
        <v>1435.46</v>
      </c>
      <c r="AH259" s="33">
        <f aca="true" t="shared" si="337" ref="AH259:AJ260">AH262+AH265</f>
        <v>239.13</v>
      </c>
      <c r="AI259" s="33">
        <f t="shared" si="337"/>
        <v>300.26</v>
      </c>
      <c r="AJ259" s="33">
        <f t="shared" si="337"/>
        <v>281.72</v>
      </c>
    </row>
    <row r="260" spans="1:36" ht="12" customHeight="1">
      <c r="A260" s="7" t="s">
        <v>82</v>
      </c>
      <c r="B260" s="7" t="s">
        <v>82</v>
      </c>
      <c r="C260" s="7" t="s">
        <v>83</v>
      </c>
      <c r="D260" s="9">
        <f t="shared" si="333"/>
        <v>24.810000000000002</v>
      </c>
      <c r="E260" s="9">
        <f t="shared" si="333"/>
        <v>17.950000000000003</v>
      </c>
      <c r="F260" s="9">
        <f t="shared" si="333"/>
        <v>23.71</v>
      </c>
      <c r="G260" s="9">
        <f t="shared" si="333"/>
        <v>23.32</v>
      </c>
      <c r="H260" s="32">
        <f>SUM(D260:G260)</f>
        <v>89.78999999999999</v>
      </c>
      <c r="I260" s="9">
        <f t="shared" si="334"/>
        <v>16.77</v>
      </c>
      <c r="J260" s="9">
        <f t="shared" si="334"/>
        <v>20.69</v>
      </c>
      <c r="K260" s="9">
        <f t="shared" si="334"/>
        <v>23.92</v>
      </c>
      <c r="L260" s="9">
        <f t="shared" si="334"/>
        <v>24.409999999999997</v>
      </c>
      <c r="M260" s="32">
        <f>SUM(I260:L260)</f>
        <v>85.78999999999999</v>
      </c>
      <c r="N260" s="9">
        <f>N263+N266</f>
        <v>21.880000000000003</v>
      </c>
      <c r="O260" s="9">
        <f t="shared" si="335"/>
        <v>25.64</v>
      </c>
      <c r="P260" s="9">
        <f t="shared" si="335"/>
        <v>29.42</v>
      </c>
      <c r="Q260" s="9">
        <f t="shared" si="335"/>
        <v>29.98</v>
      </c>
      <c r="R260" s="32">
        <f>SUM(N260:Q260)</f>
        <v>106.92</v>
      </c>
      <c r="S260" s="9">
        <f t="shared" si="335"/>
        <v>23.459999999999997</v>
      </c>
      <c r="T260" s="9">
        <f t="shared" si="335"/>
        <v>26.909999999999997</v>
      </c>
      <c r="U260" s="9">
        <f t="shared" si="335"/>
        <v>30.439999999999998</v>
      </c>
      <c r="V260" s="9">
        <f t="shared" si="335"/>
        <v>31.160000000000004</v>
      </c>
      <c r="W260" s="32">
        <f>SUM(S260:V260)</f>
        <v>111.97</v>
      </c>
      <c r="X260" s="9">
        <f t="shared" si="335"/>
        <v>26.02</v>
      </c>
      <c r="Y260" s="9">
        <f t="shared" si="335"/>
        <v>27.71</v>
      </c>
      <c r="Z260" s="9">
        <f t="shared" si="335"/>
        <v>32.07</v>
      </c>
      <c r="AA260" s="9">
        <f t="shared" si="335"/>
        <v>33.8</v>
      </c>
      <c r="AB260" s="32">
        <f>SUM(X260:AA260)</f>
        <v>119.60000000000001</v>
      </c>
      <c r="AC260" s="33">
        <f t="shared" si="336"/>
        <v>30.27</v>
      </c>
      <c r="AD260" s="33">
        <f t="shared" si="336"/>
        <v>34.42</v>
      </c>
      <c r="AE260" s="33">
        <f t="shared" si="336"/>
        <v>37.67</v>
      </c>
      <c r="AF260" s="33">
        <f t="shared" si="336"/>
        <v>37.72</v>
      </c>
      <c r="AG260" s="34">
        <f>SUM(AC260:AF260)</f>
        <v>140.07999999999998</v>
      </c>
      <c r="AH260" s="33">
        <f t="shared" si="337"/>
        <v>30.69</v>
      </c>
      <c r="AI260" s="33">
        <f t="shared" si="337"/>
        <v>33.79</v>
      </c>
      <c r="AJ260" s="33">
        <f t="shared" si="337"/>
        <v>39.65</v>
      </c>
    </row>
    <row r="261" spans="1:36" ht="23.25" customHeight="1">
      <c r="A261" s="7" t="s">
        <v>304</v>
      </c>
      <c r="B261" s="7" t="s">
        <v>305</v>
      </c>
      <c r="C261" s="7" t="s">
        <v>306</v>
      </c>
      <c r="D261" s="9">
        <f aca="true" t="shared" si="338" ref="D261:AG261">D262-D263</f>
        <v>147.5</v>
      </c>
      <c r="E261" s="9">
        <f t="shared" si="338"/>
        <v>186.98</v>
      </c>
      <c r="F261" s="9">
        <f t="shared" si="338"/>
        <v>218.28</v>
      </c>
      <c r="G261" s="9">
        <f t="shared" si="338"/>
        <v>215.52</v>
      </c>
      <c r="H261" s="32">
        <f t="shared" si="338"/>
        <v>768.2800000000001</v>
      </c>
      <c r="I261" s="9">
        <f t="shared" si="338"/>
        <v>190.4</v>
      </c>
      <c r="J261" s="9">
        <f t="shared" si="338"/>
        <v>227.57999999999998</v>
      </c>
      <c r="K261" s="9">
        <f t="shared" si="338"/>
        <v>267.31</v>
      </c>
      <c r="L261" s="9">
        <f t="shared" si="338"/>
        <v>268.19999999999993</v>
      </c>
      <c r="M261" s="32">
        <f t="shared" si="338"/>
        <v>953.49</v>
      </c>
      <c r="N261" s="9">
        <f t="shared" si="338"/>
        <v>171.48000000000002</v>
      </c>
      <c r="O261" s="9">
        <f t="shared" si="338"/>
        <v>215.06</v>
      </c>
      <c r="P261" s="9">
        <f t="shared" si="338"/>
        <v>243.9</v>
      </c>
      <c r="Q261" s="9">
        <f t="shared" si="338"/>
        <v>234.11</v>
      </c>
      <c r="R261" s="32">
        <f t="shared" si="338"/>
        <v>864.5500000000001</v>
      </c>
      <c r="S261" s="9">
        <f t="shared" si="338"/>
        <v>186.66000000000003</v>
      </c>
      <c r="T261" s="9">
        <f t="shared" si="338"/>
        <v>225.54999999999998</v>
      </c>
      <c r="U261" s="9">
        <f t="shared" si="338"/>
        <v>254.52</v>
      </c>
      <c r="V261" s="9">
        <f t="shared" si="338"/>
        <v>266.15</v>
      </c>
      <c r="W261" s="32">
        <f t="shared" si="338"/>
        <v>932.88</v>
      </c>
      <c r="X261" s="33">
        <f t="shared" si="338"/>
        <v>210.08</v>
      </c>
      <c r="Y261" s="33">
        <f t="shared" si="338"/>
        <v>243.33</v>
      </c>
      <c r="Z261" s="33">
        <f t="shared" si="338"/>
        <v>281.96999999999997</v>
      </c>
      <c r="AA261" s="33">
        <f t="shared" si="338"/>
        <v>288.15</v>
      </c>
      <c r="AB261" s="35">
        <f t="shared" si="338"/>
        <v>1023.53</v>
      </c>
      <c r="AC261" s="33">
        <f t="shared" si="338"/>
        <v>199.18</v>
      </c>
      <c r="AD261" s="33">
        <f t="shared" si="338"/>
        <v>254.53</v>
      </c>
      <c r="AE261" s="33">
        <f t="shared" si="338"/>
        <v>280.04</v>
      </c>
      <c r="AF261" s="33">
        <f t="shared" si="338"/>
        <v>207.85</v>
      </c>
      <c r="AG261" s="35">
        <f t="shared" si="338"/>
        <v>941.6</v>
      </c>
      <c r="AH261" s="33">
        <f>AH262-AH263</f>
        <v>149.79</v>
      </c>
      <c r="AI261" s="33">
        <f>AI262-AI263</f>
        <v>181.92000000000002</v>
      </c>
      <c r="AJ261" s="33">
        <f>AJ262-AJ263</f>
        <v>168.5</v>
      </c>
    </row>
    <row r="262" spans="1:36" ht="12" customHeight="1">
      <c r="A262" s="7" t="s">
        <v>105</v>
      </c>
      <c r="B262" s="7" t="s">
        <v>105</v>
      </c>
      <c r="C262" s="7" t="s">
        <v>110</v>
      </c>
      <c r="D262" s="9">
        <v>151.65</v>
      </c>
      <c r="E262" s="9">
        <v>192</v>
      </c>
      <c r="F262" s="9">
        <v>223.61</v>
      </c>
      <c r="G262" s="9">
        <v>221.67000000000002</v>
      </c>
      <c r="H262" s="32">
        <f>SUM(D262:G262)</f>
        <v>788.9300000000001</v>
      </c>
      <c r="I262" s="9">
        <v>201.6</v>
      </c>
      <c r="J262" s="9">
        <v>241.01</v>
      </c>
      <c r="K262" s="9">
        <v>283.33</v>
      </c>
      <c r="L262" s="9">
        <v>283.92999999999995</v>
      </c>
      <c r="M262" s="32">
        <f>SUM(I262:L262)</f>
        <v>1009.87</v>
      </c>
      <c r="N262" s="9">
        <v>180.9</v>
      </c>
      <c r="O262" s="9">
        <v>224.42</v>
      </c>
      <c r="P262" s="9">
        <v>254.41</v>
      </c>
      <c r="Q262" s="9">
        <v>245.68</v>
      </c>
      <c r="R262" s="32">
        <f>SUM(N262:Q262)</f>
        <v>905.4100000000001</v>
      </c>
      <c r="S262" s="9">
        <v>196.61</v>
      </c>
      <c r="T262" s="9">
        <v>235.95</v>
      </c>
      <c r="U262" s="9">
        <v>265.31</v>
      </c>
      <c r="V262" s="9">
        <v>278.62</v>
      </c>
      <c r="W262" s="32">
        <f>SUM(S262:V262)</f>
        <v>976.49</v>
      </c>
      <c r="X262" s="33">
        <v>221.37</v>
      </c>
      <c r="Y262" s="33">
        <v>254.55</v>
      </c>
      <c r="Z262" s="33">
        <v>295.21</v>
      </c>
      <c r="AA262" s="33">
        <v>302.44</v>
      </c>
      <c r="AB262" s="34">
        <f>SUM(X262:AA262)</f>
        <v>1073.57</v>
      </c>
      <c r="AC262" s="33">
        <v>215.65</v>
      </c>
      <c r="AD262" s="33">
        <v>271.56</v>
      </c>
      <c r="AE262" s="33">
        <v>298.81</v>
      </c>
      <c r="AF262" s="33">
        <v>229.37</v>
      </c>
      <c r="AG262" s="34">
        <f>SUM(AC262:AF262)</f>
        <v>1015.39</v>
      </c>
      <c r="AH262" s="33">
        <v>168.14</v>
      </c>
      <c r="AI262" s="33">
        <v>200.55</v>
      </c>
      <c r="AJ262" s="33">
        <v>191.97</v>
      </c>
    </row>
    <row r="263" spans="1:36" ht="12" customHeight="1">
      <c r="A263" s="7" t="s">
        <v>106</v>
      </c>
      <c r="B263" s="7" t="s">
        <v>106</v>
      </c>
      <c r="C263" s="7" t="s">
        <v>111</v>
      </c>
      <c r="D263" s="9">
        <v>4.15</v>
      </c>
      <c r="E263" s="9">
        <v>5.0200000000000005</v>
      </c>
      <c r="F263" s="9">
        <v>5.33</v>
      </c>
      <c r="G263" s="9">
        <v>6.15</v>
      </c>
      <c r="H263" s="32">
        <f>SUM(D263:G263)</f>
        <v>20.650000000000002</v>
      </c>
      <c r="I263" s="9">
        <v>11.2</v>
      </c>
      <c r="J263" s="9">
        <v>13.43</v>
      </c>
      <c r="K263" s="9">
        <v>16.02</v>
      </c>
      <c r="L263" s="9">
        <v>15.729999999999999</v>
      </c>
      <c r="M263" s="32">
        <f>SUM(I263:L263)</f>
        <v>56.379999999999995</v>
      </c>
      <c r="N263" s="9">
        <v>9.42</v>
      </c>
      <c r="O263" s="9">
        <v>9.36</v>
      </c>
      <c r="P263" s="9">
        <v>10.51</v>
      </c>
      <c r="Q263" s="9">
        <v>11.57</v>
      </c>
      <c r="R263" s="32">
        <f>SUM(N263:Q263)</f>
        <v>40.86</v>
      </c>
      <c r="S263" s="9">
        <v>9.95</v>
      </c>
      <c r="T263" s="9">
        <v>10.4</v>
      </c>
      <c r="U263" s="9">
        <v>10.79</v>
      </c>
      <c r="V263" s="9">
        <v>12.47</v>
      </c>
      <c r="W263" s="32">
        <f>SUM(S263:V263)</f>
        <v>43.61</v>
      </c>
      <c r="X263" s="33">
        <v>11.29</v>
      </c>
      <c r="Y263" s="33">
        <v>11.22</v>
      </c>
      <c r="Z263" s="33">
        <v>13.24</v>
      </c>
      <c r="AA263" s="33">
        <v>14.29</v>
      </c>
      <c r="AB263" s="34">
        <f>SUM(X263:AA263)</f>
        <v>50.04</v>
      </c>
      <c r="AC263" s="33">
        <v>16.47</v>
      </c>
      <c r="AD263" s="33">
        <v>17.03</v>
      </c>
      <c r="AE263" s="33">
        <v>18.770000000000003</v>
      </c>
      <c r="AF263" s="33">
        <v>21.52</v>
      </c>
      <c r="AG263" s="34">
        <f>SUM(AC263:AF263)</f>
        <v>73.79</v>
      </c>
      <c r="AH263" s="33">
        <v>18.35</v>
      </c>
      <c r="AI263" s="33">
        <v>18.63</v>
      </c>
      <c r="AJ263" s="33">
        <v>23.47</v>
      </c>
    </row>
    <row r="264" spans="1:36" ht="12" customHeight="1">
      <c r="A264" s="10" t="s">
        <v>307</v>
      </c>
      <c r="B264" s="10" t="s">
        <v>308</v>
      </c>
      <c r="C264" s="7" t="s">
        <v>309</v>
      </c>
      <c r="D264" s="9">
        <f aca="true" t="shared" si="339" ref="D264:AG264">D265-D266</f>
        <v>40.07000000000001</v>
      </c>
      <c r="E264" s="9">
        <f t="shared" si="339"/>
        <v>77.38999999999999</v>
      </c>
      <c r="F264" s="9">
        <f t="shared" si="339"/>
        <v>76.32000000000002</v>
      </c>
      <c r="G264" s="9">
        <f t="shared" si="339"/>
        <v>77.75</v>
      </c>
      <c r="H264" s="32">
        <f t="shared" si="339"/>
        <v>271.53000000000003</v>
      </c>
      <c r="I264" s="9">
        <f t="shared" si="339"/>
        <v>21.269999999999996</v>
      </c>
      <c r="J264" s="9">
        <f t="shared" si="339"/>
        <v>23.29</v>
      </c>
      <c r="K264" s="9">
        <f t="shared" si="339"/>
        <v>30.340000000000003</v>
      </c>
      <c r="L264" s="9">
        <f t="shared" si="339"/>
        <v>31.759999999999998</v>
      </c>
      <c r="M264" s="32">
        <f t="shared" si="339"/>
        <v>106.66</v>
      </c>
      <c r="N264" s="9">
        <f t="shared" si="339"/>
        <v>78.82</v>
      </c>
      <c r="O264" s="9">
        <f t="shared" si="339"/>
        <v>87.04</v>
      </c>
      <c r="P264" s="9">
        <f t="shared" si="339"/>
        <v>90.21000000000001</v>
      </c>
      <c r="Q264" s="9">
        <f t="shared" si="339"/>
        <v>108.80000000000001</v>
      </c>
      <c r="R264" s="32">
        <f t="shared" si="339"/>
        <v>364.87000000000006</v>
      </c>
      <c r="S264" s="9">
        <f t="shared" si="339"/>
        <v>88.60999999999999</v>
      </c>
      <c r="T264" s="9">
        <f t="shared" si="339"/>
        <v>107.92000000000002</v>
      </c>
      <c r="U264" s="9">
        <f t="shared" si="339"/>
        <v>97.88999999999999</v>
      </c>
      <c r="V264" s="9">
        <f t="shared" si="339"/>
        <v>107.92000000000002</v>
      </c>
      <c r="W264" s="32">
        <f t="shared" si="339"/>
        <v>402.34000000000003</v>
      </c>
      <c r="X264" s="33">
        <f t="shared" si="339"/>
        <v>75.7</v>
      </c>
      <c r="Y264" s="33">
        <f t="shared" si="339"/>
        <v>109.89999999999999</v>
      </c>
      <c r="Z264" s="33">
        <f t="shared" si="339"/>
        <v>116.71000000000002</v>
      </c>
      <c r="AA264" s="33">
        <f t="shared" si="339"/>
        <v>122.46</v>
      </c>
      <c r="AB264" s="35">
        <f t="shared" si="339"/>
        <v>424.77000000000004</v>
      </c>
      <c r="AC264" s="33">
        <f t="shared" si="339"/>
        <v>73.84</v>
      </c>
      <c r="AD264" s="33">
        <f t="shared" si="339"/>
        <v>93.79999999999998</v>
      </c>
      <c r="AE264" s="33">
        <f t="shared" si="339"/>
        <v>94.32</v>
      </c>
      <c r="AF264" s="33">
        <f t="shared" si="339"/>
        <v>91.82000000000001</v>
      </c>
      <c r="AG264" s="35">
        <f t="shared" si="339"/>
        <v>353.78</v>
      </c>
      <c r="AH264" s="33">
        <f>AH265-AH266</f>
        <v>58.650000000000006</v>
      </c>
      <c r="AI264" s="33">
        <f>AI265-AI266</f>
        <v>84.54999999999998</v>
      </c>
      <c r="AJ264" s="33">
        <f>AJ265-AJ266</f>
        <v>73.57</v>
      </c>
    </row>
    <row r="265" spans="1:36" ht="12" customHeight="1">
      <c r="A265" s="7" t="s">
        <v>105</v>
      </c>
      <c r="B265" s="7" t="s">
        <v>105</v>
      </c>
      <c r="C265" s="7" t="s">
        <v>110</v>
      </c>
      <c r="D265" s="9">
        <f>+D269+D272+D275+D279+D282</f>
        <v>60.730000000000004</v>
      </c>
      <c r="E265" s="9">
        <f>+E269+E272+E275+E279+E282</f>
        <v>90.32</v>
      </c>
      <c r="F265" s="9">
        <f>+F269+F272+F275+F279+F282</f>
        <v>94.70000000000002</v>
      </c>
      <c r="G265" s="9">
        <f>+G269+G272+G275+G279+G282</f>
        <v>94.92</v>
      </c>
      <c r="H265" s="32">
        <f>SUM(D265:G265)</f>
        <v>340.67</v>
      </c>
      <c r="I265" s="9">
        <f>+I269+I272+I275+I279+I282</f>
        <v>26.839999999999996</v>
      </c>
      <c r="J265" s="9">
        <f>+J269+J272+J275+J279+J282</f>
        <v>30.55</v>
      </c>
      <c r="K265" s="9">
        <f>+K269+K272+K275+K279+K282</f>
        <v>38.24</v>
      </c>
      <c r="L265" s="9">
        <f>+L269+L272+L275+L279+L282</f>
        <v>40.44</v>
      </c>
      <c r="M265" s="32">
        <f>SUM(I265:L265)</f>
        <v>136.07</v>
      </c>
      <c r="N265" s="9">
        <f>+N269+N272+N275+N279+N282</f>
        <v>91.28</v>
      </c>
      <c r="O265" s="9">
        <f aca="true" t="shared" si="340" ref="O265:AG265">+O269+O272+O275+O279+O282</f>
        <v>103.32000000000001</v>
      </c>
      <c r="P265" s="9">
        <f t="shared" si="340"/>
        <v>109.12</v>
      </c>
      <c r="Q265" s="9">
        <f t="shared" si="340"/>
        <v>127.21000000000001</v>
      </c>
      <c r="R265" s="32">
        <f>SUM(N265:Q265)</f>
        <v>430.93000000000006</v>
      </c>
      <c r="S265" s="9">
        <f t="shared" si="340"/>
        <v>102.11999999999999</v>
      </c>
      <c r="T265" s="9">
        <f t="shared" si="340"/>
        <v>124.43</v>
      </c>
      <c r="U265" s="9">
        <f t="shared" si="340"/>
        <v>117.53999999999999</v>
      </c>
      <c r="V265" s="9">
        <f t="shared" si="340"/>
        <v>126.61000000000001</v>
      </c>
      <c r="W265" s="32">
        <f>SUM(S265:V265)</f>
        <v>470.70000000000005</v>
      </c>
      <c r="X265" s="9">
        <f t="shared" si="340"/>
        <v>90.43</v>
      </c>
      <c r="Y265" s="9">
        <f t="shared" si="340"/>
        <v>126.38999999999999</v>
      </c>
      <c r="Z265" s="9">
        <f t="shared" si="340"/>
        <v>135.54000000000002</v>
      </c>
      <c r="AA265" s="9">
        <f t="shared" si="340"/>
        <v>141.97</v>
      </c>
      <c r="AB265" s="32">
        <f>SUM(X265:AA265)</f>
        <v>494.33000000000004</v>
      </c>
      <c r="AC265" s="9">
        <f t="shared" si="340"/>
        <v>87.64</v>
      </c>
      <c r="AD265" s="9">
        <f t="shared" si="340"/>
        <v>111.18999999999998</v>
      </c>
      <c r="AE265" s="9">
        <f t="shared" si="340"/>
        <v>113.22</v>
      </c>
      <c r="AF265" s="9">
        <f t="shared" si="340"/>
        <v>108.02000000000001</v>
      </c>
      <c r="AG265" s="35">
        <f t="shared" si="340"/>
        <v>420.07</v>
      </c>
      <c r="AH265" s="9">
        <f>+AH269+AH272+AH275+AH279+AH282</f>
        <v>70.99000000000001</v>
      </c>
      <c r="AI265" s="9">
        <f>+AI269+AI272+AI275+AI279+AI282</f>
        <v>99.70999999999998</v>
      </c>
      <c r="AJ265" s="9">
        <f>+AJ269+AJ272+AJ275+AJ279+AJ282</f>
        <v>89.75</v>
      </c>
    </row>
    <row r="266" spans="1:36" ht="12" customHeight="1">
      <c r="A266" s="7" t="s">
        <v>106</v>
      </c>
      <c r="B266" s="7" t="s">
        <v>106</v>
      </c>
      <c r="C266" s="7" t="s">
        <v>111</v>
      </c>
      <c r="D266" s="9">
        <f>+D270+D273+D277+D280+D283+D267</f>
        <v>20.66</v>
      </c>
      <c r="E266" s="9">
        <f>+E270+E273+E277+E280+E283+E267</f>
        <v>12.930000000000001</v>
      </c>
      <c r="F266" s="9">
        <f>+F270+F273+F277+F280+F283+F267</f>
        <v>18.38</v>
      </c>
      <c r="G266" s="9">
        <f>+G270+G273+G277+G280+G283+G267</f>
        <v>17.17</v>
      </c>
      <c r="H266" s="32">
        <f>SUM(D266:G266)</f>
        <v>69.14</v>
      </c>
      <c r="I266" s="9">
        <f>+I270+I273+I277+I280+I283+I267</f>
        <v>5.57</v>
      </c>
      <c r="J266" s="9">
        <f>+J270+J273+J277+J280+J283+J267</f>
        <v>7.260000000000001</v>
      </c>
      <c r="K266" s="9">
        <f>+K270+K273+K277+K280+K283+K267</f>
        <v>7.9</v>
      </c>
      <c r="L266" s="9">
        <f>+L270+L273+L277+L280+L283+L267</f>
        <v>8.68</v>
      </c>
      <c r="M266" s="32">
        <f>SUM(I266:L266)</f>
        <v>29.410000000000004</v>
      </c>
      <c r="N266" s="9">
        <f>+N270+N273+N277+N280+N283+N267</f>
        <v>12.46</v>
      </c>
      <c r="O266" s="9">
        <f aca="true" t="shared" si="341" ref="O266:AJ266">+O270+O273+O277+O280+O283+O267</f>
        <v>16.28</v>
      </c>
      <c r="P266" s="9">
        <f t="shared" si="341"/>
        <v>18.91</v>
      </c>
      <c r="Q266" s="9">
        <f t="shared" si="341"/>
        <v>18.41</v>
      </c>
      <c r="R266" s="32">
        <f>SUM(N266:Q266)</f>
        <v>66.06</v>
      </c>
      <c r="S266" s="9">
        <f t="shared" si="341"/>
        <v>13.509999999999998</v>
      </c>
      <c r="T266" s="9">
        <f t="shared" si="341"/>
        <v>16.509999999999998</v>
      </c>
      <c r="U266" s="9">
        <f t="shared" si="341"/>
        <v>19.65</v>
      </c>
      <c r="V266" s="9">
        <f t="shared" si="341"/>
        <v>18.69</v>
      </c>
      <c r="W266" s="32">
        <f>SUM(S266:V266)</f>
        <v>68.36</v>
      </c>
      <c r="X266" s="9">
        <f t="shared" si="341"/>
        <v>14.73</v>
      </c>
      <c r="Y266" s="9">
        <f t="shared" si="341"/>
        <v>16.49</v>
      </c>
      <c r="Z266" s="9">
        <f t="shared" si="341"/>
        <v>18.830000000000002</v>
      </c>
      <c r="AA266" s="9">
        <f t="shared" si="341"/>
        <v>19.51</v>
      </c>
      <c r="AB266" s="32">
        <f>SUM(X266:AA266)</f>
        <v>69.56</v>
      </c>
      <c r="AC266" s="9">
        <f t="shared" si="341"/>
        <v>13.8</v>
      </c>
      <c r="AD266" s="9">
        <f t="shared" si="341"/>
        <v>17.389999999999997</v>
      </c>
      <c r="AE266" s="9">
        <f t="shared" si="341"/>
        <v>18.9</v>
      </c>
      <c r="AF266" s="9">
        <f t="shared" si="341"/>
        <v>16.2</v>
      </c>
      <c r="AG266" s="35">
        <f t="shared" si="341"/>
        <v>66.29</v>
      </c>
      <c r="AH266" s="9">
        <f t="shared" si="341"/>
        <v>12.34</v>
      </c>
      <c r="AI266" s="9">
        <f t="shared" si="341"/>
        <v>15.160000000000002</v>
      </c>
      <c r="AJ266" s="9">
        <f t="shared" si="341"/>
        <v>16.18</v>
      </c>
    </row>
    <row r="267" spans="1:36" ht="12" customHeight="1">
      <c r="A267" s="10" t="s">
        <v>310</v>
      </c>
      <c r="B267" s="10" t="s">
        <v>311</v>
      </c>
      <c r="C267" s="7" t="s">
        <v>312</v>
      </c>
      <c r="D267" s="9">
        <v>0.04</v>
      </c>
      <c r="E267" s="9">
        <v>-0.02</v>
      </c>
      <c r="F267" s="9">
        <v>0.12</v>
      </c>
      <c r="G267" s="9">
        <v>0</v>
      </c>
      <c r="H267" s="32">
        <f>SUM(D267:G267)</f>
        <v>0.13999999999999999</v>
      </c>
      <c r="I267" s="9">
        <v>-0.02</v>
      </c>
      <c r="J267" s="9">
        <v>0.06</v>
      </c>
      <c r="K267" s="9">
        <v>-0.01</v>
      </c>
      <c r="L267" s="9">
        <v>0.08</v>
      </c>
      <c r="M267" s="32">
        <f>SUM(I267:L267)</f>
        <v>0.10999999999999999</v>
      </c>
      <c r="N267" s="9">
        <v>-0.02</v>
      </c>
      <c r="O267" s="9">
        <v>-0.39999999999999997</v>
      </c>
      <c r="P267" s="9">
        <v>-0.09000000000000001</v>
      </c>
      <c r="Q267" s="9">
        <v>-0.13</v>
      </c>
      <c r="R267" s="32">
        <f>SUM(N267:Q267)</f>
        <v>-0.64</v>
      </c>
      <c r="S267" s="9">
        <v>-0.07</v>
      </c>
      <c r="T267" s="9">
        <v>-0.39</v>
      </c>
      <c r="U267" s="9">
        <v>-0.13</v>
      </c>
      <c r="V267" s="9">
        <v>-0.14</v>
      </c>
      <c r="W267" s="32">
        <f>SUM(S267:V267)</f>
        <v>-0.7300000000000001</v>
      </c>
      <c r="X267" s="33">
        <v>0</v>
      </c>
      <c r="Y267" s="33">
        <v>-0.64</v>
      </c>
      <c r="Z267" s="33">
        <v>-0.26999999999999996</v>
      </c>
      <c r="AA267" s="33">
        <v>-0.15999999999999998</v>
      </c>
      <c r="AB267" s="34">
        <f>SUM(X267:AA267)</f>
        <v>-1.0699999999999998</v>
      </c>
      <c r="AC267" s="33">
        <v>-0.09</v>
      </c>
      <c r="AD267" s="33">
        <v>-0.51</v>
      </c>
      <c r="AE267" s="33">
        <v>0</v>
      </c>
      <c r="AF267" s="33">
        <v>0.07</v>
      </c>
      <c r="AG267" s="34">
        <f>SUM(AC267:AF267)</f>
        <v>-0.53</v>
      </c>
      <c r="AH267" s="33">
        <v>0</v>
      </c>
      <c r="AI267" s="33">
        <v>0.16999999999999998</v>
      </c>
      <c r="AJ267" s="33">
        <v>0</v>
      </c>
    </row>
    <row r="268" spans="1:36" ht="12" customHeight="1">
      <c r="A268" s="10" t="s">
        <v>313</v>
      </c>
      <c r="B268" s="7" t="s">
        <v>531</v>
      </c>
      <c r="C268" s="7" t="s">
        <v>529</v>
      </c>
      <c r="D268" s="9">
        <f aca="true" t="shared" si="342" ref="D268:AJ268">D269-D270</f>
        <v>0</v>
      </c>
      <c r="E268" s="9">
        <f t="shared" si="342"/>
        <v>0</v>
      </c>
      <c r="F268" s="9">
        <f t="shared" si="342"/>
        <v>0</v>
      </c>
      <c r="G268" s="9">
        <f t="shared" si="342"/>
        <v>0</v>
      </c>
      <c r="H268" s="32">
        <f t="shared" si="342"/>
        <v>0</v>
      </c>
      <c r="I268" s="9">
        <f t="shared" si="342"/>
        <v>-0.01</v>
      </c>
      <c r="J268" s="9">
        <f t="shared" si="342"/>
        <v>0</v>
      </c>
      <c r="K268" s="9">
        <f t="shared" si="342"/>
        <v>0</v>
      </c>
      <c r="L268" s="9">
        <f t="shared" si="342"/>
        <v>0</v>
      </c>
      <c r="M268" s="32">
        <f t="shared" si="342"/>
        <v>-0.01</v>
      </c>
      <c r="N268" s="9">
        <f t="shared" si="342"/>
        <v>0</v>
      </c>
      <c r="O268" s="9">
        <f t="shared" si="342"/>
        <v>-0.02</v>
      </c>
      <c r="P268" s="9">
        <f t="shared" si="342"/>
        <v>-0.03</v>
      </c>
      <c r="Q268" s="9">
        <f t="shared" si="342"/>
        <v>0</v>
      </c>
      <c r="R268" s="32">
        <f t="shared" si="342"/>
        <v>-0.05</v>
      </c>
      <c r="S268" s="9">
        <f t="shared" si="342"/>
        <v>0</v>
      </c>
      <c r="T268" s="9">
        <f t="shared" si="342"/>
        <v>0</v>
      </c>
      <c r="U268" s="9">
        <f t="shared" si="342"/>
        <v>0</v>
      </c>
      <c r="V268" s="9">
        <f t="shared" si="342"/>
        <v>0</v>
      </c>
      <c r="W268" s="32">
        <f t="shared" si="342"/>
        <v>0</v>
      </c>
      <c r="X268" s="9">
        <f t="shared" si="342"/>
        <v>0</v>
      </c>
      <c r="Y268" s="9">
        <f t="shared" si="342"/>
        <v>0</v>
      </c>
      <c r="Z268" s="9">
        <f t="shared" si="342"/>
        <v>0</v>
      </c>
      <c r="AA268" s="9">
        <f t="shared" si="342"/>
        <v>0</v>
      </c>
      <c r="AB268" s="32">
        <f t="shared" si="342"/>
        <v>0</v>
      </c>
      <c r="AC268" s="9">
        <f t="shared" si="342"/>
        <v>0</v>
      </c>
      <c r="AD268" s="9">
        <f t="shared" si="342"/>
        <v>0</v>
      </c>
      <c r="AE268" s="9">
        <f t="shared" si="342"/>
        <v>0</v>
      </c>
      <c r="AF268" s="9">
        <f t="shared" si="342"/>
        <v>0</v>
      </c>
      <c r="AG268" s="32">
        <f t="shared" si="342"/>
        <v>0</v>
      </c>
      <c r="AH268" s="9">
        <f t="shared" si="342"/>
        <v>0</v>
      </c>
      <c r="AI268" s="9">
        <f t="shared" si="342"/>
        <v>0</v>
      </c>
      <c r="AJ268" s="9">
        <f t="shared" si="342"/>
        <v>0</v>
      </c>
    </row>
    <row r="269" spans="1:36" ht="12" customHeight="1" hidden="1">
      <c r="A269" s="7" t="s">
        <v>231</v>
      </c>
      <c r="B269" s="7" t="s">
        <v>231</v>
      </c>
      <c r="C269" s="7" t="s">
        <v>232</v>
      </c>
      <c r="D269" s="9">
        <v>0</v>
      </c>
      <c r="E269" s="9">
        <v>0</v>
      </c>
      <c r="F269" s="9">
        <v>0</v>
      </c>
      <c r="G269" s="9">
        <v>0</v>
      </c>
      <c r="H269" s="32">
        <f>SUM(D269:G269)</f>
        <v>0</v>
      </c>
      <c r="I269" s="9">
        <v>0</v>
      </c>
      <c r="J269" s="9">
        <v>0</v>
      </c>
      <c r="K269" s="9">
        <v>0</v>
      </c>
      <c r="L269" s="9">
        <v>0</v>
      </c>
      <c r="M269" s="32">
        <f>SUM(I269:L269)</f>
        <v>0</v>
      </c>
      <c r="N269" s="9">
        <v>0</v>
      </c>
      <c r="O269" s="9">
        <v>0</v>
      </c>
      <c r="P269" s="9">
        <v>0</v>
      </c>
      <c r="Q269" s="9">
        <v>0</v>
      </c>
      <c r="R269" s="32">
        <f>SUM(N269:Q269)</f>
        <v>0</v>
      </c>
      <c r="S269" s="9"/>
      <c r="T269" s="9"/>
      <c r="U269" s="9"/>
      <c r="V269" s="9"/>
      <c r="W269" s="32"/>
      <c r="X269" s="33"/>
      <c r="Y269" s="33"/>
      <c r="Z269" s="33"/>
      <c r="AA269" s="33"/>
      <c r="AB269" s="34"/>
      <c r="AC269" s="37"/>
      <c r="AD269" s="37"/>
      <c r="AE269" s="37"/>
      <c r="AF269" s="37"/>
      <c r="AG269" s="34"/>
      <c r="AH269" s="33"/>
      <c r="AI269" s="33"/>
      <c r="AJ269" s="33"/>
    </row>
    <row r="270" spans="1:36" ht="12" customHeight="1">
      <c r="A270" s="7" t="s">
        <v>233</v>
      </c>
      <c r="B270" s="10" t="s">
        <v>233</v>
      </c>
      <c r="C270" s="10" t="s">
        <v>530</v>
      </c>
      <c r="D270" s="9">
        <v>0</v>
      </c>
      <c r="E270" s="9">
        <v>0</v>
      </c>
      <c r="F270" s="9">
        <v>0</v>
      </c>
      <c r="G270" s="9">
        <v>0</v>
      </c>
      <c r="H270" s="32">
        <f>SUM(D270:G270)</f>
        <v>0</v>
      </c>
      <c r="I270" s="9">
        <v>0.01</v>
      </c>
      <c r="J270" s="9">
        <v>0</v>
      </c>
      <c r="K270" s="9">
        <v>0</v>
      </c>
      <c r="L270" s="9">
        <v>0</v>
      </c>
      <c r="M270" s="32">
        <f>SUM(I270:L270)</f>
        <v>0.01</v>
      </c>
      <c r="N270" s="9">
        <v>0</v>
      </c>
      <c r="O270" s="9">
        <v>0.02</v>
      </c>
      <c r="P270" s="9">
        <v>0.03</v>
      </c>
      <c r="Q270" s="9">
        <v>0</v>
      </c>
      <c r="R270" s="32">
        <f>SUM(N270:Q270)</f>
        <v>0.05</v>
      </c>
      <c r="S270" s="9"/>
      <c r="T270" s="9"/>
      <c r="U270" s="9"/>
      <c r="V270" s="9"/>
      <c r="W270" s="32"/>
      <c r="X270" s="33"/>
      <c r="Y270" s="33"/>
      <c r="Z270" s="33"/>
      <c r="AA270" s="33"/>
      <c r="AB270" s="34"/>
      <c r="AC270" s="37"/>
      <c r="AD270" s="37"/>
      <c r="AE270" s="37"/>
      <c r="AF270" s="37"/>
      <c r="AG270" s="34"/>
      <c r="AH270" s="33"/>
      <c r="AI270" s="33"/>
      <c r="AJ270" s="33"/>
    </row>
    <row r="271" spans="1:36" ht="12" customHeight="1">
      <c r="A271" s="10" t="s">
        <v>314</v>
      </c>
      <c r="B271" s="10" t="s">
        <v>315</v>
      </c>
      <c r="C271" s="7" t="s">
        <v>316</v>
      </c>
      <c r="D271" s="9">
        <f aca="true" t="shared" si="343" ref="D271:AG271">D272-D273</f>
        <v>0.08</v>
      </c>
      <c r="E271" s="9">
        <f t="shared" si="343"/>
        <v>0.09000000000000001</v>
      </c>
      <c r="F271" s="9">
        <f t="shared" si="343"/>
        <v>0.19</v>
      </c>
      <c r="G271" s="9">
        <f t="shared" si="343"/>
        <v>0.11000000000000001</v>
      </c>
      <c r="H271" s="32">
        <f t="shared" si="343"/>
        <v>0.47</v>
      </c>
      <c r="I271" s="9">
        <f t="shared" si="343"/>
        <v>0.33</v>
      </c>
      <c r="J271" s="9">
        <f t="shared" si="343"/>
        <v>0.16</v>
      </c>
      <c r="K271" s="9">
        <f t="shared" si="343"/>
        <v>0.2</v>
      </c>
      <c r="L271" s="9">
        <f t="shared" si="343"/>
        <v>0.3</v>
      </c>
      <c r="M271" s="32">
        <f t="shared" si="343"/>
        <v>0.99</v>
      </c>
      <c r="N271" s="9">
        <f t="shared" si="343"/>
        <v>0.28</v>
      </c>
      <c r="O271" s="9">
        <f t="shared" si="343"/>
        <v>0.29</v>
      </c>
      <c r="P271" s="9">
        <f t="shared" si="343"/>
        <v>0.28</v>
      </c>
      <c r="Q271" s="9">
        <f t="shared" si="343"/>
        <v>0.49</v>
      </c>
      <c r="R271" s="32">
        <f t="shared" si="343"/>
        <v>1.34</v>
      </c>
      <c r="S271" s="9">
        <f t="shared" si="343"/>
        <v>0.32</v>
      </c>
      <c r="T271" s="9">
        <f t="shared" si="343"/>
        <v>0.23</v>
      </c>
      <c r="U271" s="9">
        <f t="shared" si="343"/>
        <v>0.25</v>
      </c>
      <c r="V271" s="9">
        <f t="shared" si="343"/>
        <v>0.36000000000000004</v>
      </c>
      <c r="W271" s="32">
        <f t="shared" si="343"/>
        <v>1.1600000000000001</v>
      </c>
      <c r="X271" s="33">
        <f t="shared" si="343"/>
        <v>0.22999999999999998</v>
      </c>
      <c r="Y271" s="33">
        <f t="shared" si="343"/>
        <v>0.29999999999999993</v>
      </c>
      <c r="Z271" s="33">
        <f t="shared" si="343"/>
        <v>0.28</v>
      </c>
      <c r="AA271" s="33">
        <f t="shared" si="343"/>
        <v>0.37000000000000005</v>
      </c>
      <c r="AB271" s="35">
        <f t="shared" si="343"/>
        <v>1.18</v>
      </c>
      <c r="AC271" s="33">
        <f t="shared" si="343"/>
        <v>0.37</v>
      </c>
      <c r="AD271" s="33">
        <f t="shared" si="343"/>
        <v>0.37000000000000005</v>
      </c>
      <c r="AE271" s="33">
        <f t="shared" si="343"/>
        <v>0.37000000000000005</v>
      </c>
      <c r="AF271" s="33">
        <f t="shared" si="343"/>
        <v>0.45</v>
      </c>
      <c r="AG271" s="35">
        <f t="shared" si="343"/>
        <v>1.5599999999999998</v>
      </c>
      <c r="AH271" s="33">
        <f>AH272-AH273</f>
        <v>0.3</v>
      </c>
      <c r="AI271" s="33">
        <f>AI272-AI273</f>
        <v>0.55</v>
      </c>
      <c r="AJ271" s="33">
        <f>AJ272-AJ273</f>
        <v>0.32999999999999996</v>
      </c>
    </row>
    <row r="272" spans="1:36" ht="12" customHeight="1">
      <c r="A272" s="7" t="s">
        <v>231</v>
      </c>
      <c r="B272" s="7" t="s">
        <v>231</v>
      </c>
      <c r="C272" s="7" t="s">
        <v>232</v>
      </c>
      <c r="D272" s="9">
        <v>0.08</v>
      </c>
      <c r="E272" s="9">
        <v>0.1</v>
      </c>
      <c r="F272" s="9">
        <v>0.2</v>
      </c>
      <c r="G272" s="9">
        <v>0.11000000000000001</v>
      </c>
      <c r="H272" s="32">
        <f>SUM(D272:G272)</f>
        <v>0.49</v>
      </c>
      <c r="I272" s="9">
        <v>0.33</v>
      </c>
      <c r="J272" s="9">
        <v>0.16</v>
      </c>
      <c r="K272" s="9">
        <v>0.2</v>
      </c>
      <c r="L272" s="9">
        <v>0.31</v>
      </c>
      <c r="M272" s="32">
        <f>SUM(I272:L272)</f>
        <v>1</v>
      </c>
      <c r="N272" s="9">
        <v>0.28</v>
      </c>
      <c r="O272" s="9">
        <v>0.29</v>
      </c>
      <c r="P272" s="9">
        <v>0.28</v>
      </c>
      <c r="Q272" s="9">
        <v>0.49</v>
      </c>
      <c r="R272" s="32">
        <f>SUM(N272:Q272)</f>
        <v>1.34</v>
      </c>
      <c r="S272" s="9">
        <v>0.32</v>
      </c>
      <c r="T272" s="9">
        <v>0.24000000000000002</v>
      </c>
      <c r="U272" s="9">
        <v>0.27</v>
      </c>
      <c r="V272" s="9">
        <v>0.37000000000000005</v>
      </c>
      <c r="W272" s="32">
        <f>SUM(S272:V272)</f>
        <v>1.2000000000000002</v>
      </c>
      <c r="X272" s="33">
        <v>0.24</v>
      </c>
      <c r="Y272" s="33">
        <v>0.32999999999999996</v>
      </c>
      <c r="Z272" s="33">
        <v>0.32</v>
      </c>
      <c r="AA272" s="33">
        <v>0.37000000000000005</v>
      </c>
      <c r="AB272" s="34">
        <f>SUM(X272:AA272)</f>
        <v>1.26</v>
      </c>
      <c r="AC272" s="33">
        <v>0.37</v>
      </c>
      <c r="AD272" s="33">
        <v>0.37000000000000005</v>
      </c>
      <c r="AE272" s="33">
        <v>0.41000000000000003</v>
      </c>
      <c r="AF272" s="33">
        <v>0.45</v>
      </c>
      <c r="AG272" s="34">
        <f>SUM(AC272:AF272)</f>
        <v>1.5999999999999999</v>
      </c>
      <c r="AH272" s="33">
        <v>0.3</v>
      </c>
      <c r="AI272" s="33">
        <v>0.55</v>
      </c>
      <c r="AJ272" s="33">
        <v>0.32999999999999996</v>
      </c>
    </row>
    <row r="273" spans="1:36" ht="12" customHeight="1">
      <c r="A273" s="7" t="s">
        <v>233</v>
      </c>
      <c r="B273" s="7" t="s">
        <v>233</v>
      </c>
      <c r="C273" s="7" t="s">
        <v>234</v>
      </c>
      <c r="D273" s="9">
        <v>0</v>
      </c>
      <c r="E273" s="9">
        <v>0.01</v>
      </c>
      <c r="F273" s="9">
        <v>0.01</v>
      </c>
      <c r="G273" s="9">
        <v>0</v>
      </c>
      <c r="H273" s="32">
        <f>SUM(D273:G273)</f>
        <v>0.02</v>
      </c>
      <c r="I273" s="9">
        <v>0</v>
      </c>
      <c r="J273" s="9">
        <v>0</v>
      </c>
      <c r="K273" s="9">
        <v>0</v>
      </c>
      <c r="L273" s="9">
        <v>0.01</v>
      </c>
      <c r="M273" s="32">
        <f>SUM(I273:L273)</f>
        <v>0.01</v>
      </c>
      <c r="N273" s="9">
        <v>0</v>
      </c>
      <c r="O273" s="9">
        <v>0</v>
      </c>
      <c r="P273" s="9">
        <v>0</v>
      </c>
      <c r="Q273" s="9">
        <v>0</v>
      </c>
      <c r="R273" s="32">
        <f>SUM(N273:Q273)</f>
        <v>0</v>
      </c>
      <c r="S273" s="9">
        <v>0</v>
      </c>
      <c r="T273" s="9">
        <v>0.01</v>
      </c>
      <c r="U273" s="9">
        <v>0.02</v>
      </c>
      <c r="V273" s="9">
        <v>0.01</v>
      </c>
      <c r="W273" s="32">
        <f>SUM(S273:V273)</f>
        <v>0.04</v>
      </c>
      <c r="X273" s="33">
        <v>0.01</v>
      </c>
      <c r="Y273" s="33">
        <v>0.03</v>
      </c>
      <c r="Z273" s="33">
        <v>0.04</v>
      </c>
      <c r="AA273" s="33">
        <v>0</v>
      </c>
      <c r="AB273" s="34">
        <f>SUM(X273:AA273)</f>
        <v>0.08</v>
      </c>
      <c r="AC273" s="33">
        <v>0</v>
      </c>
      <c r="AD273" s="33">
        <v>0</v>
      </c>
      <c r="AE273" s="33">
        <v>0.04</v>
      </c>
      <c r="AF273" s="33">
        <v>0</v>
      </c>
      <c r="AG273" s="34">
        <f>SUM(AC273:AF273)</f>
        <v>0.04</v>
      </c>
      <c r="AH273" s="33">
        <v>0</v>
      </c>
      <c r="AI273" s="33">
        <v>0</v>
      </c>
      <c r="AJ273" s="33">
        <v>0</v>
      </c>
    </row>
    <row r="274" spans="1:36" ht="12" customHeight="1">
      <c r="A274" s="10" t="s">
        <v>317</v>
      </c>
      <c r="B274" s="10" t="s">
        <v>318</v>
      </c>
      <c r="C274" s="7" t="s">
        <v>319</v>
      </c>
      <c r="D274" s="9">
        <f aca="true" t="shared" si="344" ref="D274:AB274">+D275</f>
        <v>1.54</v>
      </c>
      <c r="E274" s="9">
        <f t="shared" si="344"/>
        <v>8.26</v>
      </c>
      <c r="F274" s="9">
        <f t="shared" si="344"/>
        <v>1.27</v>
      </c>
      <c r="G274" s="9">
        <f t="shared" si="344"/>
        <v>3.7199999999999998</v>
      </c>
      <c r="H274" s="32">
        <f t="shared" si="344"/>
        <v>14.79</v>
      </c>
      <c r="I274" s="9">
        <f t="shared" si="344"/>
        <v>1.07</v>
      </c>
      <c r="J274" s="9">
        <f t="shared" si="344"/>
        <v>2.3</v>
      </c>
      <c r="K274" s="9">
        <f t="shared" si="344"/>
        <v>1.49</v>
      </c>
      <c r="L274" s="9">
        <f t="shared" si="344"/>
        <v>3.2699999999999996</v>
      </c>
      <c r="M274" s="32">
        <f t="shared" si="344"/>
        <v>8.129999999999999</v>
      </c>
      <c r="N274" s="9">
        <f>+N275</f>
        <v>2.25</v>
      </c>
      <c r="O274" s="9">
        <f t="shared" si="344"/>
        <v>2.93</v>
      </c>
      <c r="P274" s="9">
        <f t="shared" si="344"/>
        <v>1.49</v>
      </c>
      <c r="Q274" s="9">
        <f t="shared" si="344"/>
        <v>2.29</v>
      </c>
      <c r="R274" s="32">
        <f t="shared" si="344"/>
        <v>8.96</v>
      </c>
      <c r="S274" s="9">
        <f t="shared" si="344"/>
        <v>2.3899999999999997</v>
      </c>
      <c r="T274" s="9">
        <f t="shared" si="344"/>
        <v>4.6</v>
      </c>
      <c r="U274" s="9">
        <f t="shared" si="344"/>
        <v>6.619999999999999</v>
      </c>
      <c r="V274" s="9">
        <f t="shared" si="344"/>
        <v>4.390000000000001</v>
      </c>
      <c r="W274" s="32">
        <f t="shared" si="344"/>
        <v>18</v>
      </c>
      <c r="X274" s="9">
        <f t="shared" si="344"/>
        <v>2.46</v>
      </c>
      <c r="Y274" s="9">
        <f t="shared" si="344"/>
        <v>3.2199999999999998</v>
      </c>
      <c r="Z274" s="9">
        <f t="shared" si="344"/>
        <v>2.7</v>
      </c>
      <c r="AA274" s="9">
        <f t="shared" si="344"/>
        <v>7.44</v>
      </c>
      <c r="AB274" s="32">
        <f t="shared" si="344"/>
        <v>15.82</v>
      </c>
      <c r="AC274" s="33">
        <f>AC275</f>
        <v>2.76</v>
      </c>
      <c r="AD274" s="33">
        <f aca="true" t="shared" si="345" ref="AD274:AJ274">AD275</f>
        <v>5.17</v>
      </c>
      <c r="AE274" s="33">
        <f t="shared" si="345"/>
        <v>3.5300000000000002</v>
      </c>
      <c r="AF274" s="33">
        <f t="shared" si="345"/>
        <v>3.64</v>
      </c>
      <c r="AG274" s="35">
        <f t="shared" si="345"/>
        <v>15.100000000000001</v>
      </c>
      <c r="AH274" s="33">
        <f t="shared" si="345"/>
        <v>1.49</v>
      </c>
      <c r="AI274" s="33">
        <f t="shared" si="345"/>
        <v>2.6500000000000004</v>
      </c>
      <c r="AJ274" s="33">
        <f t="shared" si="345"/>
        <v>3.09</v>
      </c>
    </row>
    <row r="275" spans="1:36" ht="12" customHeight="1">
      <c r="A275" s="7" t="s">
        <v>231</v>
      </c>
      <c r="B275" s="7" t="s">
        <v>231</v>
      </c>
      <c r="C275" s="7" t="s">
        <v>232</v>
      </c>
      <c r="D275" s="9">
        <v>1.54</v>
      </c>
      <c r="E275" s="9">
        <v>8.26</v>
      </c>
      <c r="F275" s="9">
        <v>1.27</v>
      </c>
      <c r="G275" s="9">
        <v>3.7199999999999998</v>
      </c>
      <c r="H275" s="32">
        <f>SUM(D275:G275)</f>
        <v>14.79</v>
      </c>
      <c r="I275" s="9">
        <v>1.07</v>
      </c>
      <c r="J275" s="9">
        <v>2.3</v>
      </c>
      <c r="K275" s="9">
        <v>1.49</v>
      </c>
      <c r="L275" s="9">
        <v>3.2699999999999996</v>
      </c>
      <c r="M275" s="32">
        <f>SUM(I275:L275)</f>
        <v>8.129999999999999</v>
      </c>
      <c r="N275" s="9">
        <v>2.25</v>
      </c>
      <c r="O275" s="9">
        <v>2.93</v>
      </c>
      <c r="P275" s="9">
        <v>1.49</v>
      </c>
      <c r="Q275" s="9">
        <v>2.29</v>
      </c>
      <c r="R275" s="32">
        <f>SUM(N275:Q275)</f>
        <v>8.96</v>
      </c>
      <c r="S275" s="9">
        <v>2.3899999999999997</v>
      </c>
      <c r="T275" s="9">
        <v>4.6</v>
      </c>
      <c r="U275" s="9">
        <v>6.619999999999999</v>
      </c>
      <c r="V275" s="9">
        <v>4.390000000000001</v>
      </c>
      <c r="W275" s="32">
        <f>SUM(S275:V275)</f>
        <v>18</v>
      </c>
      <c r="X275" s="33">
        <v>2.46</v>
      </c>
      <c r="Y275" s="33">
        <v>3.2199999999999998</v>
      </c>
      <c r="Z275" s="33">
        <v>2.7</v>
      </c>
      <c r="AA275" s="33">
        <v>7.44</v>
      </c>
      <c r="AB275" s="34">
        <f>SUM(X275:AA275)</f>
        <v>15.82</v>
      </c>
      <c r="AC275" s="33">
        <v>2.76</v>
      </c>
      <c r="AD275" s="33">
        <v>5.17</v>
      </c>
      <c r="AE275" s="33">
        <v>3.5300000000000002</v>
      </c>
      <c r="AF275" s="33">
        <v>3.64</v>
      </c>
      <c r="AG275" s="34">
        <f>SUM(AC275:AF275)</f>
        <v>15.100000000000001</v>
      </c>
      <c r="AH275" s="33">
        <v>1.49</v>
      </c>
      <c r="AI275" s="33">
        <v>2.6500000000000004</v>
      </c>
      <c r="AJ275" s="33">
        <v>3.09</v>
      </c>
    </row>
    <row r="276" spans="1:36" ht="12" customHeight="1">
      <c r="A276" s="10" t="s">
        <v>320</v>
      </c>
      <c r="B276" s="10" t="s">
        <v>321</v>
      </c>
      <c r="C276" s="7" t="s">
        <v>322</v>
      </c>
      <c r="D276" s="9">
        <f aca="true" t="shared" si="346" ref="D276:AB276">-D277</f>
        <v>-2.67</v>
      </c>
      <c r="E276" s="9">
        <f t="shared" si="346"/>
        <v>-3.05</v>
      </c>
      <c r="F276" s="9">
        <f t="shared" si="346"/>
        <v>-8.41</v>
      </c>
      <c r="G276" s="9">
        <f t="shared" si="346"/>
        <v>-4.77</v>
      </c>
      <c r="H276" s="32">
        <f t="shared" si="346"/>
        <v>-18.9</v>
      </c>
      <c r="I276" s="9">
        <f t="shared" si="346"/>
        <v>-1.8</v>
      </c>
      <c r="J276" s="9">
        <f t="shared" si="346"/>
        <v>-3.17</v>
      </c>
      <c r="K276" s="9">
        <f t="shared" si="346"/>
        <v>-3.04</v>
      </c>
      <c r="L276" s="9">
        <f t="shared" si="346"/>
        <v>-2.84</v>
      </c>
      <c r="M276" s="32">
        <f t="shared" si="346"/>
        <v>-10.85</v>
      </c>
      <c r="N276" s="9">
        <f>-N277</f>
        <v>-2.0700000000000003</v>
      </c>
      <c r="O276" s="9">
        <f t="shared" si="346"/>
        <v>-2.3</v>
      </c>
      <c r="P276" s="9">
        <f t="shared" si="346"/>
        <v>-2.9299999999999997</v>
      </c>
      <c r="Q276" s="9">
        <f t="shared" si="346"/>
        <v>-2.92</v>
      </c>
      <c r="R276" s="32">
        <f t="shared" si="346"/>
        <v>-10.219999999999999</v>
      </c>
      <c r="S276" s="9">
        <f t="shared" si="346"/>
        <v>-0.89</v>
      </c>
      <c r="T276" s="9">
        <f t="shared" si="346"/>
        <v>-0.6300000000000001</v>
      </c>
      <c r="U276" s="9">
        <f t="shared" si="346"/>
        <v>-3.2299999999999995</v>
      </c>
      <c r="V276" s="9">
        <f t="shared" si="346"/>
        <v>-2.45</v>
      </c>
      <c r="W276" s="32">
        <f t="shared" si="346"/>
        <v>-7.2</v>
      </c>
      <c r="X276" s="9">
        <f t="shared" si="346"/>
        <v>-2.2800000000000002</v>
      </c>
      <c r="Y276" s="9">
        <f t="shared" si="346"/>
        <v>-1.23</v>
      </c>
      <c r="Z276" s="9">
        <f t="shared" si="346"/>
        <v>-0.6</v>
      </c>
      <c r="AA276" s="9">
        <f t="shared" si="346"/>
        <v>-1.48</v>
      </c>
      <c r="AB276" s="32">
        <f t="shared" si="346"/>
        <v>-5.59</v>
      </c>
      <c r="AC276" s="33">
        <f>-AC277</f>
        <v>-1.25</v>
      </c>
      <c r="AD276" s="33">
        <f aca="true" t="shared" si="347" ref="AD276:AJ276">-AD277</f>
        <v>-0.96</v>
      </c>
      <c r="AE276" s="33">
        <f t="shared" si="347"/>
        <v>-0.79</v>
      </c>
      <c r="AF276" s="33">
        <f t="shared" si="347"/>
        <v>-0.77</v>
      </c>
      <c r="AG276" s="35">
        <f t="shared" si="347"/>
        <v>-3.77</v>
      </c>
      <c r="AH276" s="33">
        <f t="shared" si="347"/>
        <v>-0.42000000000000004</v>
      </c>
      <c r="AI276" s="33">
        <f t="shared" si="347"/>
        <v>-0.64</v>
      </c>
      <c r="AJ276" s="33">
        <f t="shared" si="347"/>
        <v>-0.78</v>
      </c>
    </row>
    <row r="277" spans="1:36" ht="12" customHeight="1">
      <c r="A277" s="7" t="s">
        <v>233</v>
      </c>
      <c r="B277" s="7" t="s">
        <v>233</v>
      </c>
      <c r="C277" s="7" t="s">
        <v>234</v>
      </c>
      <c r="D277" s="9">
        <v>2.67</v>
      </c>
      <c r="E277" s="9">
        <v>3.05</v>
      </c>
      <c r="F277" s="9">
        <v>8.41</v>
      </c>
      <c r="G277" s="9">
        <v>4.77</v>
      </c>
      <c r="H277" s="32">
        <f>SUM(D277:G277)</f>
        <v>18.9</v>
      </c>
      <c r="I277" s="9">
        <v>1.8</v>
      </c>
      <c r="J277" s="9">
        <v>3.17</v>
      </c>
      <c r="K277" s="9">
        <v>3.04</v>
      </c>
      <c r="L277" s="9">
        <v>2.84</v>
      </c>
      <c r="M277" s="32">
        <f>SUM(I277:L277)</f>
        <v>10.85</v>
      </c>
      <c r="N277" s="9">
        <v>2.0700000000000003</v>
      </c>
      <c r="O277" s="9">
        <v>2.3</v>
      </c>
      <c r="P277" s="9">
        <v>2.9299999999999997</v>
      </c>
      <c r="Q277" s="9">
        <v>2.92</v>
      </c>
      <c r="R277" s="32">
        <f>SUM(N277:Q277)</f>
        <v>10.219999999999999</v>
      </c>
      <c r="S277" s="9">
        <v>0.89</v>
      </c>
      <c r="T277" s="9">
        <v>0.6300000000000001</v>
      </c>
      <c r="U277" s="9">
        <v>3.2299999999999995</v>
      </c>
      <c r="V277" s="9">
        <v>2.45</v>
      </c>
      <c r="W277" s="32">
        <f>SUM(S277:V277)</f>
        <v>7.2</v>
      </c>
      <c r="X277" s="33">
        <v>2.2800000000000002</v>
      </c>
      <c r="Y277" s="33">
        <v>1.23</v>
      </c>
      <c r="Z277" s="33">
        <v>0.6</v>
      </c>
      <c r="AA277" s="33">
        <v>1.48</v>
      </c>
      <c r="AB277" s="34">
        <f>SUM(X277:AA277)</f>
        <v>5.59</v>
      </c>
      <c r="AC277" s="33">
        <v>1.25</v>
      </c>
      <c r="AD277" s="33">
        <v>0.96</v>
      </c>
      <c r="AE277" s="33">
        <v>0.79</v>
      </c>
      <c r="AF277" s="33">
        <v>0.77</v>
      </c>
      <c r="AG277" s="34">
        <f>SUM(AC277:AF277)</f>
        <v>3.77</v>
      </c>
      <c r="AH277" s="33">
        <v>0.42000000000000004</v>
      </c>
      <c r="AI277" s="33">
        <v>0.64</v>
      </c>
      <c r="AJ277" s="33">
        <v>0.78</v>
      </c>
    </row>
    <row r="278" spans="1:36" ht="12" customHeight="1">
      <c r="A278" s="10" t="s">
        <v>323</v>
      </c>
      <c r="B278" s="10" t="s">
        <v>324</v>
      </c>
      <c r="C278" s="7" t="s">
        <v>325</v>
      </c>
      <c r="D278" s="9">
        <f aca="true" t="shared" si="348" ref="D278:AG278">D279-D280</f>
        <v>17.349999999999998</v>
      </c>
      <c r="E278" s="9">
        <f t="shared" si="348"/>
        <v>24.320000000000004</v>
      </c>
      <c r="F278" s="9">
        <f t="shared" si="348"/>
        <v>30.340000000000003</v>
      </c>
      <c r="G278" s="9">
        <f t="shared" si="348"/>
        <v>28.23</v>
      </c>
      <c r="H278" s="32">
        <f t="shared" si="348"/>
        <v>100.24000000000001</v>
      </c>
      <c r="I278" s="9">
        <f t="shared" si="348"/>
        <v>21.589999999999996</v>
      </c>
      <c r="J278" s="9">
        <f t="shared" si="348"/>
        <v>25.05</v>
      </c>
      <c r="K278" s="9">
        <f t="shared" si="348"/>
        <v>33.18</v>
      </c>
      <c r="L278" s="9">
        <f t="shared" si="348"/>
        <v>32.89</v>
      </c>
      <c r="M278" s="32">
        <f t="shared" si="348"/>
        <v>112.71000000000001</v>
      </c>
      <c r="N278" s="9">
        <f t="shared" si="348"/>
        <v>21.64</v>
      </c>
      <c r="O278" s="9">
        <f t="shared" si="348"/>
        <v>22.93</v>
      </c>
      <c r="P278" s="9">
        <f t="shared" si="348"/>
        <v>23.06</v>
      </c>
      <c r="Q278" s="9">
        <f t="shared" si="348"/>
        <v>26.69</v>
      </c>
      <c r="R278" s="32">
        <f t="shared" si="348"/>
        <v>94.31999999999998</v>
      </c>
      <c r="S278" s="9">
        <f t="shared" si="348"/>
        <v>24.209999999999997</v>
      </c>
      <c r="T278" s="9">
        <f t="shared" si="348"/>
        <v>23.470000000000002</v>
      </c>
      <c r="U278" s="9">
        <f t="shared" si="348"/>
        <v>24.009999999999998</v>
      </c>
      <c r="V278" s="9">
        <f t="shared" si="348"/>
        <v>38.8</v>
      </c>
      <c r="W278" s="32">
        <f t="shared" si="348"/>
        <v>110.48999999999998</v>
      </c>
      <c r="X278" s="33">
        <f t="shared" si="348"/>
        <v>24.48</v>
      </c>
      <c r="Y278" s="33">
        <f t="shared" si="348"/>
        <v>26.49</v>
      </c>
      <c r="Z278" s="33">
        <f t="shared" si="348"/>
        <v>31.91</v>
      </c>
      <c r="AA278" s="33">
        <f t="shared" si="348"/>
        <v>34.21</v>
      </c>
      <c r="AB278" s="35">
        <f t="shared" si="348"/>
        <v>117.09</v>
      </c>
      <c r="AC278" s="33">
        <f t="shared" si="348"/>
        <v>28.72</v>
      </c>
      <c r="AD278" s="33">
        <f t="shared" si="348"/>
        <v>35.71999999999999</v>
      </c>
      <c r="AE278" s="33">
        <f t="shared" si="348"/>
        <v>35.370000000000005</v>
      </c>
      <c r="AF278" s="33">
        <f t="shared" si="348"/>
        <v>39.440000000000005</v>
      </c>
      <c r="AG278" s="35">
        <f t="shared" si="348"/>
        <v>139.24999999999997</v>
      </c>
      <c r="AH278" s="33">
        <f>AH279-AH280</f>
        <v>31.439999999999994</v>
      </c>
      <c r="AI278" s="33">
        <f>AI279-AI280</f>
        <v>30.36</v>
      </c>
      <c r="AJ278" s="33">
        <f>AJ279-AJ280</f>
        <v>28.340000000000003</v>
      </c>
    </row>
    <row r="279" spans="1:36" ht="12" customHeight="1">
      <c r="A279" s="7" t="s">
        <v>231</v>
      </c>
      <c r="B279" s="7" t="s">
        <v>231</v>
      </c>
      <c r="C279" s="7" t="s">
        <v>232</v>
      </c>
      <c r="D279" s="9">
        <v>17.61</v>
      </c>
      <c r="E279" s="9">
        <v>24.630000000000003</v>
      </c>
      <c r="F279" s="9">
        <v>30.610000000000003</v>
      </c>
      <c r="G279" s="9">
        <v>28.56</v>
      </c>
      <c r="H279" s="32">
        <f>SUM(D279:G279)</f>
        <v>101.41000000000001</v>
      </c>
      <c r="I279" s="9">
        <v>22.009999999999998</v>
      </c>
      <c r="J279" s="9">
        <v>25.37</v>
      </c>
      <c r="K279" s="9">
        <v>33.45</v>
      </c>
      <c r="L279" s="9">
        <v>33.29</v>
      </c>
      <c r="M279" s="32">
        <f>SUM(I279:L279)</f>
        <v>114.12</v>
      </c>
      <c r="N279" s="9">
        <v>22.1</v>
      </c>
      <c r="O279" s="9">
        <v>23.48</v>
      </c>
      <c r="P279" s="9">
        <v>23.599999999999998</v>
      </c>
      <c r="Q279" s="9">
        <v>27.18</v>
      </c>
      <c r="R279" s="32">
        <f>SUM(N279:Q279)</f>
        <v>96.35999999999999</v>
      </c>
      <c r="S279" s="9">
        <v>24.779999999999998</v>
      </c>
      <c r="T279" s="9">
        <v>24.37</v>
      </c>
      <c r="U279" s="9">
        <v>24.18</v>
      </c>
      <c r="V279" s="9">
        <v>39.339999999999996</v>
      </c>
      <c r="W279" s="32">
        <f>SUM(S279:V279)</f>
        <v>112.66999999999999</v>
      </c>
      <c r="X279" s="33">
        <v>25.16</v>
      </c>
      <c r="Y279" s="33">
        <v>26.95</v>
      </c>
      <c r="Z279" s="33">
        <v>32.78</v>
      </c>
      <c r="AA279" s="33">
        <v>35.47</v>
      </c>
      <c r="AB279" s="34">
        <f>SUM(X279:AA279)</f>
        <v>120.36</v>
      </c>
      <c r="AC279" s="33">
        <v>29.509999999999998</v>
      </c>
      <c r="AD279" s="33">
        <v>36.38999999999999</v>
      </c>
      <c r="AE279" s="33">
        <v>35.67</v>
      </c>
      <c r="AF279" s="33">
        <v>40.2</v>
      </c>
      <c r="AG279" s="34">
        <f>SUM(AC279:AF279)</f>
        <v>141.76999999999998</v>
      </c>
      <c r="AH279" s="33">
        <v>32.129999999999995</v>
      </c>
      <c r="AI279" s="33">
        <v>31.06</v>
      </c>
      <c r="AJ279" s="33">
        <v>28.830000000000002</v>
      </c>
    </row>
    <row r="280" spans="1:36" ht="12" customHeight="1">
      <c r="A280" s="7" t="s">
        <v>233</v>
      </c>
      <c r="B280" s="7" t="s">
        <v>233</v>
      </c>
      <c r="C280" s="7" t="s">
        <v>234</v>
      </c>
      <c r="D280" s="9">
        <v>0.26</v>
      </c>
      <c r="E280" s="9">
        <v>0.30999999999999994</v>
      </c>
      <c r="F280" s="9">
        <v>0.27</v>
      </c>
      <c r="G280" s="9">
        <v>0.32999999999999996</v>
      </c>
      <c r="H280" s="32">
        <f>SUM(D280:G280)</f>
        <v>1.17</v>
      </c>
      <c r="I280" s="9">
        <v>0.42000000000000004</v>
      </c>
      <c r="J280" s="9">
        <v>0.32</v>
      </c>
      <c r="K280" s="9">
        <v>0.27</v>
      </c>
      <c r="L280" s="9">
        <v>0.4</v>
      </c>
      <c r="M280" s="32">
        <f>SUM(I280:L280)</f>
        <v>1.4100000000000001</v>
      </c>
      <c r="N280" s="9">
        <v>0.45999999999999996</v>
      </c>
      <c r="O280" s="9">
        <v>0.55</v>
      </c>
      <c r="P280" s="9">
        <v>0.54</v>
      </c>
      <c r="Q280" s="9">
        <v>0.49</v>
      </c>
      <c r="R280" s="32">
        <f>SUM(N280:Q280)</f>
        <v>2.04</v>
      </c>
      <c r="S280" s="9">
        <v>0.5700000000000001</v>
      </c>
      <c r="T280" s="9">
        <v>0.8999999999999999</v>
      </c>
      <c r="U280" s="9">
        <v>0.17</v>
      </c>
      <c r="V280" s="9">
        <v>0.54</v>
      </c>
      <c r="W280" s="32">
        <f>SUM(S280:V280)</f>
        <v>2.1799999999999997</v>
      </c>
      <c r="X280" s="33">
        <v>0.68</v>
      </c>
      <c r="Y280" s="33">
        <v>0.46</v>
      </c>
      <c r="Z280" s="33">
        <v>0.8700000000000001</v>
      </c>
      <c r="AA280" s="33">
        <v>1.26</v>
      </c>
      <c r="AB280" s="34">
        <f>SUM(X280:AA280)</f>
        <v>3.2700000000000005</v>
      </c>
      <c r="AC280" s="33">
        <v>0.79</v>
      </c>
      <c r="AD280" s="33">
        <v>0.6699999999999999</v>
      </c>
      <c r="AE280" s="33">
        <v>0.3</v>
      </c>
      <c r="AF280" s="33">
        <v>0.76</v>
      </c>
      <c r="AG280" s="34">
        <f>SUM(AC280:AF280)</f>
        <v>2.52</v>
      </c>
      <c r="AH280" s="33">
        <v>0.69</v>
      </c>
      <c r="AI280" s="33">
        <v>0.7000000000000001</v>
      </c>
      <c r="AJ280" s="33">
        <v>0.49</v>
      </c>
    </row>
    <row r="281" spans="1:36" ht="12" customHeight="1">
      <c r="A281" s="10" t="s">
        <v>326</v>
      </c>
      <c r="B281" s="10" t="s">
        <v>327</v>
      </c>
      <c r="C281" s="7" t="s">
        <v>328</v>
      </c>
      <c r="D281" s="9">
        <f aca="true" t="shared" si="349" ref="D281:AG281">D282-D283</f>
        <v>23.81</v>
      </c>
      <c r="E281" s="9">
        <f t="shared" si="349"/>
        <v>47.75</v>
      </c>
      <c r="F281" s="9">
        <f t="shared" si="349"/>
        <v>53.050000000000004</v>
      </c>
      <c r="G281" s="9">
        <f t="shared" si="349"/>
        <v>50.46</v>
      </c>
      <c r="H281" s="32">
        <f t="shared" si="349"/>
        <v>175.07</v>
      </c>
      <c r="I281" s="9">
        <f t="shared" si="349"/>
        <v>0.07000000000000028</v>
      </c>
      <c r="J281" s="9">
        <f t="shared" si="349"/>
        <v>-0.9900000000000011</v>
      </c>
      <c r="K281" s="9">
        <f t="shared" si="349"/>
        <v>-1.5000000000000009</v>
      </c>
      <c r="L281" s="9">
        <f t="shared" si="349"/>
        <v>-1.7800000000000002</v>
      </c>
      <c r="M281" s="32">
        <f t="shared" si="349"/>
        <v>-4.200000000000003</v>
      </c>
      <c r="N281" s="9">
        <f t="shared" si="349"/>
        <v>56.69999999999999</v>
      </c>
      <c r="O281" s="9">
        <f t="shared" si="349"/>
        <v>62.81</v>
      </c>
      <c r="P281" s="9">
        <f t="shared" si="349"/>
        <v>68.25</v>
      </c>
      <c r="Q281" s="9">
        <f t="shared" si="349"/>
        <v>82.12</v>
      </c>
      <c r="R281" s="32">
        <f t="shared" si="349"/>
        <v>269.88</v>
      </c>
      <c r="S281" s="9">
        <f t="shared" si="349"/>
        <v>62.51</v>
      </c>
      <c r="T281" s="9">
        <f t="shared" si="349"/>
        <v>79.86</v>
      </c>
      <c r="U281" s="9">
        <f t="shared" si="349"/>
        <v>70.11</v>
      </c>
      <c r="V281" s="9">
        <f t="shared" si="349"/>
        <v>66.68000000000002</v>
      </c>
      <c r="W281" s="32">
        <f t="shared" si="349"/>
        <v>279.16</v>
      </c>
      <c r="X281" s="33">
        <f t="shared" si="349"/>
        <v>50.81</v>
      </c>
      <c r="Y281" s="33">
        <f t="shared" si="349"/>
        <v>80.47999999999999</v>
      </c>
      <c r="Z281" s="33">
        <f t="shared" si="349"/>
        <v>82.15</v>
      </c>
      <c r="AA281" s="33">
        <f t="shared" si="349"/>
        <v>81.75999999999999</v>
      </c>
      <c r="AB281" s="35">
        <f t="shared" si="349"/>
        <v>295.2</v>
      </c>
      <c r="AC281" s="33">
        <f t="shared" si="349"/>
        <v>43.15</v>
      </c>
      <c r="AD281" s="33">
        <f t="shared" si="349"/>
        <v>52.989999999999995</v>
      </c>
      <c r="AE281" s="33">
        <f t="shared" si="349"/>
        <v>55.84</v>
      </c>
      <c r="AF281" s="33">
        <f t="shared" si="349"/>
        <v>49.13</v>
      </c>
      <c r="AG281" s="35">
        <f t="shared" si="349"/>
        <v>201.11</v>
      </c>
      <c r="AH281" s="33">
        <f>AH282-AH283</f>
        <v>25.840000000000007</v>
      </c>
      <c r="AI281" s="33">
        <f>AI282-AI283</f>
        <v>51.79999999999998</v>
      </c>
      <c r="AJ281" s="33">
        <f>AJ282-AJ283</f>
        <v>42.59</v>
      </c>
    </row>
    <row r="282" spans="1:36" ht="12" customHeight="1">
      <c r="A282" s="7" t="s">
        <v>231</v>
      </c>
      <c r="B282" s="7" t="s">
        <v>231</v>
      </c>
      <c r="C282" s="7" t="s">
        <v>232</v>
      </c>
      <c r="D282" s="9">
        <v>41.5</v>
      </c>
      <c r="E282" s="9">
        <v>57.33</v>
      </c>
      <c r="F282" s="9">
        <v>62.620000000000005</v>
      </c>
      <c r="G282" s="9">
        <v>62.53</v>
      </c>
      <c r="H282" s="32">
        <f>SUM(D282:G282)</f>
        <v>223.98</v>
      </c>
      <c r="I282" s="9">
        <v>3.4299999999999997</v>
      </c>
      <c r="J282" s="9">
        <v>2.7199999999999998</v>
      </c>
      <c r="K282" s="9">
        <v>3.0999999999999996</v>
      </c>
      <c r="L282" s="9">
        <v>3.5700000000000003</v>
      </c>
      <c r="M282" s="32">
        <f>SUM(I282:L282)</f>
        <v>12.82</v>
      </c>
      <c r="N282" s="9">
        <v>66.64999999999999</v>
      </c>
      <c r="O282" s="9">
        <v>76.62</v>
      </c>
      <c r="P282" s="9">
        <v>83.75</v>
      </c>
      <c r="Q282" s="9">
        <v>97.25</v>
      </c>
      <c r="R282" s="32">
        <f>SUM(N282:Q282)</f>
        <v>324.27</v>
      </c>
      <c r="S282" s="9">
        <v>74.63</v>
      </c>
      <c r="T282" s="9">
        <v>95.22</v>
      </c>
      <c r="U282" s="9">
        <v>86.47</v>
      </c>
      <c r="V282" s="9">
        <v>82.51000000000002</v>
      </c>
      <c r="W282" s="32">
        <f>SUM(S282:V282)</f>
        <v>338.83000000000004</v>
      </c>
      <c r="X282" s="33">
        <v>62.57</v>
      </c>
      <c r="Y282" s="33">
        <v>95.88999999999999</v>
      </c>
      <c r="Z282" s="33">
        <v>99.74000000000001</v>
      </c>
      <c r="AA282" s="33">
        <v>98.69</v>
      </c>
      <c r="AB282" s="34">
        <f>SUM(X282:AA282)</f>
        <v>356.89</v>
      </c>
      <c r="AC282" s="33">
        <v>55</v>
      </c>
      <c r="AD282" s="33">
        <v>69.25999999999999</v>
      </c>
      <c r="AE282" s="33">
        <v>73.61</v>
      </c>
      <c r="AF282" s="33">
        <v>63.730000000000004</v>
      </c>
      <c r="AG282" s="34">
        <f>SUM(AC282:AF282)</f>
        <v>261.6</v>
      </c>
      <c r="AH282" s="33">
        <v>37.07000000000001</v>
      </c>
      <c r="AI282" s="33">
        <v>65.44999999999999</v>
      </c>
      <c r="AJ282" s="33">
        <v>57.5</v>
      </c>
    </row>
    <row r="283" spans="1:36" ht="12" customHeight="1">
      <c r="A283" s="7" t="s">
        <v>233</v>
      </c>
      <c r="B283" s="7" t="s">
        <v>233</v>
      </c>
      <c r="C283" s="7" t="s">
        <v>234</v>
      </c>
      <c r="D283" s="9">
        <v>17.69</v>
      </c>
      <c r="E283" s="9">
        <v>9.580000000000002</v>
      </c>
      <c r="F283" s="9">
        <v>9.57</v>
      </c>
      <c r="G283" s="9">
        <v>12.07</v>
      </c>
      <c r="H283" s="32">
        <f>SUM(D283:G283)</f>
        <v>48.910000000000004</v>
      </c>
      <c r="I283" s="9">
        <v>3.3599999999999994</v>
      </c>
      <c r="J283" s="9">
        <v>3.710000000000001</v>
      </c>
      <c r="K283" s="9">
        <v>4.6000000000000005</v>
      </c>
      <c r="L283" s="9">
        <v>5.3500000000000005</v>
      </c>
      <c r="M283" s="32">
        <f>SUM(I283:L283)</f>
        <v>17.020000000000003</v>
      </c>
      <c r="N283" s="9">
        <v>9.950000000000001</v>
      </c>
      <c r="O283" s="9">
        <v>13.81</v>
      </c>
      <c r="P283" s="9">
        <v>15.5</v>
      </c>
      <c r="Q283" s="9">
        <v>15.13</v>
      </c>
      <c r="R283" s="32">
        <f>SUM(N283:Q283)</f>
        <v>54.39000000000001</v>
      </c>
      <c r="S283" s="9">
        <v>12.12</v>
      </c>
      <c r="T283" s="9">
        <v>15.36</v>
      </c>
      <c r="U283" s="9">
        <v>16.36</v>
      </c>
      <c r="V283" s="9">
        <v>15.830000000000002</v>
      </c>
      <c r="W283" s="32">
        <f>SUM(S283:V283)</f>
        <v>59.67</v>
      </c>
      <c r="X283" s="33">
        <v>11.76</v>
      </c>
      <c r="Y283" s="33">
        <v>15.41</v>
      </c>
      <c r="Z283" s="33">
        <v>17.59</v>
      </c>
      <c r="AA283" s="33">
        <v>16.93</v>
      </c>
      <c r="AB283" s="34">
        <f>SUM(X283:AA283)</f>
        <v>61.690000000000005</v>
      </c>
      <c r="AC283" s="33">
        <v>11.85</v>
      </c>
      <c r="AD283" s="33">
        <v>16.27</v>
      </c>
      <c r="AE283" s="33">
        <v>17.77</v>
      </c>
      <c r="AF283" s="33">
        <v>14.6</v>
      </c>
      <c r="AG283" s="34">
        <f>SUM(AC283:AF283)</f>
        <v>60.49</v>
      </c>
      <c r="AH283" s="33">
        <v>11.23</v>
      </c>
      <c r="AI283" s="33">
        <v>13.650000000000002</v>
      </c>
      <c r="AJ283" s="33">
        <v>14.91</v>
      </c>
    </row>
    <row r="284" spans="1:36" s="8" customFormat="1" ht="12" customHeight="1">
      <c r="A284" s="6" t="s">
        <v>329</v>
      </c>
      <c r="B284" s="6" t="s">
        <v>330</v>
      </c>
      <c r="C284" s="6" t="s">
        <v>331</v>
      </c>
      <c r="D284" s="31">
        <f aca="true" t="shared" si="350" ref="D284:AG284">D285-D286</f>
        <v>8.17</v>
      </c>
      <c r="E284" s="31">
        <f t="shared" si="350"/>
        <v>1.7299999999999995</v>
      </c>
      <c r="F284" s="31">
        <f t="shared" si="350"/>
        <v>-0.23000000000000043</v>
      </c>
      <c r="G284" s="31">
        <f t="shared" si="350"/>
        <v>3.0100000000000016</v>
      </c>
      <c r="H284" s="30">
        <f t="shared" si="350"/>
        <v>12.679999999999996</v>
      </c>
      <c r="I284" s="31">
        <f t="shared" si="350"/>
        <v>4.14</v>
      </c>
      <c r="J284" s="31">
        <f t="shared" si="350"/>
        <v>-4.709999999999999</v>
      </c>
      <c r="K284" s="31">
        <f t="shared" si="350"/>
        <v>-0.19000000000000128</v>
      </c>
      <c r="L284" s="31">
        <f t="shared" si="350"/>
        <v>5.960000000000001</v>
      </c>
      <c r="M284" s="30">
        <f t="shared" si="350"/>
        <v>5.200000000000003</v>
      </c>
      <c r="N284" s="31">
        <f t="shared" si="350"/>
        <v>0.7900000000000009</v>
      </c>
      <c r="O284" s="31">
        <f t="shared" si="350"/>
        <v>13.509999999999998</v>
      </c>
      <c r="P284" s="31">
        <f t="shared" si="350"/>
        <v>-2.17</v>
      </c>
      <c r="Q284" s="31">
        <f t="shared" si="350"/>
        <v>19.86</v>
      </c>
      <c r="R284" s="30">
        <f t="shared" si="350"/>
        <v>31.989999999999995</v>
      </c>
      <c r="S284" s="31">
        <f t="shared" si="350"/>
        <v>-0.4200000000000017</v>
      </c>
      <c r="T284" s="31">
        <f t="shared" si="350"/>
        <v>-2.039999999999999</v>
      </c>
      <c r="U284" s="31">
        <f t="shared" si="350"/>
        <v>5.710000000000001</v>
      </c>
      <c r="V284" s="31">
        <f t="shared" si="350"/>
        <v>17.979999999999997</v>
      </c>
      <c r="W284" s="30">
        <f t="shared" si="350"/>
        <v>21.229999999999997</v>
      </c>
      <c r="X284" s="31">
        <f t="shared" si="350"/>
        <v>1.6999999999999993</v>
      </c>
      <c r="Y284" s="31">
        <f t="shared" si="350"/>
        <v>12.240000000000002</v>
      </c>
      <c r="Z284" s="31">
        <f t="shared" si="350"/>
        <v>12.640000000000002</v>
      </c>
      <c r="AA284" s="31">
        <f t="shared" si="350"/>
        <v>31.39</v>
      </c>
      <c r="AB284" s="30">
        <f t="shared" si="350"/>
        <v>57.97000000000001</v>
      </c>
      <c r="AC284" s="31">
        <f t="shared" si="350"/>
        <v>1.5899999999999999</v>
      </c>
      <c r="AD284" s="31">
        <f t="shared" si="350"/>
        <v>48.09</v>
      </c>
      <c r="AE284" s="31">
        <f t="shared" si="350"/>
        <v>12.48</v>
      </c>
      <c r="AF284" s="31">
        <f t="shared" si="350"/>
        <v>32.38</v>
      </c>
      <c r="AG284" s="30">
        <f t="shared" si="350"/>
        <v>94.54000000000002</v>
      </c>
      <c r="AH284" s="31">
        <f>AH285-AH286</f>
        <v>-4.109999999999999</v>
      </c>
      <c r="AI284" s="31">
        <f>AI285-AI286</f>
        <v>12.7</v>
      </c>
      <c r="AJ284" s="31">
        <f>AJ285-AJ286</f>
        <v>9.469999999999999</v>
      </c>
    </row>
    <row r="285" spans="1:36" ht="12" customHeight="1">
      <c r="A285" s="7" t="s">
        <v>31</v>
      </c>
      <c r="B285" s="7" t="s">
        <v>31</v>
      </c>
      <c r="C285" s="7" t="s">
        <v>32</v>
      </c>
      <c r="D285" s="9">
        <f>+D288+D290</f>
        <v>13.26</v>
      </c>
      <c r="E285" s="9">
        <f>+E288+E290</f>
        <v>7.43</v>
      </c>
      <c r="F285" s="9">
        <f>+F288+F290</f>
        <v>9.76</v>
      </c>
      <c r="G285" s="9">
        <f>+G288+G290</f>
        <v>11.96</v>
      </c>
      <c r="H285" s="32">
        <f>SUM(D285:G285)</f>
        <v>42.41</v>
      </c>
      <c r="I285" s="9">
        <f>+I288+I290</f>
        <v>12.02</v>
      </c>
      <c r="J285" s="9">
        <f>+J288+J290</f>
        <v>7.890000000000001</v>
      </c>
      <c r="K285" s="9">
        <f>+K288+K290</f>
        <v>9.02</v>
      </c>
      <c r="L285" s="9">
        <f>+L288+L290</f>
        <v>18.02</v>
      </c>
      <c r="M285" s="32">
        <f>SUM(I285:L285)</f>
        <v>46.95</v>
      </c>
      <c r="N285" s="9">
        <f>+N288+N290</f>
        <v>10.38</v>
      </c>
      <c r="O285" s="9">
        <f aca="true" t="shared" si="351" ref="O285:AA285">+O288+O290</f>
        <v>25.97</v>
      </c>
      <c r="P285" s="9">
        <f t="shared" si="351"/>
        <v>12.99</v>
      </c>
      <c r="Q285" s="9">
        <f t="shared" si="351"/>
        <v>35.35</v>
      </c>
      <c r="R285" s="32">
        <f>SUM(N285:Q285)</f>
        <v>84.69</v>
      </c>
      <c r="S285" s="9">
        <f t="shared" si="351"/>
        <v>11.879999999999999</v>
      </c>
      <c r="T285" s="9">
        <f t="shared" si="351"/>
        <v>10.98</v>
      </c>
      <c r="U285" s="9">
        <f t="shared" si="351"/>
        <v>20</v>
      </c>
      <c r="V285" s="9">
        <f t="shared" si="351"/>
        <v>33.16</v>
      </c>
      <c r="W285" s="32">
        <f>SUM(S285:V285)</f>
        <v>76.02</v>
      </c>
      <c r="X285" s="9">
        <f t="shared" si="351"/>
        <v>13.2</v>
      </c>
      <c r="Y285" s="9">
        <f t="shared" si="351"/>
        <v>23.67</v>
      </c>
      <c r="Z285" s="9">
        <f t="shared" si="351"/>
        <v>27.490000000000002</v>
      </c>
      <c r="AA285" s="9">
        <f t="shared" si="351"/>
        <v>46.03</v>
      </c>
      <c r="AB285" s="32">
        <f>SUM(X285:AA285)</f>
        <v>110.39000000000001</v>
      </c>
      <c r="AC285" s="33">
        <f>AC288+AC290</f>
        <v>15.62</v>
      </c>
      <c r="AD285" s="33">
        <f>AD288+AD290</f>
        <v>67.03</v>
      </c>
      <c r="AE285" s="33">
        <f>AE288+AE290</f>
        <v>36.64</v>
      </c>
      <c r="AF285" s="33">
        <f>AF288+AF290</f>
        <v>56.13</v>
      </c>
      <c r="AG285" s="34">
        <f>SUM(AC285:AF285)</f>
        <v>175.42000000000002</v>
      </c>
      <c r="AH285" s="33">
        <f>AH288+AH290</f>
        <v>12.41</v>
      </c>
      <c r="AI285" s="33">
        <f>AI288+AI290</f>
        <v>29.3</v>
      </c>
      <c r="AJ285" s="33">
        <f>AJ288+AJ290</f>
        <v>27.53</v>
      </c>
    </row>
    <row r="286" spans="1:36" ht="12" customHeight="1">
      <c r="A286" s="7" t="s">
        <v>33</v>
      </c>
      <c r="B286" s="7" t="s">
        <v>33</v>
      </c>
      <c r="C286" s="7" t="s">
        <v>34</v>
      </c>
      <c r="D286" s="9">
        <f>+D291</f>
        <v>5.09</v>
      </c>
      <c r="E286" s="9">
        <f>+E291</f>
        <v>5.7</v>
      </c>
      <c r="F286" s="9">
        <f>+F291</f>
        <v>9.99</v>
      </c>
      <c r="G286" s="9">
        <f>+G291</f>
        <v>8.95</v>
      </c>
      <c r="H286" s="32">
        <f>SUM(D286:G286)</f>
        <v>29.73</v>
      </c>
      <c r="I286" s="9">
        <f>+I291</f>
        <v>7.88</v>
      </c>
      <c r="J286" s="9">
        <f>+J291</f>
        <v>12.6</v>
      </c>
      <c r="K286" s="9">
        <f>+K291</f>
        <v>9.21</v>
      </c>
      <c r="L286" s="9">
        <f>+L291</f>
        <v>12.059999999999999</v>
      </c>
      <c r="M286" s="32">
        <f>SUM(I286:L286)</f>
        <v>41.75</v>
      </c>
      <c r="N286" s="9">
        <f>+N291</f>
        <v>9.59</v>
      </c>
      <c r="O286" s="9">
        <f aca="true" t="shared" si="352" ref="O286:AA286">+O291</f>
        <v>12.46</v>
      </c>
      <c r="P286" s="9">
        <f t="shared" si="352"/>
        <v>15.16</v>
      </c>
      <c r="Q286" s="9">
        <f t="shared" si="352"/>
        <v>15.49</v>
      </c>
      <c r="R286" s="32">
        <f>SUM(N286:Q286)</f>
        <v>52.7</v>
      </c>
      <c r="S286" s="9">
        <f t="shared" si="352"/>
        <v>12.3</v>
      </c>
      <c r="T286" s="9">
        <f t="shared" si="352"/>
        <v>13.02</v>
      </c>
      <c r="U286" s="9">
        <f t="shared" si="352"/>
        <v>14.29</v>
      </c>
      <c r="V286" s="9">
        <f t="shared" si="352"/>
        <v>15.180000000000001</v>
      </c>
      <c r="W286" s="32">
        <f>SUM(S286:V286)</f>
        <v>54.79</v>
      </c>
      <c r="X286" s="9">
        <f t="shared" si="352"/>
        <v>11.5</v>
      </c>
      <c r="Y286" s="9">
        <f t="shared" si="352"/>
        <v>11.43</v>
      </c>
      <c r="Z286" s="9">
        <f t="shared" si="352"/>
        <v>14.85</v>
      </c>
      <c r="AA286" s="9">
        <f t="shared" si="352"/>
        <v>14.64</v>
      </c>
      <c r="AB286" s="32">
        <f>SUM(X286:AA286)</f>
        <v>52.42</v>
      </c>
      <c r="AC286" s="33">
        <f>AC291</f>
        <v>14.03</v>
      </c>
      <c r="AD286" s="33">
        <f>AD291</f>
        <v>18.939999999999998</v>
      </c>
      <c r="AE286" s="33">
        <f>AE291</f>
        <v>24.16</v>
      </c>
      <c r="AF286" s="33">
        <f>AF291</f>
        <v>23.75</v>
      </c>
      <c r="AG286" s="34">
        <f>SUM(AC286:AF286)</f>
        <v>80.88</v>
      </c>
      <c r="AH286" s="33">
        <f>AH291</f>
        <v>16.52</v>
      </c>
      <c r="AI286" s="33">
        <f>AI291</f>
        <v>16.6</v>
      </c>
      <c r="AJ286" s="33">
        <f>AJ291</f>
        <v>18.060000000000002</v>
      </c>
    </row>
    <row r="287" spans="1:36" ht="24.75" customHeight="1">
      <c r="A287" s="7" t="s">
        <v>332</v>
      </c>
      <c r="B287" s="7" t="s">
        <v>333</v>
      </c>
      <c r="C287" s="7" t="s">
        <v>334</v>
      </c>
      <c r="D287" s="9">
        <f aca="true" t="shared" si="353" ref="D287:AB287">+D288</f>
        <v>0</v>
      </c>
      <c r="E287" s="9">
        <f t="shared" si="353"/>
        <v>0</v>
      </c>
      <c r="F287" s="9">
        <f t="shared" si="353"/>
        <v>0</v>
      </c>
      <c r="G287" s="9">
        <f t="shared" si="353"/>
        <v>0</v>
      </c>
      <c r="H287" s="32">
        <f t="shared" si="353"/>
        <v>0</v>
      </c>
      <c r="I287" s="9">
        <f t="shared" si="353"/>
        <v>0</v>
      </c>
      <c r="J287" s="9">
        <f t="shared" si="353"/>
        <v>0</v>
      </c>
      <c r="K287" s="9">
        <f t="shared" si="353"/>
        <v>0</v>
      </c>
      <c r="L287" s="9">
        <f t="shared" si="353"/>
        <v>0</v>
      </c>
      <c r="M287" s="32">
        <f t="shared" si="353"/>
        <v>0</v>
      </c>
      <c r="N287" s="9">
        <f>+N288</f>
        <v>0</v>
      </c>
      <c r="O287" s="9">
        <f t="shared" si="353"/>
        <v>8</v>
      </c>
      <c r="P287" s="9">
        <f t="shared" si="353"/>
        <v>0</v>
      </c>
      <c r="Q287" s="9">
        <f t="shared" si="353"/>
        <v>0</v>
      </c>
      <c r="R287" s="32">
        <f t="shared" si="353"/>
        <v>8</v>
      </c>
      <c r="S287" s="9">
        <f t="shared" si="353"/>
        <v>0</v>
      </c>
      <c r="T287" s="9">
        <f t="shared" si="353"/>
        <v>0</v>
      </c>
      <c r="U287" s="9">
        <f t="shared" si="353"/>
        <v>0</v>
      </c>
      <c r="V287" s="9">
        <f t="shared" si="353"/>
        <v>0</v>
      </c>
      <c r="W287" s="32">
        <f t="shared" si="353"/>
        <v>0</v>
      </c>
      <c r="X287" s="9">
        <f t="shared" si="353"/>
        <v>0</v>
      </c>
      <c r="Y287" s="9">
        <f t="shared" si="353"/>
        <v>0</v>
      </c>
      <c r="Z287" s="9">
        <f t="shared" si="353"/>
        <v>0</v>
      </c>
      <c r="AA287" s="9">
        <f t="shared" si="353"/>
        <v>0</v>
      </c>
      <c r="AB287" s="32">
        <f t="shared" si="353"/>
        <v>0</v>
      </c>
      <c r="AC287" s="33">
        <f aca="true" t="shared" si="354" ref="AC287:AJ287">AC288</f>
        <v>0.1</v>
      </c>
      <c r="AD287" s="33">
        <f t="shared" si="354"/>
        <v>0</v>
      </c>
      <c r="AE287" s="33">
        <f t="shared" si="354"/>
        <v>0</v>
      </c>
      <c r="AF287" s="33">
        <f t="shared" si="354"/>
        <v>0</v>
      </c>
      <c r="AG287" s="35">
        <f t="shared" si="354"/>
        <v>0.1</v>
      </c>
      <c r="AH287" s="33">
        <f t="shared" si="354"/>
        <v>0</v>
      </c>
      <c r="AI287" s="33">
        <f t="shared" si="354"/>
        <v>0</v>
      </c>
      <c r="AJ287" s="33">
        <f t="shared" si="354"/>
        <v>0</v>
      </c>
    </row>
    <row r="288" spans="1:36" ht="12" customHeight="1">
      <c r="A288" s="7" t="s">
        <v>38</v>
      </c>
      <c r="B288" s="7" t="s">
        <v>38</v>
      </c>
      <c r="C288" s="7" t="s">
        <v>39</v>
      </c>
      <c r="D288" s="9"/>
      <c r="E288" s="9"/>
      <c r="F288" s="9"/>
      <c r="G288" s="9"/>
      <c r="H288" s="32">
        <f>SUM(D288:G288)</f>
        <v>0</v>
      </c>
      <c r="I288" s="9"/>
      <c r="J288" s="9"/>
      <c r="K288" s="9"/>
      <c r="L288" s="9"/>
      <c r="M288" s="32">
        <f>SUM(I288:L288)</f>
        <v>0</v>
      </c>
      <c r="N288" s="9">
        <v>0</v>
      </c>
      <c r="O288" s="9">
        <v>8</v>
      </c>
      <c r="P288" s="9">
        <v>0</v>
      </c>
      <c r="Q288" s="9">
        <v>0</v>
      </c>
      <c r="R288" s="32">
        <f>SUM(N288:Q288)</f>
        <v>8</v>
      </c>
      <c r="S288" s="9">
        <v>0</v>
      </c>
      <c r="T288" s="9">
        <v>0</v>
      </c>
      <c r="U288" s="9">
        <v>0</v>
      </c>
      <c r="V288" s="9">
        <v>0</v>
      </c>
      <c r="W288" s="32">
        <f>SUM(S288:V288)</f>
        <v>0</v>
      </c>
      <c r="X288" s="33">
        <v>0</v>
      </c>
      <c r="Y288" s="33">
        <v>0</v>
      </c>
      <c r="Z288" s="33">
        <v>0</v>
      </c>
      <c r="AA288" s="33">
        <v>0</v>
      </c>
      <c r="AB288" s="34">
        <f>SUM(X288:AA288)</f>
        <v>0</v>
      </c>
      <c r="AC288" s="33">
        <v>0.1</v>
      </c>
      <c r="AD288" s="33">
        <v>0</v>
      </c>
      <c r="AE288" s="33">
        <v>0</v>
      </c>
      <c r="AF288" s="33">
        <v>0</v>
      </c>
      <c r="AG288" s="34">
        <f>SUM(AC288:AF288)</f>
        <v>0.1</v>
      </c>
      <c r="AH288" s="33">
        <v>0</v>
      </c>
      <c r="AI288" s="33">
        <v>0</v>
      </c>
      <c r="AJ288" s="33">
        <v>0</v>
      </c>
    </row>
    <row r="289" spans="1:36" ht="12" customHeight="1">
      <c r="A289" s="7" t="s">
        <v>335</v>
      </c>
      <c r="B289" s="7" t="s">
        <v>336</v>
      </c>
      <c r="C289" s="7" t="s">
        <v>337</v>
      </c>
      <c r="D289" s="9">
        <f aca="true" t="shared" si="355" ref="D289:M289">+D290-D291</f>
        <v>8.17</v>
      </c>
      <c r="E289" s="9">
        <f t="shared" si="355"/>
        <v>1.7299999999999995</v>
      </c>
      <c r="F289" s="9">
        <f t="shared" si="355"/>
        <v>-0.23000000000000043</v>
      </c>
      <c r="G289" s="9">
        <f t="shared" si="355"/>
        <v>3.0100000000000016</v>
      </c>
      <c r="H289" s="32">
        <f t="shared" si="355"/>
        <v>12.679999999999996</v>
      </c>
      <c r="I289" s="9">
        <f t="shared" si="355"/>
        <v>4.14</v>
      </c>
      <c r="J289" s="9">
        <f t="shared" si="355"/>
        <v>-4.709999999999999</v>
      </c>
      <c r="K289" s="9">
        <f t="shared" si="355"/>
        <v>-0.19000000000000128</v>
      </c>
      <c r="L289" s="9">
        <f t="shared" si="355"/>
        <v>5.960000000000001</v>
      </c>
      <c r="M289" s="32">
        <f t="shared" si="355"/>
        <v>5.200000000000003</v>
      </c>
      <c r="N289" s="9">
        <f>+N290-N291</f>
        <v>0.7900000000000009</v>
      </c>
      <c r="O289" s="9">
        <f aca="true" t="shared" si="356" ref="O289:AB289">+O290-O291</f>
        <v>5.509999999999998</v>
      </c>
      <c r="P289" s="9">
        <f t="shared" si="356"/>
        <v>-2.17</v>
      </c>
      <c r="Q289" s="9">
        <f t="shared" si="356"/>
        <v>19.86</v>
      </c>
      <c r="R289" s="32">
        <f t="shared" si="356"/>
        <v>23.989999999999995</v>
      </c>
      <c r="S289" s="9">
        <f t="shared" si="356"/>
        <v>-0.4200000000000017</v>
      </c>
      <c r="T289" s="9">
        <f t="shared" si="356"/>
        <v>-2.039999999999999</v>
      </c>
      <c r="U289" s="9">
        <f t="shared" si="356"/>
        <v>5.710000000000001</v>
      </c>
      <c r="V289" s="9">
        <f t="shared" si="356"/>
        <v>17.979999999999997</v>
      </c>
      <c r="W289" s="32">
        <f t="shared" si="356"/>
        <v>21.229999999999997</v>
      </c>
      <c r="X289" s="9">
        <f t="shared" si="356"/>
        <v>1.6999999999999993</v>
      </c>
      <c r="Y289" s="9">
        <f t="shared" si="356"/>
        <v>12.240000000000002</v>
      </c>
      <c r="Z289" s="9">
        <f t="shared" si="356"/>
        <v>12.640000000000002</v>
      </c>
      <c r="AA289" s="9">
        <f t="shared" si="356"/>
        <v>31.39</v>
      </c>
      <c r="AB289" s="32">
        <f t="shared" si="356"/>
        <v>57.97000000000001</v>
      </c>
      <c r="AC289" s="33">
        <f aca="true" t="shared" si="357" ref="AC289:AJ289">AC290-AC291</f>
        <v>1.4900000000000002</v>
      </c>
      <c r="AD289" s="33">
        <f t="shared" si="357"/>
        <v>48.09</v>
      </c>
      <c r="AE289" s="33">
        <f t="shared" si="357"/>
        <v>12.48</v>
      </c>
      <c r="AF289" s="33">
        <f t="shared" si="357"/>
        <v>32.38</v>
      </c>
      <c r="AG289" s="35">
        <f t="shared" si="357"/>
        <v>94.44</v>
      </c>
      <c r="AH289" s="33">
        <f t="shared" si="357"/>
        <v>-4.109999999999999</v>
      </c>
      <c r="AI289" s="33">
        <f t="shared" si="357"/>
        <v>12.7</v>
      </c>
      <c r="AJ289" s="33">
        <f t="shared" si="357"/>
        <v>9.469999999999999</v>
      </c>
    </row>
    <row r="290" spans="1:36" ht="12" customHeight="1">
      <c r="A290" s="7" t="s">
        <v>38</v>
      </c>
      <c r="B290" s="7" t="s">
        <v>38</v>
      </c>
      <c r="C290" s="7" t="s">
        <v>39</v>
      </c>
      <c r="D290" s="9">
        <f aca="true" t="shared" si="358" ref="D290:G291">+D293+D296</f>
        <v>13.26</v>
      </c>
      <c r="E290" s="9">
        <f t="shared" si="358"/>
        <v>7.43</v>
      </c>
      <c r="F290" s="9">
        <f t="shared" si="358"/>
        <v>9.76</v>
      </c>
      <c r="G290" s="9">
        <f t="shared" si="358"/>
        <v>11.96</v>
      </c>
      <c r="H290" s="32">
        <f>SUM(D290:G290)</f>
        <v>42.41</v>
      </c>
      <c r="I290" s="9">
        <f aca="true" t="shared" si="359" ref="I290:L291">+I293+I296</f>
        <v>12.02</v>
      </c>
      <c r="J290" s="9">
        <f t="shared" si="359"/>
        <v>7.890000000000001</v>
      </c>
      <c r="K290" s="9">
        <f t="shared" si="359"/>
        <v>9.02</v>
      </c>
      <c r="L290" s="9">
        <f t="shared" si="359"/>
        <v>18.02</v>
      </c>
      <c r="M290" s="32">
        <f>SUM(I290:L290)</f>
        <v>46.95</v>
      </c>
      <c r="N290" s="9">
        <f>+N293+N296</f>
        <v>10.38</v>
      </c>
      <c r="O290" s="9">
        <f aca="true" t="shared" si="360" ref="O290:AA291">+O293+O296</f>
        <v>17.97</v>
      </c>
      <c r="P290" s="9">
        <f t="shared" si="360"/>
        <v>12.99</v>
      </c>
      <c r="Q290" s="9">
        <f t="shared" si="360"/>
        <v>35.35</v>
      </c>
      <c r="R290" s="32">
        <f>SUM(N290:Q290)</f>
        <v>76.69</v>
      </c>
      <c r="S290" s="9">
        <f t="shared" si="360"/>
        <v>11.879999999999999</v>
      </c>
      <c r="T290" s="9">
        <f t="shared" si="360"/>
        <v>10.98</v>
      </c>
      <c r="U290" s="9">
        <f t="shared" si="360"/>
        <v>20</v>
      </c>
      <c r="V290" s="9">
        <f t="shared" si="360"/>
        <v>33.16</v>
      </c>
      <c r="W290" s="32">
        <f>SUM(S290:V290)</f>
        <v>76.02</v>
      </c>
      <c r="X290" s="9">
        <f t="shared" si="360"/>
        <v>13.2</v>
      </c>
      <c r="Y290" s="9">
        <f t="shared" si="360"/>
        <v>23.67</v>
      </c>
      <c r="Z290" s="9">
        <f t="shared" si="360"/>
        <v>27.490000000000002</v>
      </c>
      <c r="AA290" s="9">
        <f t="shared" si="360"/>
        <v>46.03</v>
      </c>
      <c r="AB290" s="32">
        <f>SUM(X290:AA290)</f>
        <v>110.39000000000001</v>
      </c>
      <c r="AC290" s="33">
        <f>AC293+AC296</f>
        <v>15.52</v>
      </c>
      <c r="AD290" s="33">
        <f>AD293+AD296</f>
        <v>67.03</v>
      </c>
      <c r="AE290" s="33">
        <f>AE293+AE296</f>
        <v>36.64</v>
      </c>
      <c r="AF290" s="33">
        <f>AF293+AF296</f>
        <v>56.13</v>
      </c>
      <c r="AG290" s="34">
        <f>SUM(AC290:AF290)</f>
        <v>175.32</v>
      </c>
      <c r="AH290" s="33">
        <f>AH293+AH296</f>
        <v>12.41</v>
      </c>
      <c r="AI290" s="33">
        <f>AI293+AI296</f>
        <v>29.3</v>
      </c>
      <c r="AJ290" s="33">
        <f>AJ293+AJ296</f>
        <v>27.53</v>
      </c>
    </row>
    <row r="291" spans="1:36" ht="12" customHeight="1">
      <c r="A291" s="7" t="s">
        <v>40</v>
      </c>
      <c r="B291" s="7" t="s">
        <v>40</v>
      </c>
      <c r="C291" s="7" t="s">
        <v>41</v>
      </c>
      <c r="D291" s="9">
        <f t="shared" si="358"/>
        <v>5.09</v>
      </c>
      <c r="E291" s="9">
        <f t="shared" si="358"/>
        <v>5.7</v>
      </c>
      <c r="F291" s="9">
        <f t="shared" si="358"/>
        <v>9.99</v>
      </c>
      <c r="G291" s="9">
        <f t="shared" si="358"/>
        <v>8.95</v>
      </c>
      <c r="H291" s="32">
        <f>SUM(D291:G291)</f>
        <v>29.73</v>
      </c>
      <c r="I291" s="9">
        <f t="shared" si="359"/>
        <v>7.88</v>
      </c>
      <c r="J291" s="9">
        <f t="shared" si="359"/>
        <v>12.6</v>
      </c>
      <c r="K291" s="9">
        <f t="shared" si="359"/>
        <v>9.21</v>
      </c>
      <c r="L291" s="9">
        <f t="shared" si="359"/>
        <v>12.059999999999999</v>
      </c>
      <c r="M291" s="32">
        <f>SUM(I291:L291)</f>
        <v>41.75</v>
      </c>
      <c r="N291" s="9">
        <f>+N294+N297</f>
        <v>9.59</v>
      </c>
      <c r="O291" s="9">
        <f t="shared" si="360"/>
        <v>12.46</v>
      </c>
      <c r="P291" s="9">
        <f t="shared" si="360"/>
        <v>15.16</v>
      </c>
      <c r="Q291" s="9">
        <f t="shared" si="360"/>
        <v>15.49</v>
      </c>
      <c r="R291" s="32">
        <f>SUM(N291:Q291)</f>
        <v>52.7</v>
      </c>
      <c r="S291" s="9">
        <f t="shared" si="360"/>
        <v>12.3</v>
      </c>
      <c r="T291" s="9">
        <f t="shared" si="360"/>
        <v>13.02</v>
      </c>
      <c r="U291" s="9">
        <f t="shared" si="360"/>
        <v>14.29</v>
      </c>
      <c r="V291" s="9">
        <f t="shared" si="360"/>
        <v>15.180000000000001</v>
      </c>
      <c r="W291" s="32">
        <f>SUM(S291:V291)</f>
        <v>54.79</v>
      </c>
      <c r="X291" s="9">
        <f t="shared" si="360"/>
        <v>11.5</v>
      </c>
      <c r="Y291" s="9">
        <f t="shared" si="360"/>
        <v>11.43</v>
      </c>
      <c r="Z291" s="9">
        <f t="shared" si="360"/>
        <v>14.85</v>
      </c>
      <c r="AA291" s="9">
        <f t="shared" si="360"/>
        <v>14.64</v>
      </c>
      <c r="AB291" s="32">
        <f>SUM(X291:AA291)</f>
        <v>52.42</v>
      </c>
      <c r="AC291" s="33">
        <f>AC297</f>
        <v>14.03</v>
      </c>
      <c r="AD291" s="33">
        <f>AD297</f>
        <v>18.939999999999998</v>
      </c>
      <c r="AE291" s="33">
        <f>AE297</f>
        <v>24.16</v>
      </c>
      <c r="AF291" s="33">
        <f>AF297</f>
        <v>23.75</v>
      </c>
      <c r="AG291" s="34">
        <f>SUM(AC291:AF291)</f>
        <v>80.88</v>
      </c>
      <c r="AH291" s="33">
        <f>AH297</f>
        <v>16.52</v>
      </c>
      <c r="AI291" s="33">
        <f>AI297</f>
        <v>16.6</v>
      </c>
      <c r="AJ291" s="33">
        <f>AJ297</f>
        <v>18.060000000000002</v>
      </c>
    </row>
    <row r="292" spans="1:36" ht="12" customHeight="1">
      <c r="A292" s="10" t="s">
        <v>338</v>
      </c>
      <c r="B292" s="10" t="s">
        <v>339</v>
      </c>
      <c r="C292" s="7" t="s">
        <v>340</v>
      </c>
      <c r="D292" s="9">
        <f aca="true" t="shared" si="361" ref="D292:M292">+D293-D294</f>
        <v>10.45</v>
      </c>
      <c r="E292" s="9">
        <f t="shared" si="361"/>
        <v>4.51</v>
      </c>
      <c r="F292" s="9">
        <f t="shared" si="361"/>
        <v>6.8</v>
      </c>
      <c r="G292" s="9">
        <f t="shared" si="361"/>
        <v>8.46</v>
      </c>
      <c r="H292" s="32">
        <f t="shared" si="361"/>
        <v>30.22</v>
      </c>
      <c r="I292" s="9">
        <f t="shared" si="361"/>
        <v>9.35</v>
      </c>
      <c r="J292" s="9">
        <f t="shared" si="361"/>
        <v>4.2</v>
      </c>
      <c r="K292" s="9">
        <f t="shared" si="361"/>
        <v>6.14</v>
      </c>
      <c r="L292" s="9">
        <f t="shared" si="361"/>
        <v>13.87</v>
      </c>
      <c r="M292" s="32">
        <f t="shared" si="361"/>
        <v>33.56</v>
      </c>
      <c r="N292" s="9">
        <f>+N293-N294</f>
        <v>3.72</v>
      </c>
      <c r="O292" s="9">
        <f aca="true" t="shared" si="362" ref="O292:AJ292">+O293-O294</f>
        <v>10.75</v>
      </c>
      <c r="P292" s="9">
        <f t="shared" si="362"/>
        <v>8.26</v>
      </c>
      <c r="Q292" s="9">
        <f t="shared" si="362"/>
        <v>28.75</v>
      </c>
      <c r="R292" s="32">
        <f t="shared" si="362"/>
        <v>51.480000000000004</v>
      </c>
      <c r="S292" s="9">
        <f t="shared" si="362"/>
        <v>8.35</v>
      </c>
      <c r="T292" s="9">
        <f t="shared" si="362"/>
        <v>7.41</v>
      </c>
      <c r="U292" s="9">
        <f t="shared" si="362"/>
        <v>14.91</v>
      </c>
      <c r="V292" s="9">
        <f t="shared" si="362"/>
        <v>26.68</v>
      </c>
      <c r="W292" s="32">
        <f t="shared" si="362"/>
        <v>57.35000000000001</v>
      </c>
      <c r="X292" s="9">
        <f t="shared" si="362"/>
        <v>9.77</v>
      </c>
      <c r="Y292" s="9">
        <f t="shared" si="362"/>
        <v>20.53</v>
      </c>
      <c r="Z292" s="9">
        <f t="shared" si="362"/>
        <v>23.3</v>
      </c>
      <c r="AA292" s="9">
        <f t="shared" si="362"/>
        <v>39.77</v>
      </c>
      <c r="AB292" s="32">
        <f t="shared" si="362"/>
        <v>93.37</v>
      </c>
      <c r="AC292" s="9">
        <f t="shared" si="362"/>
        <v>12.87</v>
      </c>
      <c r="AD292" s="9">
        <f t="shared" si="362"/>
        <v>62.53</v>
      </c>
      <c r="AE292" s="9">
        <f t="shared" si="362"/>
        <v>29.91</v>
      </c>
      <c r="AF292" s="9">
        <f t="shared" si="362"/>
        <v>51.67</v>
      </c>
      <c r="AG292" s="34">
        <f t="shared" si="362"/>
        <v>156.98000000000002</v>
      </c>
      <c r="AH292" s="9">
        <f t="shared" si="362"/>
        <v>10.57</v>
      </c>
      <c r="AI292" s="9">
        <f t="shared" si="362"/>
        <v>26.87</v>
      </c>
      <c r="AJ292" s="9">
        <f t="shared" si="362"/>
        <v>25.23</v>
      </c>
    </row>
    <row r="293" spans="1:36" ht="12" customHeight="1">
      <c r="A293" s="7" t="s">
        <v>45</v>
      </c>
      <c r="B293" s="7" t="s">
        <v>45</v>
      </c>
      <c r="C293" s="7" t="s">
        <v>46</v>
      </c>
      <c r="D293" s="9">
        <v>10.45</v>
      </c>
      <c r="E293" s="9">
        <v>4.51</v>
      </c>
      <c r="F293" s="9">
        <v>6.8</v>
      </c>
      <c r="G293" s="9">
        <v>8.46</v>
      </c>
      <c r="H293" s="32">
        <f>SUM(D293:G293)</f>
        <v>30.22</v>
      </c>
      <c r="I293" s="9">
        <v>9.35</v>
      </c>
      <c r="J293" s="9">
        <v>4.2</v>
      </c>
      <c r="K293" s="9">
        <v>6.14</v>
      </c>
      <c r="L293" s="9">
        <v>13.87</v>
      </c>
      <c r="M293" s="32">
        <f>SUM(I293:L293)</f>
        <v>33.56</v>
      </c>
      <c r="N293" s="9">
        <v>3.72</v>
      </c>
      <c r="O293" s="9">
        <v>10.75</v>
      </c>
      <c r="P293" s="9">
        <v>8.26</v>
      </c>
      <c r="Q293" s="9">
        <v>28.75</v>
      </c>
      <c r="R293" s="32">
        <f>SUM(N293:Q293)</f>
        <v>51.480000000000004</v>
      </c>
      <c r="S293" s="9">
        <v>8.35</v>
      </c>
      <c r="T293" s="9">
        <v>7.41</v>
      </c>
      <c r="U293" s="9">
        <v>14.91</v>
      </c>
      <c r="V293" s="9">
        <v>27.23</v>
      </c>
      <c r="W293" s="32">
        <f>SUM(S293:V293)</f>
        <v>57.900000000000006</v>
      </c>
      <c r="X293" s="33">
        <v>9.77</v>
      </c>
      <c r="Y293" s="33">
        <v>20.53</v>
      </c>
      <c r="Z293" s="33">
        <v>23.3</v>
      </c>
      <c r="AA293" s="33">
        <v>39.77</v>
      </c>
      <c r="AB293" s="34">
        <f>SUM(X293:AA293)</f>
        <v>93.37</v>
      </c>
      <c r="AC293" s="33">
        <v>12.87</v>
      </c>
      <c r="AD293" s="33">
        <v>62.53</v>
      </c>
      <c r="AE293" s="33">
        <v>29.91</v>
      </c>
      <c r="AF293" s="33">
        <v>51.67</v>
      </c>
      <c r="AG293" s="34">
        <f>SUM(AC293:AF293)</f>
        <v>156.98000000000002</v>
      </c>
      <c r="AH293" s="33">
        <v>10.57</v>
      </c>
      <c r="AI293" s="33">
        <v>26.87</v>
      </c>
      <c r="AJ293" s="33">
        <v>25.23</v>
      </c>
    </row>
    <row r="294" spans="1:36" ht="12" customHeight="1">
      <c r="A294" s="7" t="s">
        <v>47</v>
      </c>
      <c r="B294" s="7" t="s">
        <v>47</v>
      </c>
      <c r="C294" s="7" t="s">
        <v>48</v>
      </c>
      <c r="D294" s="9">
        <v>0</v>
      </c>
      <c r="E294" s="9">
        <v>0</v>
      </c>
      <c r="F294" s="9">
        <v>0</v>
      </c>
      <c r="G294" s="9">
        <v>0</v>
      </c>
      <c r="H294" s="32">
        <f>SUM(D294:G294)</f>
        <v>0</v>
      </c>
      <c r="I294" s="9">
        <v>0</v>
      </c>
      <c r="J294" s="9">
        <v>0</v>
      </c>
      <c r="K294" s="9">
        <v>0</v>
      </c>
      <c r="L294" s="9">
        <v>0</v>
      </c>
      <c r="M294" s="32">
        <f>SUM(I294:L294)</f>
        <v>0</v>
      </c>
      <c r="N294" s="9">
        <v>0</v>
      </c>
      <c r="O294" s="9">
        <v>0</v>
      </c>
      <c r="P294" s="9">
        <v>0</v>
      </c>
      <c r="Q294" s="9">
        <v>0</v>
      </c>
      <c r="R294" s="32">
        <f>SUM(N294:Q294)</f>
        <v>0</v>
      </c>
      <c r="S294" s="9">
        <v>0</v>
      </c>
      <c r="T294" s="9">
        <v>0</v>
      </c>
      <c r="U294" s="9">
        <v>0</v>
      </c>
      <c r="V294" s="9">
        <v>0.55</v>
      </c>
      <c r="W294" s="32">
        <f>SUM(S294:V294)</f>
        <v>0.55</v>
      </c>
      <c r="X294" s="33">
        <v>0</v>
      </c>
      <c r="Y294" s="33">
        <v>0</v>
      </c>
      <c r="Z294" s="33">
        <v>0</v>
      </c>
      <c r="AA294" s="33">
        <v>0</v>
      </c>
      <c r="AB294" s="34">
        <f>SUM(X294:AA294)</f>
        <v>0</v>
      </c>
      <c r="AC294" s="37"/>
      <c r="AD294" s="37"/>
      <c r="AE294" s="37"/>
      <c r="AF294" s="37"/>
      <c r="AG294" s="34"/>
      <c r="AH294" s="33">
        <v>0</v>
      </c>
      <c r="AI294" s="33">
        <v>0</v>
      </c>
      <c r="AJ294" s="33">
        <v>0</v>
      </c>
    </row>
    <row r="295" spans="1:36" ht="24" customHeight="1">
      <c r="A295" s="7" t="s">
        <v>341</v>
      </c>
      <c r="B295" s="7" t="s">
        <v>342</v>
      </c>
      <c r="C295" s="7" t="s">
        <v>343</v>
      </c>
      <c r="D295" s="9">
        <f aca="true" t="shared" si="363" ref="D295:AG295">D296-D297</f>
        <v>-2.28</v>
      </c>
      <c r="E295" s="9">
        <f t="shared" si="363"/>
        <v>-2.7800000000000002</v>
      </c>
      <c r="F295" s="9">
        <f t="shared" si="363"/>
        <v>-7.03</v>
      </c>
      <c r="G295" s="9">
        <f t="shared" si="363"/>
        <v>-5.449999999999999</v>
      </c>
      <c r="H295" s="32">
        <f t="shared" si="363"/>
        <v>-17.54</v>
      </c>
      <c r="I295" s="9">
        <f t="shared" si="363"/>
        <v>-5.21</v>
      </c>
      <c r="J295" s="9">
        <f t="shared" si="363"/>
        <v>-8.91</v>
      </c>
      <c r="K295" s="9">
        <f t="shared" si="363"/>
        <v>-6.330000000000001</v>
      </c>
      <c r="L295" s="9">
        <f t="shared" si="363"/>
        <v>-7.909999999999998</v>
      </c>
      <c r="M295" s="32">
        <f t="shared" si="363"/>
        <v>-28.36</v>
      </c>
      <c r="N295" s="9">
        <f t="shared" si="363"/>
        <v>-2.9299999999999997</v>
      </c>
      <c r="O295" s="9">
        <f t="shared" si="363"/>
        <v>-5.24</v>
      </c>
      <c r="P295" s="9">
        <f t="shared" si="363"/>
        <v>-10.43</v>
      </c>
      <c r="Q295" s="9">
        <f t="shared" si="363"/>
        <v>-8.89</v>
      </c>
      <c r="R295" s="32">
        <f t="shared" si="363"/>
        <v>-27.490000000000002</v>
      </c>
      <c r="S295" s="9">
        <f t="shared" si="363"/>
        <v>-8.770000000000001</v>
      </c>
      <c r="T295" s="9">
        <f t="shared" si="363"/>
        <v>-9.45</v>
      </c>
      <c r="U295" s="9">
        <f t="shared" si="363"/>
        <v>-9.2</v>
      </c>
      <c r="V295" s="9">
        <f t="shared" si="363"/>
        <v>-8.700000000000001</v>
      </c>
      <c r="W295" s="32">
        <f t="shared" si="363"/>
        <v>-36.120000000000005</v>
      </c>
      <c r="X295" s="33">
        <f t="shared" si="363"/>
        <v>-8.07</v>
      </c>
      <c r="Y295" s="33">
        <f t="shared" si="363"/>
        <v>-8.29</v>
      </c>
      <c r="Z295" s="33">
        <f t="shared" si="363"/>
        <v>-10.66</v>
      </c>
      <c r="AA295" s="33">
        <f t="shared" si="363"/>
        <v>-8.379999999999999</v>
      </c>
      <c r="AB295" s="35">
        <f t="shared" si="363"/>
        <v>-35.400000000000006</v>
      </c>
      <c r="AC295" s="33">
        <f t="shared" si="363"/>
        <v>-11.379999999999999</v>
      </c>
      <c r="AD295" s="33">
        <f t="shared" si="363"/>
        <v>-14.439999999999998</v>
      </c>
      <c r="AE295" s="33">
        <f t="shared" si="363"/>
        <v>-17.43</v>
      </c>
      <c r="AF295" s="33">
        <f t="shared" si="363"/>
        <v>-19.29</v>
      </c>
      <c r="AG295" s="35">
        <f t="shared" si="363"/>
        <v>-62.53999999999999</v>
      </c>
      <c r="AH295" s="33">
        <f>AH296-AH297</f>
        <v>-14.68</v>
      </c>
      <c r="AI295" s="33">
        <f>AI296-AI297</f>
        <v>-14.170000000000002</v>
      </c>
      <c r="AJ295" s="33">
        <f>AJ296-AJ297</f>
        <v>-15.760000000000002</v>
      </c>
    </row>
    <row r="296" spans="1:36" ht="12" customHeight="1">
      <c r="A296" s="7" t="s">
        <v>45</v>
      </c>
      <c r="B296" s="7" t="s">
        <v>45</v>
      </c>
      <c r="C296" s="7" t="s">
        <v>46</v>
      </c>
      <c r="D296" s="9">
        <v>2.81</v>
      </c>
      <c r="E296" s="9">
        <v>2.92</v>
      </c>
      <c r="F296" s="9">
        <v>2.96</v>
      </c>
      <c r="G296" s="9">
        <v>3.5</v>
      </c>
      <c r="H296" s="32">
        <f>SUM(D296:G296)</f>
        <v>12.190000000000001</v>
      </c>
      <c r="I296" s="9">
        <v>2.67</v>
      </c>
      <c r="J296" s="9">
        <v>3.69</v>
      </c>
      <c r="K296" s="9">
        <v>2.88</v>
      </c>
      <c r="L296" s="9">
        <v>4.15</v>
      </c>
      <c r="M296" s="32">
        <f>SUM(I296:L296)</f>
        <v>13.389999999999999</v>
      </c>
      <c r="N296" s="9">
        <v>6.66</v>
      </c>
      <c r="O296" s="9">
        <v>7.220000000000001</v>
      </c>
      <c r="P296" s="9">
        <v>4.73</v>
      </c>
      <c r="Q296" s="9">
        <v>6.6</v>
      </c>
      <c r="R296" s="32">
        <f>SUM(N296:Q296)</f>
        <v>25.21</v>
      </c>
      <c r="S296" s="9">
        <v>3.53</v>
      </c>
      <c r="T296" s="9">
        <v>3.57</v>
      </c>
      <c r="U296" s="9">
        <v>5.09</v>
      </c>
      <c r="V296" s="9">
        <v>5.93</v>
      </c>
      <c r="W296" s="32">
        <f>SUM(S296:V296)</f>
        <v>18.119999999999997</v>
      </c>
      <c r="X296" s="33">
        <v>3.43</v>
      </c>
      <c r="Y296" s="33">
        <v>3.14</v>
      </c>
      <c r="Z296" s="33">
        <v>4.1899999999999995</v>
      </c>
      <c r="AA296" s="33">
        <v>6.260000000000001</v>
      </c>
      <c r="AB296" s="32">
        <f>SUM(X296:AA296)</f>
        <v>17.02</v>
      </c>
      <c r="AC296" s="33">
        <v>2.6500000000000004</v>
      </c>
      <c r="AD296" s="33">
        <v>4.5</v>
      </c>
      <c r="AE296" s="33">
        <v>6.73</v>
      </c>
      <c r="AF296" s="33">
        <v>4.46</v>
      </c>
      <c r="AG296" s="34">
        <f>SUM(AC296:AF296)</f>
        <v>18.34</v>
      </c>
      <c r="AH296" s="33">
        <v>1.84</v>
      </c>
      <c r="AI296" s="33">
        <v>2.43</v>
      </c>
      <c r="AJ296" s="33">
        <v>2.3</v>
      </c>
    </row>
    <row r="297" spans="1:36" ht="12" customHeight="1">
      <c r="A297" s="7" t="s">
        <v>47</v>
      </c>
      <c r="B297" s="7" t="s">
        <v>47</v>
      </c>
      <c r="C297" s="7" t="s">
        <v>48</v>
      </c>
      <c r="D297" s="9">
        <v>5.09</v>
      </c>
      <c r="E297" s="9">
        <v>5.7</v>
      </c>
      <c r="F297" s="9">
        <v>9.99</v>
      </c>
      <c r="G297" s="9">
        <v>8.95</v>
      </c>
      <c r="H297" s="32">
        <f>SUM(D297:G297)</f>
        <v>29.73</v>
      </c>
      <c r="I297" s="9">
        <v>7.88</v>
      </c>
      <c r="J297" s="9">
        <v>12.6</v>
      </c>
      <c r="K297" s="9">
        <v>9.21</v>
      </c>
      <c r="L297" s="9">
        <v>12.059999999999999</v>
      </c>
      <c r="M297" s="32">
        <f>SUM(I297:L297)</f>
        <v>41.75</v>
      </c>
      <c r="N297" s="9">
        <v>9.59</v>
      </c>
      <c r="O297" s="9">
        <v>12.46</v>
      </c>
      <c r="P297" s="9">
        <v>15.16</v>
      </c>
      <c r="Q297" s="9">
        <v>15.49</v>
      </c>
      <c r="R297" s="32">
        <f>SUM(N297:Q297)</f>
        <v>52.7</v>
      </c>
      <c r="S297" s="9">
        <v>12.3</v>
      </c>
      <c r="T297" s="9">
        <v>13.02</v>
      </c>
      <c r="U297" s="9">
        <v>14.29</v>
      </c>
      <c r="V297" s="9">
        <v>14.63</v>
      </c>
      <c r="W297" s="32">
        <f>SUM(S297:V297)</f>
        <v>54.24</v>
      </c>
      <c r="X297" s="33">
        <v>11.5</v>
      </c>
      <c r="Y297" s="33">
        <v>11.43</v>
      </c>
      <c r="Z297" s="33">
        <v>14.85</v>
      </c>
      <c r="AA297" s="33">
        <v>14.64</v>
      </c>
      <c r="AB297" s="32">
        <f>SUM(X297:AA297)</f>
        <v>52.42</v>
      </c>
      <c r="AC297" s="33">
        <v>14.03</v>
      </c>
      <c r="AD297" s="33">
        <v>18.939999999999998</v>
      </c>
      <c r="AE297" s="33">
        <v>24.16</v>
      </c>
      <c r="AF297" s="33">
        <v>23.75</v>
      </c>
      <c r="AG297" s="34">
        <f>SUM(AC297:AF297)</f>
        <v>80.88</v>
      </c>
      <c r="AH297" s="33">
        <v>16.52</v>
      </c>
      <c r="AI297" s="33">
        <v>16.6</v>
      </c>
      <c r="AJ297" s="33">
        <v>18.060000000000002</v>
      </c>
    </row>
    <row r="298" spans="1:36" ht="24" customHeight="1">
      <c r="A298" s="13" t="s">
        <v>344</v>
      </c>
      <c r="B298" s="13" t="s">
        <v>345</v>
      </c>
      <c r="C298" s="6" t="s">
        <v>346</v>
      </c>
      <c r="D298" s="28">
        <f aca="true" t="shared" si="364" ref="D298:M298">+D284+D6</f>
        <v>-236.9900000000002</v>
      </c>
      <c r="E298" s="28">
        <f t="shared" si="364"/>
        <v>-45.080000000000176</v>
      </c>
      <c r="F298" s="28">
        <f t="shared" si="364"/>
        <v>-89.87999999999998</v>
      </c>
      <c r="G298" s="28">
        <f t="shared" si="364"/>
        <v>-100.56000000000016</v>
      </c>
      <c r="H298" s="29">
        <f t="shared" si="364"/>
        <v>-472.51000000000005</v>
      </c>
      <c r="I298" s="28">
        <f t="shared" si="364"/>
        <v>-127.71375661</v>
      </c>
      <c r="J298" s="28">
        <f t="shared" si="364"/>
        <v>-171.1717890333334</v>
      </c>
      <c r="K298" s="28">
        <f t="shared" si="364"/>
        <v>-108.98712316666655</v>
      </c>
      <c r="L298" s="28">
        <f t="shared" si="364"/>
        <v>-68.39608154666647</v>
      </c>
      <c r="M298" s="29">
        <f t="shared" si="364"/>
        <v>-476.268750356667</v>
      </c>
      <c r="N298" s="28">
        <f>+N284+N6</f>
        <v>-190.78152769666664</v>
      </c>
      <c r="O298" s="28">
        <f aca="true" t="shared" si="365" ref="O298:AB298">+O284+O6</f>
        <v>-177.0941527399998</v>
      </c>
      <c r="P298" s="28">
        <f t="shared" si="365"/>
        <v>-203.33960084333344</v>
      </c>
      <c r="Q298" s="28">
        <f t="shared" si="365"/>
        <v>-248.74865655666656</v>
      </c>
      <c r="R298" s="29">
        <f t="shared" si="365"/>
        <v>-819.9639378366653</v>
      </c>
      <c r="S298" s="28">
        <f t="shared" si="365"/>
        <v>-216.58999999999986</v>
      </c>
      <c r="T298" s="28">
        <f t="shared" si="365"/>
        <v>-96.78999999999999</v>
      </c>
      <c r="U298" s="28">
        <f t="shared" si="365"/>
        <v>-102.06999999999996</v>
      </c>
      <c r="V298" s="28">
        <f t="shared" si="365"/>
        <v>-199.69999999999985</v>
      </c>
      <c r="W298" s="29">
        <f t="shared" si="365"/>
        <v>-615.1499999999992</v>
      </c>
      <c r="X298" s="28">
        <f t="shared" si="365"/>
        <v>-156.34999999999997</v>
      </c>
      <c r="Y298" s="28">
        <f t="shared" si="365"/>
        <v>-207.40999999999963</v>
      </c>
      <c r="Z298" s="28">
        <f t="shared" si="365"/>
        <v>-69.87999999999998</v>
      </c>
      <c r="AA298" s="28">
        <f t="shared" si="365"/>
        <v>-16.049999999999827</v>
      </c>
      <c r="AB298" s="29">
        <f t="shared" si="365"/>
        <v>-449.6899999999989</v>
      </c>
      <c r="AC298" s="31">
        <f aca="true" t="shared" si="366" ref="AC298:AJ298">AC6+AC284</f>
        <v>-149.21000000000018</v>
      </c>
      <c r="AD298" s="31">
        <f t="shared" si="366"/>
        <v>-63.540000000000106</v>
      </c>
      <c r="AE298" s="31">
        <f t="shared" si="366"/>
        <v>-91.6299999999999</v>
      </c>
      <c r="AF298" s="31">
        <f t="shared" si="366"/>
        <v>-165.42999999999995</v>
      </c>
      <c r="AG298" s="30">
        <f t="shared" si="366"/>
        <v>-469.80999999999943</v>
      </c>
      <c r="AH298" s="31">
        <f t="shared" si="366"/>
        <v>-138.9000000000002</v>
      </c>
      <c r="AI298" s="31">
        <f t="shared" si="366"/>
        <v>-109.01000000000003</v>
      </c>
      <c r="AJ298" s="31">
        <f t="shared" si="366"/>
        <v>-105.20999999999984</v>
      </c>
    </row>
    <row r="299" spans="1:36" ht="24.75" customHeight="1">
      <c r="A299" s="13" t="s">
        <v>347</v>
      </c>
      <c r="B299" s="13" t="s">
        <v>348</v>
      </c>
      <c r="C299" s="6" t="s">
        <v>349</v>
      </c>
      <c r="D299" s="31">
        <f aca="true" t="shared" si="367" ref="D299:AB299">D300+D315+D339+D345+D422</f>
        <v>-343.74999999999994</v>
      </c>
      <c r="E299" s="31">
        <f t="shared" si="367"/>
        <v>-41.78999999999999</v>
      </c>
      <c r="F299" s="31">
        <f t="shared" si="367"/>
        <v>-3.0200000000000102</v>
      </c>
      <c r="G299" s="31">
        <f t="shared" si="367"/>
        <v>1.6100000000000136</v>
      </c>
      <c r="H299" s="30">
        <f t="shared" si="367"/>
        <v>-386.94999999999993</v>
      </c>
      <c r="I299" s="31">
        <f t="shared" si="367"/>
        <v>-87.83000000000001</v>
      </c>
      <c r="J299" s="31">
        <f t="shared" si="367"/>
        <v>-174.98000000000002</v>
      </c>
      <c r="K299" s="31">
        <f t="shared" si="367"/>
        <v>-54.03999999999998</v>
      </c>
      <c r="L299" s="31">
        <f t="shared" si="367"/>
        <v>-85.22999999999999</v>
      </c>
      <c r="M299" s="30">
        <f t="shared" si="367"/>
        <v>-402.08</v>
      </c>
      <c r="N299" s="31">
        <f t="shared" si="367"/>
        <v>-142.48000000000002</v>
      </c>
      <c r="O299" s="31">
        <f t="shared" si="367"/>
        <v>-144.47999999999996</v>
      </c>
      <c r="P299" s="31">
        <f t="shared" si="367"/>
        <v>-148.61000000000004</v>
      </c>
      <c r="Q299" s="31">
        <f t="shared" si="367"/>
        <v>-311.57</v>
      </c>
      <c r="R299" s="30">
        <f t="shared" si="367"/>
        <v>-747.1400000000001</v>
      </c>
      <c r="S299" s="31">
        <f t="shared" si="367"/>
        <v>-134.82</v>
      </c>
      <c r="T299" s="31">
        <f t="shared" si="367"/>
        <v>-42.38</v>
      </c>
      <c r="U299" s="31">
        <f t="shared" si="367"/>
        <v>-41.43999999999997</v>
      </c>
      <c r="V299" s="31">
        <f t="shared" si="367"/>
        <v>-268.9699999999999</v>
      </c>
      <c r="W299" s="30">
        <f t="shared" si="367"/>
        <v>-487.60999999999996</v>
      </c>
      <c r="X299" s="31">
        <f t="shared" si="367"/>
        <v>-146.92</v>
      </c>
      <c r="Y299" s="31">
        <f t="shared" si="367"/>
        <v>-186.39</v>
      </c>
      <c r="Z299" s="31">
        <f t="shared" si="367"/>
        <v>24.599999999999994</v>
      </c>
      <c r="AA299" s="31">
        <f t="shared" si="367"/>
        <v>-54.540000000000035</v>
      </c>
      <c r="AB299" s="30">
        <f t="shared" si="367"/>
        <v>-363.24999999999994</v>
      </c>
      <c r="AC299" s="31">
        <f aca="true" t="shared" si="368" ref="AC299:AJ299">AC300+AC315+AC339+AC345+AC422</f>
        <v>-194.36</v>
      </c>
      <c r="AD299" s="31">
        <f t="shared" si="368"/>
        <v>-4.60000000000001</v>
      </c>
      <c r="AE299" s="31">
        <f t="shared" si="368"/>
        <v>-79.30000000000004</v>
      </c>
      <c r="AF299" s="31">
        <f t="shared" si="368"/>
        <v>-285.4</v>
      </c>
      <c r="AG299" s="30">
        <f t="shared" si="368"/>
        <v>-563.66</v>
      </c>
      <c r="AH299" s="31">
        <f t="shared" si="368"/>
        <v>-202.87000000000003</v>
      </c>
      <c r="AI299" s="31">
        <f t="shared" si="368"/>
        <v>-133.67000000000002</v>
      </c>
      <c r="AJ299" s="31">
        <f t="shared" si="368"/>
        <v>-95.03</v>
      </c>
    </row>
    <row r="300" spans="1:36" ht="12" customHeight="1">
      <c r="A300" s="12" t="s">
        <v>350</v>
      </c>
      <c r="B300" s="12" t="s">
        <v>351</v>
      </c>
      <c r="C300" s="6" t="s">
        <v>352</v>
      </c>
      <c r="D300" s="31">
        <f aca="true" t="shared" si="369" ref="D300:AJ300">D301-D308</f>
        <v>-104.77999999999999</v>
      </c>
      <c r="E300" s="31">
        <f t="shared" si="369"/>
        <v>-10.229999999999995</v>
      </c>
      <c r="F300" s="31">
        <f t="shared" si="369"/>
        <v>-50.10000000000001</v>
      </c>
      <c r="G300" s="31">
        <f t="shared" si="369"/>
        <v>-96.49999999999999</v>
      </c>
      <c r="H300" s="30">
        <f t="shared" si="369"/>
        <v>-261.61</v>
      </c>
      <c r="I300" s="31">
        <f t="shared" si="369"/>
        <v>-55.79</v>
      </c>
      <c r="J300" s="31">
        <f t="shared" si="369"/>
        <v>-21.71</v>
      </c>
      <c r="K300" s="31">
        <f t="shared" si="369"/>
        <v>-86.4</v>
      </c>
      <c r="L300" s="31">
        <f t="shared" si="369"/>
        <v>-114.62000000000002</v>
      </c>
      <c r="M300" s="30">
        <f t="shared" si="369"/>
        <v>-278.52</v>
      </c>
      <c r="N300" s="31">
        <f t="shared" si="369"/>
        <v>-66.24</v>
      </c>
      <c r="O300" s="31">
        <f t="shared" si="369"/>
        <v>-24.409999999999986</v>
      </c>
      <c r="P300" s="31">
        <f t="shared" si="369"/>
        <v>-73.22000000000001</v>
      </c>
      <c r="Q300" s="31">
        <f t="shared" si="369"/>
        <v>-150.28</v>
      </c>
      <c r="R300" s="30">
        <f t="shared" si="369"/>
        <v>-314.15</v>
      </c>
      <c r="S300" s="31">
        <f t="shared" si="369"/>
        <v>-68.44999999999999</v>
      </c>
      <c r="T300" s="31">
        <f t="shared" si="369"/>
        <v>-4.309999999999997</v>
      </c>
      <c r="U300" s="31">
        <f t="shared" si="369"/>
        <v>-35.480000000000004</v>
      </c>
      <c r="V300" s="31">
        <f t="shared" si="369"/>
        <v>-144.75999999999993</v>
      </c>
      <c r="W300" s="30">
        <f t="shared" si="369"/>
        <v>-252.99999999999994</v>
      </c>
      <c r="X300" s="31">
        <f t="shared" si="369"/>
        <v>-81.48</v>
      </c>
      <c r="Y300" s="31">
        <f t="shared" si="369"/>
        <v>-19.850000000000005</v>
      </c>
      <c r="Z300" s="31">
        <f t="shared" si="369"/>
        <v>-48.870000000000005</v>
      </c>
      <c r="AA300" s="31">
        <f t="shared" si="369"/>
        <v>-98.64000000000003</v>
      </c>
      <c r="AB300" s="30">
        <f t="shared" si="369"/>
        <v>-248.84000000000003</v>
      </c>
      <c r="AC300" s="31">
        <f t="shared" si="369"/>
        <v>-141.9</v>
      </c>
      <c r="AD300" s="31">
        <f t="shared" si="369"/>
        <v>-0.7699999999999925</v>
      </c>
      <c r="AE300" s="31">
        <f t="shared" si="369"/>
        <v>-82.53</v>
      </c>
      <c r="AF300" s="31">
        <f t="shared" si="369"/>
        <v>-89.23999999999997</v>
      </c>
      <c r="AG300" s="30">
        <f t="shared" si="369"/>
        <v>-314.43999999999994</v>
      </c>
      <c r="AH300" s="31">
        <f t="shared" si="369"/>
        <v>-142.12</v>
      </c>
      <c r="AI300" s="31">
        <f t="shared" si="369"/>
        <v>-81.86000000000001</v>
      </c>
      <c r="AJ300" s="31">
        <f t="shared" si="369"/>
        <v>13.089999999999996</v>
      </c>
    </row>
    <row r="301" spans="1:36" ht="12" customHeight="1">
      <c r="A301" s="14" t="s">
        <v>353</v>
      </c>
      <c r="B301" s="14" t="s">
        <v>354</v>
      </c>
      <c r="C301" s="7" t="s">
        <v>355</v>
      </c>
      <c r="D301" s="33">
        <f aca="true" t="shared" si="370" ref="D301:V301">D302+D305</f>
        <v>-1.3</v>
      </c>
      <c r="E301" s="33">
        <f t="shared" si="370"/>
        <v>-0.7799999999999998</v>
      </c>
      <c r="F301" s="33">
        <f t="shared" si="370"/>
        <v>-2.39</v>
      </c>
      <c r="G301" s="33">
        <f t="shared" si="370"/>
        <v>1.0499999999999994</v>
      </c>
      <c r="H301" s="35">
        <f t="shared" si="370"/>
        <v>-3.42</v>
      </c>
      <c r="I301" s="33">
        <f t="shared" si="370"/>
        <v>-2.37</v>
      </c>
      <c r="J301" s="33">
        <f t="shared" si="370"/>
        <v>1.8899999999999997</v>
      </c>
      <c r="K301" s="33">
        <f t="shared" si="370"/>
        <v>0.16</v>
      </c>
      <c r="L301" s="33">
        <f t="shared" si="370"/>
        <v>7.92</v>
      </c>
      <c r="M301" s="35">
        <f t="shared" si="370"/>
        <v>7.6</v>
      </c>
      <c r="N301" s="33">
        <f t="shared" si="370"/>
        <v>1.7100000000000004</v>
      </c>
      <c r="O301" s="33">
        <f t="shared" si="370"/>
        <v>4.12</v>
      </c>
      <c r="P301" s="33">
        <f t="shared" si="370"/>
        <v>-0.25000000000000006</v>
      </c>
      <c r="Q301" s="33">
        <f t="shared" si="370"/>
        <v>28.2</v>
      </c>
      <c r="R301" s="35">
        <f t="shared" si="370"/>
        <v>33.78</v>
      </c>
      <c r="S301" s="33">
        <f t="shared" si="370"/>
        <v>5.590000000000001</v>
      </c>
      <c r="T301" s="33">
        <f t="shared" si="370"/>
        <v>3.8800000000000003</v>
      </c>
      <c r="U301" s="33">
        <f t="shared" si="370"/>
        <v>12.370000000000001</v>
      </c>
      <c r="V301" s="33">
        <f t="shared" si="370"/>
        <v>7.740000000000001</v>
      </c>
      <c r="W301" s="35">
        <f>W302+W305</f>
        <v>29.58</v>
      </c>
      <c r="X301" s="33">
        <f aca="true" t="shared" si="371" ref="X301:AJ301">X302+X305</f>
        <v>-2.33</v>
      </c>
      <c r="Y301" s="33">
        <f t="shared" si="371"/>
        <v>5.37</v>
      </c>
      <c r="Z301" s="33">
        <f t="shared" si="371"/>
        <v>17.5</v>
      </c>
      <c r="AA301" s="33">
        <f t="shared" si="371"/>
        <v>21.08</v>
      </c>
      <c r="AB301" s="35">
        <f t="shared" si="371"/>
        <v>41.62</v>
      </c>
      <c r="AC301" s="33">
        <f t="shared" si="371"/>
        <v>-0.6199999999999997</v>
      </c>
      <c r="AD301" s="33">
        <f t="shared" si="371"/>
        <v>6.879999999999999</v>
      </c>
      <c r="AE301" s="33">
        <f t="shared" si="371"/>
        <v>13.68</v>
      </c>
      <c r="AF301" s="33">
        <f t="shared" si="371"/>
        <v>15.55</v>
      </c>
      <c r="AG301" s="35">
        <f t="shared" si="371"/>
        <v>35.49</v>
      </c>
      <c r="AH301" s="33">
        <f t="shared" si="371"/>
        <v>3.49</v>
      </c>
      <c r="AI301" s="33">
        <f t="shared" si="371"/>
        <v>2.6599999999999997</v>
      </c>
      <c r="AJ301" s="33">
        <f t="shared" si="371"/>
        <v>-1.0000000000000004</v>
      </c>
    </row>
    <row r="302" spans="1:36" ht="12" customHeight="1">
      <c r="A302" s="14" t="s">
        <v>356</v>
      </c>
      <c r="B302" s="10" t="s">
        <v>357</v>
      </c>
      <c r="C302" s="7" t="s">
        <v>358</v>
      </c>
      <c r="D302" s="33">
        <f aca="true" t="shared" si="372" ref="D302:S303">D303</f>
        <v>1.39</v>
      </c>
      <c r="E302" s="33">
        <f t="shared" si="372"/>
        <v>0.74</v>
      </c>
      <c r="F302" s="33">
        <f t="shared" si="372"/>
        <v>2.94</v>
      </c>
      <c r="G302" s="33">
        <f t="shared" si="372"/>
        <v>3.13</v>
      </c>
      <c r="H302" s="35">
        <f t="shared" si="372"/>
        <v>8.2</v>
      </c>
      <c r="I302" s="33">
        <f t="shared" si="372"/>
        <v>0.18</v>
      </c>
      <c r="J302" s="33">
        <f t="shared" si="372"/>
        <v>1.9599999999999997</v>
      </c>
      <c r="K302" s="33">
        <f t="shared" si="372"/>
        <v>0.13</v>
      </c>
      <c r="L302" s="33">
        <f t="shared" si="372"/>
        <v>1.12</v>
      </c>
      <c r="M302" s="35">
        <f t="shared" si="372"/>
        <v>3.3899999999999997</v>
      </c>
      <c r="N302" s="33">
        <f t="shared" si="372"/>
        <v>2.74</v>
      </c>
      <c r="O302" s="33">
        <f t="shared" si="372"/>
        <v>3.8</v>
      </c>
      <c r="P302" s="33">
        <f t="shared" si="372"/>
        <v>0.42</v>
      </c>
      <c r="Q302" s="33">
        <f t="shared" si="372"/>
        <v>13.2</v>
      </c>
      <c r="R302" s="35">
        <f t="shared" si="372"/>
        <v>20.16</v>
      </c>
      <c r="S302" s="33">
        <f t="shared" si="372"/>
        <v>5.19</v>
      </c>
      <c r="T302" s="33">
        <f aca="true" t="shared" si="373" ref="T302:AJ303">T303</f>
        <v>3.66</v>
      </c>
      <c r="U302" s="33">
        <f t="shared" si="373"/>
        <v>7.22</v>
      </c>
      <c r="V302" s="33">
        <f t="shared" si="373"/>
        <v>2.33</v>
      </c>
      <c r="W302" s="35">
        <f t="shared" si="373"/>
        <v>18.4</v>
      </c>
      <c r="X302" s="33">
        <f t="shared" si="373"/>
        <v>2.41</v>
      </c>
      <c r="Y302" s="33">
        <f t="shared" si="373"/>
        <v>4.58</v>
      </c>
      <c r="Z302" s="33">
        <f t="shared" si="373"/>
        <v>2.2</v>
      </c>
      <c r="AA302" s="33">
        <f t="shared" si="373"/>
        <v>17.24</v>
      </c>
      <c r="AB302" s="35">
        <f t="shared" si="373"/>
        <v>26.43</v>
      </c>
      <c r="AC302" s="33">
        <f t="shared" si="373"/>
        <v>3.02</v>
      </c>
      <c r="AD302" s="33">
        <f t="shared" si="373"/>
        <v>5</v>
      </c>
      <c r="AE302" s="33">
        <f t="shared" si="373"/>
        <v>2.88</v>
      </c>
      <c r="AF302" s="33">
        <f t="shared" si="373"/>
        <v>27.52</v>
      </c>
      <c r="AG302" s="35">
        <f t="shared" si="373"/>
        <v>38.42</v>
      </c>
      <c r="AH302" s="33">
        <f t="shared" si="373"/>
        <v>7.960000000000001</v>
      </c>
      <c r="AI302" s="33">
        <f t="shared" si="373"/>
        <v>2.53</v>
      </c>
      <c r="AJ302" s="33">
        <f t="shared" si="373"/>
        <v>1.63</v>
      </c>
    </row>
    <row r="303" spans="1:36" ht="24" customHeight="1">
      <c r="A303" s="14" t="s">
        <v>359</v>
      </c>
      <c r="B303" s="14" t="s">
        <v>360</v>
      </c>
      <c r="C303" s="7" t="s">
        <v>361</v>
      </c>
      <c r="D303" s="33">
        <f t="shared" si="372"/>
        <v>1.39</v>
      </c>
      <c r="E303" s="33">
        <f t="shared" si="372"/>
        <v>0.74</v>
      </c>
      <c r="F303" s="33">
        <f t="shared" si="372"/>
        <v>2.94</v>
      </c>
      <c r="G303" s="33">
        <f t="shared" si="372"/>
        <v>3.13</v>
      </c>
      <c r="H303" s="35">
        <f t="shared" si="372"/>
        <v>8.2</v>
      </c>
      <c r="I303" s="33">
        <f t="shared" si="372"/>
        <v>0.18</v>
      </c>
      <c r="J303" s="33">
        <f t="shared" si="372"/>
        <v>1.9599999999999997</v>
      </c>
      <c r="K303" s="33">
        <f t="shared" si="372"/>
        <v>0.13</v>
      </c>
      <c r="L303" s="33">
        <f t="shared" si="372"/>
        <v>1.12</v>
      </c>
      <c r="M303" s="35">
        <f t="shared" si="372"/>
        <v>3.3899999999999997</v>
      </c>
      <c r="N303" s="33">
        <f t="shared" si="372"/>
        <v>2.74</v>
      </c>
      <c r="O303" s="33">
        <f t="shared" si="372"/>
        <v>3.8</v>
      </c>
      <c r="P303" s="33">
        <f t="shared" si="372"/>
        <v>0.42</v>
      </c>
      <c r="Q303" s="33">
        <f t="shared" si="372"/>
        <v>13.2</v>
      </c>
      <c r="R303" s="35">
        <f t="shared" si="372"/>
        <v>20.16</v>
      </c>
      <c r="S303" s="33">
        <f t="shared" si="372"/>
        <v>5.19</v>
      </c>
      <c r="T303" s="33">
        <f t="shared" si="373"/>
        <v>3.66</v>
      </c>
      <c r="U303" s="33">
        <f t="shared" si="373"/>
        <v>7.22</v>
      </c>
      <c r="V303" s="33">
        <f t="shared" si="373"/>
        <v>2.33</v>
      </c>
      <c r="W303" s="35">
        <f t="shared" si="373"/>
        <v>18.4</v>
      </c>
      <c r="X303" s="33">
        <f t="shared" si="373"/>
        <v>2.41</v>
      </c>
      <c r="Y303" s="33">
        <f t="shared" si="373"/>
        <v>4.58</v>
      </c>
      <c r="Z303" s="33">
        <f t="shared" si="373"/>
        <v>2.2</v>
      </c>
      <c r="AA303" s="33">
        <f t="shared" si="373"/>
        <v>17.24</v>
      </c>
      <c r="AB303" s="35">
        <f t="shared" si="373"/>
        <v>26.43</v>
      </c>
      <c r="AC303" s="33">
        <f t="shared" si="373"/>
        <v>3.02</v>
      </c>
      <c r="AD303" s="33">
        <f t="shared" si="373"/>
        <v>5</v>
      </c>
      <c r="AE303" s="33">
        <f t="shared" si="373"/>
        <v>2.88</v>
      </c>
      <c r="AF303" s="33">
        <f t="shared" si="373"/>
        <v>27.52</v>
      </c>
      <c r="AG303" s="35">
        <f t="shared" si="373"/>
        <v>38.42</v>
      </c>
      <c r="AH303" s="33">
        <f t="shared" si="373"/>
        <v>7.960000000000001</v>
      </c>
      <c r="AI303" s="33">
        <f t="shared" si="373"/>
        <v>2.53</v>
      </c>
      <c r="AJ303" s="33">
        <f t="shared" si="373"/>
        <v>1.63</v>
      </c>
    </row>
    <row r="304" spans="1:36" ht="12" customHeight="1">
      <c r="A304" s="10" t="s">
        <v>362</v>
      </c>
      <c r="B304" s="10" t="s">
        <v>363</v>
      </c>
      <c r="C304" s="7" t="s">
        <v>364</v>
      </c>
      <c r="D304" s="9">
        <v>1.39</v>
      </c>
      <c r="E304" s="9">
        <v>0.74</v>
      </c>
      <c r="F304" s="9">
        <v>2.94</v>
      </c>
      <c r="G304" s="9">
        <v>3.13</v>
      </c>
      <c r="H304" s="38">
        <f>SUM(D304:G304)</f>
        <v>8.2</v>
      </c>
      <c r="I304" s="39">
        <v>0.18</v>
      </c>
      <c r="J304" s="39">
        <v>1.9599999999999997</v>
      </c>
      <c r="K304" s="39">
        <v>0.13</v>
      </c>
      <c r="L304" s="39">
        <v>1.12</v>
      </c>
      <c r="M304" s="38">
        <f>SUM(I304:L304)</f>
        <v>3.3899999999999997</v>
      </c>
      <c r="N304" s="40">
        <v>2.74</v>
      </c>
      <c r="O304" s="41">
        <v>3.8</v>
      </c>
      <c r="P304" s="40">
        <v>0.42</v>
      </c>
      <c r="Q304" s="40">
        <v>13.2</v>
      </c>
      <c r="R304" s="38">
        <f>SUM(N304:Q304)</f>
        <v>20.16</v>
      </c>
      <c r="S304" s="40">
        <v>5.19</v>
      </c>
      <c r="T304" s="40">
        <v>3.66</v>
      </c>
      <c r="U304" s="40">
        <v>7.22</v>
      </c>
      <c r="V304" s="40">
        <v>2.33</v>
      </c>
      <c r="W304" s="38">
        <f>SUM(S304:V304)</f>
        <v>18.4</v>
      </c>
      <c r="X304" s="40">
        <v>2.41</v>
      </c>
      <c r="Y304" s="41">
        <v>4.58</v>
      </c>
      <c r="Z304" s="40">
        <v>2.2</v>
      </c>
      <c r="AA304" s="40">
        <v>17.24</v>
      </c>
      <c r="AB304" s="38">
        <f>SUM(X304:AA304)</f>
        <v>26.43</v>
      </c>
      <c r="AC304" s="33">
        <v>3.02</v>
      </c>
      <c r="AD304" s="33">
        <v>5</v>
      </c>
      <c r="AE304" s="37">
        <v>2.88</v>
      </c>
      <c r="AF304" s="37">
        <v>27.52</v>
      </c>
      <c r="AG304" s="34">
        <f>SUM(AC304:AF304)</f>
        <v>38.42</v>
      </c>
      <c r="AH304" s="33">
        <v>7.960000000000001</v>
      </c>
      <c r="AI304" s="33">
        <v>2.53</v>
      </c>
      <c r="AJ304" s="37">
        <v>1.63</v>
      </c>
    </row>
    <row r="305" spans="1:36" ht="12" customHeight="1">
      <c r="A305" s="10" t="s">
        <v>365</v>
      </c>
      <c r="B305" s="10" t="s">
        <v>366</v>
      </c>
      <c r="C305" s="7" t="s">
        <v>367</v>
      </c>
      <c r="D305" s="33">
        <f aca="true" t="shared" si="374" ref="D305:AJ305">D306+D307</f>
        <v>-2.69</v>
      </c>
      <c r="E305" s="33">
        <f t="shared" si="374"/>
        <v>-1.5199999999999998</v>
      </c>
      <c r="F305" s="33">
        <f t="shared" si="374"/>
        <v>-5.33</v>
      </c>
      <c r="G305" s="33">
        <f t="shared" si="374"/>
        <v>-2.0800000000000005</v>
      </c>
      <c r="H305" s="35">
        <f t="shared" si="374"/>
        <v>-11.62</v>
      </c>
      <c r="I305" s="33">
        <f t="shared" si="374"/>
        <v>-2.5500000000000003</v>
      </c>
      <c r="J305" s="33">
        <f t="shared" si="374"/>
        <v>-0.06999999999999999</v>
      </c>
      <c r="K305" s="33">
        <f t="shared" si="374"/>
        <v>0.03</v>
      </c>
      <c r="L305" s="33">
        <f t="shared" si="374"/>
        <v>6.8</v>
      </c>
      <c r="M305" s="35">
        <f t="shared" si="374"/>
        <v>4.21</v>
      </c>
      <c r="N305" s="33">
        <f t="shared" si="374"/>
        <v>-1.0299999999999998</v>
      </c>
      <c r="O305" s="33">
        <f t="shared" si="374"/>
        <v>0.32</v>
      </c>
      <c r="P305" s="33">
        <f t="shared" si="374"/>
        <v>-0.67</v>
      </c>
      <c r="Q305" s="33">
        <f t="shared" si="374"/>
        <v>15</v>
      </c>
      <c r="R305" s="35">
        <f t="shared" si="374"/>
        <v>13.62</v>
      </c>
      <c r="S305" s="33">
        <f t="shared" si="374"/>
        <v>0.4</v>
      </c>
      <c r="T305" s="33">
        <f t="shared" si="374"/>
        <v>0.22</v>
      </c>
      <c r="U305" s="33">
        <f t="shared" si="374"/>
        <v>5.15</v>
      </c>
      <c r="V305" s="33">
        <f t="shared" si="374"/>
        <v>5.410000000000001</v>
      </c>
      <c r="W305" s="35">
        <f t="shared" si="374"/>
        <v>11.180000000000001</v>
      </c>
      <c r="X305" s="33">
        <f t="shared" si="374"/>
        <v>-4.74</v>
      </c>
      <c r="Y305" s="33">
        <f t="shared" si="374"/>
        <v>0.79</v>
      </c>
      <c r="Z305" s="33">
        <f t="shared" si="374"/>
        <v>15.3</v>
      </c>
      <c r="AA305" s="33">
        <f t="shared" si="374"/>
        <v>3.8400000000000003</v>
      </c>
      <c r="AB305" s="35">
        <f t="shared" si="374"/>
        <v>15.19</v>
      </c>
      <c r="AC305" s="33">
        <f t="shared" si="374"/>
        <v>-3.6399999999999997</v>
      </c>
      <c r="AD305" s="33">
        <f t="shared" si="374"/>
        <v>1.879999999999999</v>
      </c>
      <c r="AE305" s="33">
        <f t="shared" si="374"/>
        <v>10.8</v>
      </c>
      <c r="AF305" s="33">
        <f t="shared" si="374"/>
        <v>-11.969999999999999</v>
      </c>
      <c r="AG305" s="35">
        <f t="shared" si="374"/>
        <v>-2.9299999999999997</v>
      </c>
      <c r="AH305" s="33">
        <f t="shared" si="374"/>
        <v>-4.470000000000001</v>
      </c>
      <c r="AI305" s="33">
        <f t="shared" si="374"/>
        <v>0.12999999999999995</v>
      </c>
      <c r="AJ305" s="33">
        <f t="shared" si="374"/>
        <v>-2.6300000000000003</v>
      </c>
    </row>
    <row r="306" spans="1:36" ht="12" customHeight="1">
      <c r="A306" s="10" t="s">
        <v>368</v>
      </c>
      <c r="B306" s="10" t="s">
        <v>369</v>
      </c>
      <c r="C306" s="7" t="s">
        <v>370</v>
      </c>
      <c r="D306" s="40">
        <v>-0.06</v>
      </c>
      <c r="E306" s="40">
        <v>-1.5699999999999998</v>
      </c>
      <c r="F306" s="40">
        <v>0.1</v>
      </c>
      <c r="G306" s="40">
        <v>0.08999999999999986</v>
      </c>
      <c r="H306" s="38">
        <f>SUM(D306:G306)</f>
        <v>-1.44</v>
      </c>
      <c r="I306" s="40">
        <v>0.01</v>
      </c>
      <c r="J306" s="40">
        <v>0.08</v>
      </c>
      <c r="K306" s="40">
        <v>0.03</v>
      </c>
      <c r="L306" s="40">
        <v>0</v>
      </c>
      <c r="M306" s="38">
        <f>SUM(I306:L306)</f>
        <v>0.12</v>
      </c>
      <c r="N306" s="40">
        <v>0.14</v>
      </c>
      <c r="O306" s="40">
        <v>0.22</v>
      </c>
      <c r="P306" s="40">
        <v>0.08</v>
      </c>
      <c r="Q306" s="40">
        <v>-0.03</v>
      </c>
      <c r="R306" s="38">
        <f>SUM(N306:Q306)</f>
        <v>0.41000000000000003</v>
      </c>
      <c r="S306" s="40">
        <v>0.34</v>
      </c>
      <c r="T306" s="40">
        <v>0.22</v>
      </c>
      <c r="U306" s="40">
        <v>0.58</v>
      </c>
      <c r="V306" s="40">
        <v>0.24</v>
      </c>
      <c r="W306" s="38">
        <f>SUM(S306:V306)</f>
        <v>1.3800000000000001</v>
      </c>
      <c r="X306" s="40">
        <v>0.34</v>
      </c>
      <c r="Y306" s="41">
        <v>0.85</v>
      </c>
      <c r="Z306" s="40">
        <v>0.82</v>
      </c>
      <c r="AA306" s="41">
        <v>0.44</v>
      </c>
      <c r="AB306" s="38">
        <f>SUM(X306:AA306)</f>
        <v>2.4499999999999997</v>
      </c>
      <c r="AC306" s="33">
        <v>0.49</v>
      </c>
      <c r="AD306" s="33">
        <v>2.54</v>
      </c>
      <c r="AE306" s="33">
        <v>0.16</v>
      </c>
      <c r="AF306" s="33">
        <v>0.81</v>
      </c>
      <c r="AG306" s="34">
        <f>SUM(AC306:AF306)</f>
        <v>4</v>
      </c>
      <c r="AH306" s="33">
        <v>1.26</v>
      </c>
      <c r="AI306" s="33">
        <v>0.5599999999999999</v>
      </c>
      <c r="AJ306" s="37">
        <v>0.32</v>
      </c>
    </row>
    <row r="307" spans="1:36" ht="24" customHeight="1">
      <c r="A307" s="10" t="s">
        <v>371</v>
      </c>
      <c r="B307" s="10" t="s">
        <v>372</v>
      </c>
      <c r="C307" s="7" t="s">
        <v>373</v>
      </c>
      <c r="D307" s="40">
        <v>-2.63</v>
      </c>
      <c r="E307" s="40">
        <v>0.05</v>
      </c>
      <c r="F307" s="40">
        <v>-5.43</v>
      </c>
      <c r="G307" s="40">
        <v>-2.1700000000000004</v>
      </c>
      <c r="H307" s="38">
        <f>SUM(D307:G307)</f>
        <v>-10.18</v>
      </c>
      <c r="I307" s="40">
        <v>-2.56</v>
      </c>
      <c r="J307" s="40">
        <v>-0.15</v>
      </c>
      <c r="K307" s="40">
        <v>0</v>
      </c>
      <c r="L307" s="40">
        <v>6.8</v>
      </c>
      <c r="M307" s="38">
        <f>SUM(I307:L307)</f>
        <v>4.09</v>
      </c>
      <c r="N307" s="40">
        <v>-1.17</v>
      </c>
      <c r="O307" s="40">
        <v>0.1</v>
      </c>
      <c r="P307" s="40">
        <v>-0.75</v>
      </c>
      <c r="Q307" s="40">
        <v>15.03</v>
      </c>
      <c r="R307" s="38">
        <f>SUM(N307:Q307)</f>
        <v>13.209999999999999</v>
      </c>
      <c r="S307" s="40">
        <v>0.06</v>
      </c>
      <c r="T307" s="40">
        <v>0</v>
      </c>
      <c r="U307" s="40">
        <v>4.57</v>
      </c>
      <c r="V307" s="40">
        <v>5.170000000000001</v>
      </c>
      <c r="W307" s="38">
        <f>SUM(S307:V307)</f>
        <v>9.8</v>
      </c>
      <c r="X307" s="40">
        <v>-5.08</v>
      </c>
      <c r="Y307" s="41">
        <v>-0.06</v>
      </c>
      <c r="Z307" s="40">
        <v>14.48</v>
      </c>
      <c r="AA307" s="41">
        <v>3.4000000000000004</v>
      </c>
      <c r="AB307" s="38">
        <f>SUM(X307:AA307)</f>
        <v>12.74</v>
      </c>
      <c r="AC307" s="33">
        <v>-4.13</v>
      </c>
      <c r="AD307" s="33">
        <v>-0.660000000000001</v>
      </c>
      <c r="AE307" s="33">
        <v>10.64</v>
      </c>
      <c r="AF307" s="33">
        <v>-12.78</v>
      </c>
      <c r="AG307" s="34">
        <f>SUM(AC307:AF307)</f>
        <v>-6.93</v>
      </c>
      <c r="AH307" s="42">
        <v>-5.73</v>
      </c>
      <c r="AI307" s="42">
        <v>-0.43</v>
      </c>
      <c r="AJ307" s="37">
        <v>-2.95</v>
      </c>
    </row>
    <row r="308" spans="1:36" ht="12" customHeight="1">
      <c r="A308" s="14" t="s">
        <v>374</v>
      </c>
      <c r="B308" s="14" t="s">
        <v>375</v>
      </c>
      <c r="C308" s="7" t="s">
        <v>376</v>
      </c>
      <c r="D308" s="33">
        <f aca="true" t="shared" si="375" ref="D308:R308">D309+D313</f>
        <v>103.47999999999999</v>
      </c>
      <c r="E308" s="33">
        <f t="shared" si="375"/>
        <v>9.449999999999996</v>
      </c>
      <c r="F308" s="33">
        <f t="shared" si="375"/>
        <v>47.71000000000001</v>
      </c>
      <c r="G308" s="33">
        <f t="shared" si="375"/>
        <v>97.54999999999998</v>
      </c>
      <c r="H308" s="35">
        <f t="shared" si="375"/>
        <v>258.19</v>
      </c>
      <c r="I308" s="33">
        <f t="shared" si="375"/>
        <v>53.42</v>
      </c>
      <c r="J308" s="33">
        <f t="shared" si="375"/>
        <v>23.6</v>
      </c>
      <c r="K308" s="33">
        <f t="shared" si="375"/>
        <v>86.56</v>
      </c>
      <c r="L308" s="33">
        <f t="shared" si="375"/>
        <v>122.54000000000002</v>
      </c>
      <c r="M308" s="35">
        <f t="shared" si="375"/>
        <v>286.12</v>
      </c>
      <c r="N308" s="33">
        <f t="shared" si="375"/>
        <v>67.94999999999999</v>
      </c>
      <c r="O308" s="33">
        <f t="shared" si="375"/>
        <v>28.529999999999987</v>
      </c>
      <c r="P308" s="33">
        <f t="shared" si="375"/>
        <v>72.97000000000001</v>
      </c>
      <c r="Q308" s="33">
        <f t="shared" si="375"/>
        <v>178.48</v>
      </c>
      <c r="R308" s="35">
        <f t="shared" si="375"/>
        <v>347.93</v>
      </c>
      <c r="S308" s="33">
        <f aca="true" t="shared" si="376" ref="S308:AJ308">S309+S313</f>
        <v>74.03999999999999</v>
      </c>
      <c r="T308" s="33">
        <f t="shared" si="376"/>
        <v>8.189999999999998</v>
      </c>
      <c r="U308" s="33">
        <f t="shared" si="376"/>
        <v>47.85</v>
      </c>
      <c r="V308" s="33">
        <f t="shared" si="376"/>
        <v>152.49999999999994</v>
      </c>
      <c r="W308" s="35">
        <f t="shared" si="376"/>
        <v>282.5799999999999</v>
      </c>
      <c r="X308" s="33">
        <f t="shared" si="376"/>
        <v>79.15</v>
      </c>
      <c r="Y308" s="33">
        <f t="shared" si="376"/>
        <v>25.220000000000006</v>
      </c>
      <c r="Z308" s="33">
        <f t="shared" si="376"/>
        <v>66.37</v>
      </c>
      <c r="AA308" s="33">
        <f t="shared" si="376"/>
        <v>119.72000000000003</v>
      </c>
      <c r="AB308" s="35">
        <f t="shared" si="376"/>
        <v>290.46000000000004</v>
      </c>
      <c r="AC308" s="33">
        <f t="shared" si="376"/>
        <v>141.28</v>
      </c>
      <c r="AD308" s="33">
        <f t="shared" si="376"/>
        <v>7.6499999999999915</v>
      </c>
      <c r="AE308" s="33">
        <f t="shared" si="376"/>
        <v>96.21000000000001</v>
      </c>
      <c r="AF308" s="33">
        <f t="shared" si="376"/>
        <v>104.78999999999996</v>
      </c>
      <c r="AG308" s="35">
        <f t="shared" si="376"/>
        <v>349.92999999999995</v>
      </c>
      <c r="AH308" s="33">
        <f t="shared" si="376"/>
        <v>145.61</v>
      </c>
      <c r="AI308" s="33">
        <f t="shared" si="376"/>
        <v>84.52000000000001</v>
      </c>
      <c r="AJ308" s="33">
        <f t="shared" si="376"/>
        <v>-14.089999999999996</v>
      </c>
    </row>
    <row r="309" spans="1:36" ht="12" customHeight="1">
      <c r="A309" s="14" t="s">
        <v>356</v>
      </c>
      <c r="B309" s="14" t="s">
        <v>357</v>
      </c>
      <c r="C309" s="7" t="s">
        <v>358</v>
      </c>
      <c r="D309" s="33">
        <f aca="true" t="shared" si="377" ref="D309:AJ309">D310+D312</f>
        <v>31.3</v>
      </c>
      <c r="E309" s="33">
        <f t="shared" si="377"/>
        <v>30.949999999999996</v>
      </c>
      <c r="F309" s="33">
        <f t="shared" si="377"/>
        <v>33.34</v>
      </c>
      <c r="G309" s="33">
        <f t="shared" si="377"/>
        <v>54.40999999999999</v>
      </c>
      <c r="H309" s="35">
        <f t="shared" si="377"/>
        <v>150</v>
      </c>
      <c r="I309" s="33">
        <f t="shared" si="377"/>
        <v>27.72</v>
      </c>
      <c r="J309" s="33">
        <f t="shared" si="377"/>
        <v>20.53</v>
      </c>
      <c r="K309" s="33">
        <f t="shared" si="377"/>
        <v>70.14</v>
      </c>
      <c r="L309" s="33">
        <f t="shared" si="377"/>
        <v>53.14000000000001</v>
      </c>
      <c r="M309" s="35">
        <f t="shared" si="377"/>
        <v>171.53000000000003</v>
      </c>
      <c r="N309" s="33">
        <f t="shared" si="377"/>
        <v>40.14</v>
      </c>
      <c r="O309" s="33">
        <f t="shared" si="377"/>
        <v>60.349999999999994</v>
      </c>
      <c r="P309" s="33">
        <f t="shared" si="377"/>
        <v>58.120000000000005</v>
      </c>
      <c r="Q309" s="33">
        <f t="shared" si="377"/>
        <v>72.00999999999999</v>
      </c>
      <c r="R309" s="35">
        <f t="shared" si="377"/>
        <v>230.62</v>
      </c>
      <c r="S309" s="33">
        <f t="shared" si="377"/>
        <v>42.669999999999995</v>
      </c>
      <c r="T309" s="33">
        <f t="shared" si="377"/>
        <v>52.43</v>
      </c>
      <c r="U309" s="33">
        <f t="shared" si="377"/>
        <v>-2.490000000000002</v>
      </c>
      <c r="V309" s="33">
        <f t="shared" si="377"/>
        <v>40.92999999999999</v>
      </c>
      <c r="W309" s="35">
        <f t="shared" si="377"/>
        <v>133.54</v>
      </c>
      <c r="X309" s="33">
        <f t="shared" si="377"/>
        <v>63.59</v>
      </c>
      <c r="Y309" s="33">
        <f t="shared" si="377"/>
        <v>43.11</v>
      </c>
      <c r="Z309" s="33">
        <f t="shared" si="377"/>
        <v>43.92</v>
      </c>
      <c r="AA309" s="33">
        <f t="shared" si="377"/>
        <v>28.9</v>
      </c>
      <c r="AB309" s="35">
        <f t="shared" si="377"/>
        <v>179.51999999999998</v>
      </c>
      <c r="AC309" s="33">
        <f t="shared" si="377"/>
        <v>51.18000000000001</v>
      </c>
      <c r="AD309" s="33">
        <f t="shared" si="377"/>
        <v>79.47</v>
      </c>
      <c r="AE309" s="33">
        <f t="shared" si="377"/>
        <v>55.29</v>
      </c>
      <c r="AF309" s="33">
        <f t="shared" si="377"/>
        <v>12.729999999999993</v>
      </c>
      <c r="AG309" s="35">
        <f t="shared" si="377"/>
        <v>198.67000000000002</v>
      </c>
      <c r="AH309" s="33">
        <f t="shared" si="377"/>
        <v>62.38</v>
      </c>
      <c r="AI309" s="33">
        <f t="shared" si="377"/>
        <v>99.56</v>
      </c>
      <c r="AJ309" s="33">
        <f t="shared" si="377"/>
        <v>28.880000000000003</v>
      </c>
    </row>
    <row r="310" spans="1:36" ht="12" customHeight="1">
      <c r="A310" s="14" t="s">
        <v>359</v>
      </c>
      <c r="B310" s="14" t="s">
        <v>360</v>
      </c>
      <c r="C310" s="7" t="s">
        <v>361</v>
      </c>
      <c r="D310" s="33">
        <f aca="true" t="shared" si="378" ref="D310:AJ310">D311</f>
        <v>27.330000000000002</v>
      </c>
      <c r="E310" s="33">
        <f t="shared" si="378"/>
        <v>33.23</v>
      </c>
      <c r="F310" s="33">
        <f t="shared" si="378"/>
        <v>36.24</v>
      </c>
      <c r="G310" s="33">
        <f t="shared" si="378"/>
        <v>64.75999999999999</v>
      </c>
      <c r="H310" s="35">
        <f t="shared" si="378"/>
        <v>161.56</v>
      </c>
      <c r="I310" s="33">
        <f t="shared" si="378"/>
        <v>23.23</v>
      </c>
      <c r="J310" s="33">
        <f t="shared" si="378"/>
        <v>17.98</v>
      </c>
      <c r="K310" s="33">
        <f t="shared" si="378"/>
        <v>57.64</v>
      </c>
      <c r="L310" s="33">
        <f t="shared" si="378"/>
        <v>58.13000000000001</v>
      </c>
      <c r="M310" s="35">
        <f t="shared" si="378"/>
        <v>156.98000000000002</v>
      </c>
      <c r="N310" s="33">
        <f t="shared" si="378"/>
        <v>31.64</v>
      </c>
      <c r="O310" s="33">
        <f t="shared" si="378"/>
        <v>22.360000000000003</v>
      </c>
      <c r="P310" s="33">
        <f t="shared" si="378"/>
        <v>36.330000000000005</v>
      </c>
      <c r="Q310" s="33">
        <f t="shared" si="378"/>
        <v>53.56999999999999</v>
      </c>
      <c r="R310" s="35">
        <f t="shared" si="378"/>
        <v>143.9</v>
      </c>
      <c r="S310" s="33">
        <f t="shared" si="378"/>
        <v>39.099999999999994</v>
      </c>
      <c r="T310" s="33">
        <f t="shared" si="378"/>
        <v>56.53</v>
      </c>
      <c r="U310" s="33">
        <f t="shared" si="378"/>
        <v>-4.170000000000002</v>
      </c>
      <c r="V310" s="33">
        <f t="shared" si="378"/>
        <v>53.089999999999996</v>
      </c>
      <c r="W310" s="35">
        <f t="shared" si="378"/>
        <v>144.54999999999998</v>
      </c>
      <c r="X310" s="33">
        <f t="shared" si="378"/>
        <v>49.07</v>
      </c>
      <c r="Y310" s="33">
        <f t="shared" si="378"/>
        <v>22.729999999999997</v>
      </c>
      <c r="Z310" s="33">
        <f t="shared" si="378"/>
        <v>34.94</v>
      </c>
      <c r="AA310" s="33">
        <f t="shared" si="378"/>
        <v>53.58</v>
      </c>
      <c r="AB310" s="35">
        <f t="shared" si="378"/>
        <v>160.32</v>
      </c>
      <c r="AC310" s="33">
        <f t="shared" si="378"/>
        <v>37.24</v>
      </c>
      <c r="AD310" s="33">
        <f t="shared" si="378"/>
        <v>71.44</v>
      </c>
      <c r="AE310" s="33">
        <f t="shared" si="378"/>
        <v>15.700000000000001</v>
      </c>
      <c r="AF310" s="33">
        <f t="shared" si="378"/>
        <v>41.21999999999999</v>
      </c>
      <c r="AG310" s="35">
        <f t="shared" si="378"/>
        <v>165.6</v>
      </c>
      <c r="AH310" s="33">
        <f t="shared" si="378"/>
        <v>20.479999999999997</v>
      </c>
      <c r="AI310" s="33">
        <f t="shared" si="378"/>
        <v>17.35</v>
      </c>
      <c r="AJ310" s="33">
        <f t="shared" si="378"/>
        <v>13.9</v>
      </c>
    </row>
    <row r="311" spans="1:36" ht="12" customHeight="1">
      <c r="A311" s="10" t="s">
        <v>362</v>
      </c>
      <c r="B311" s="10" t="s">
        <v>363</v>
      </c>
      <c r="C311" s="7" t="s">
        <v>377</v>
      </c>
      <c r="D311" s="40">
        <v>27.330000000000002</v>
      </c>
      <c r="E311" s="40">
        <v>33.23</v>
      </c>
      <c r="F311" s="40">
        <v>36.24</v>
      </c>
      <c r="G311" s="40">
        <v>64.75999999999999</v>
      </c>
      <c r="H311" s="38">
        <f>SUM(D311:G311)</f>
        <v>161.56</v>
      </c>
      <c r="I311" s="39">
        <v>23.23</v>
      </c>
      <c r="J311" s="39">
        <v>17.98</v>
      </c>
      <c r="K311" s="39">
        <v>57.64</v>
      </c>
      <c r="L311" s="39">
        <v>58.13000000000001</v>
      </c>
      <c r="M311" s="38">
        <f>SUM(I311:L311)</f>
        <v>156.98000000000002</v>
      </c>
      <c r="N311" s="40">
        <v>31.64</v>
      </c>
      <c r="O311" s="41">
        <v>22.360000000000003</v>
      </c>
      <c r="P311" s="40">
        <v>36.330000000000005</v>
      </c>
      <c r="Q311" s="41">
        <v>53.56999999999999</v>
      </c>
      <c r="R311" s="38">
        <f>SUM(N311:Q311)</f>
        <v>143.9</v>
      </c>
      <c r="S311" s="41">
        <v>39.099999999999994</v>
      </c>
      <c r="T311" s="40">
        <v>56.53</v>
      </c>
      <c r="U311" s="40">
        <v>-4.170000000000002</v>
      </c>
      <c r="V311" s="40">
        <v>53.089999999999996</v>
      </c>
      <c r="W311" s="38">
        <f>SUM(S311:V311)</f>
        <v>144.54999999999998</v>
      </c>
      <c r="X311" s="40">
        <v>49.07</v>
      </c>
      <c r="Y311" s="40">
        <v>22.729999999999997</v>
      </c>
      <c r="Z311" s="40">
        <v>34.94</v>
      </c>
      <c r="AA311" s="41">
        <v>53.58</v>
      </c>
      <c r="AB311" s="38">
        <f>SUM(X311:AA311)</f>
        <v>160.32</v>
      </c>
      <c r="AC311" s="33">
        <v>37.24</v>
      </c>
      <c r="AD311" s="33">
        <v>71.44</v>
      </c>
      <c r="AE311" s="33">
        <v>15.700000000000001</v>
      </c>
      <c r="AF311" s="33">
        <v>41.21999999999999</v>
      </c>
      <c r="AG311" s="34">
        <f>SUM(AC311:AF311)</f>
        <v>165.6</v>
      </c>
      <c r="AH311" s="33">
        <v>20.479999999999997</v>
      </c>
      <c r="AI311" s="33">
        <v>17.35</v>
      </c>
      <c r="AJ311" s="37">
        <v>13.9</v>
      </c>
    </row>
    <row r="312" spans="1:36" ht="12" customHeight="1">
      <c r="A312" s="10" t="s">
        <v>378</v>
      </c>
      <c r="B312" s="10" t="s">
        <v>379</v>
      </c>
      <c r="C312" s="7" t="s">
        <v>380</v>
      </c>
      <c r="D312" s="40">
        <v>3.9699999999999998</v>
      </c>
      <c r="E312" s="40">
        <v>-2.28</v>
      </c>
      <c r="F312" s="40">
        <v>-2.9000000000000004</v>
      </c>
      <c r="G312" s="40">
        <v>-10.35</v>
      </c>
      <c r="H312" s="38">
        <f>SUM(D312:G312)</f>
        <v>-11.56</v>
      </c>
      <c r="I312" s="40">
        <v>4.49</v>
      </c>
      <c r="J312" s="40">
        <v>2.55</v>
      </c>
      <c r="K312" s="40">
        <v>12.5</v>
      </c>
      <c r="L312" s="40">
        <v>-4.99</v>
      </c>
      <c r="M312" s="38">
        <f>SUM(I312:L312)</f>
        <v>14.549999999999999</v>
      </c>
      <c r="N312" s="41">
        <v>8.5</v>
      </c>
      <c r="O312" s="41">
        <v>37.989999999999995</v>
      </c>
      <c r="P312" s="41">
        <v>21.79</v>
      </c>
      <c r="Q312" s="40">
        <v>18.44</v>
      </c>
      <c r="R312" s="38">
        <f>SUM(N312:Q312)</f>
        <v>86.72</v>
      </c>
      <c r="S312" s="41">
        <v>3.5700000000000003</v>
      </c>
      <c r="T312" s="40">
        <v>-4.1</v>
      </c>
      <c r="U312" s="40">
        <v>1.6799999999999997</v>
      </c>
      <c r="V312" s="40">
        <v>-12.16</v>
      </c>
      <c r="W312" s="38">
        <f>SUM(S312:V312)</f>
        <v>-11.01</v>
      </c>
      <c r="X312" s="40">
        <v>14.52</v>
      </c>
      <c r="Y312" s="40">
        <v>20.38</v>
      </c>
      <c r="Z312" s="40">
        <v>8.98</v>
      </c>
      <c r="AA312" s="41">
        <v>-24.68</v>
      </c>
      <c r="AB312" s="38">
        <f>SUM(X312:AA312)</f>
        <v>19.199999999999996</v>
      </c>
      <c r="AC312" s="33">
        <v>13.940000000000001</v>
      </c>
      <c r="AD312" s="33">
        <v>8.030000000000001</v>
      </c>
      <c r="AE312" s="33">
        <v>39.589999999999996</v>
      </c>
      <c r="AF312" s="33">
        <v>-28.49</v>
      </c>
      <c r="AG312" s="34">
        <f>SUM(AC312:AF312)</f>
        <v>33.07000000000001</v>
      </c>
      <c r="AH312" s="33">
        <v>41.900000000000006</v>
      </c>
      <c r="AI312" s="33">
        <v>82.21000000000001</v>
      </c>
      <c r="AJ312" s="37">
        <v>14.98</v>
      </c>
    </row>
    <row r="313" spans="1:36" ht="12" customHeight="1">
      <c r="A313" s="10" t="s">
        <v>365</v>
      </c>
      <c r="B313" s="10" t="s">
        <v>366</v>
      </c>
      <c r="C313" s="10" t="s">
        <v>367</v>
      </c>
      <c r="D313" s="33">
        <f aca="true" t="shared" si="379" ref="D313:AJ313">D314</f>
        <v>72.17999999999999</v>
      </c>
      <c r="E313" s="33">
        <f t="shared" si="379"/>
        <v>-21.5</v>
      </c>
      <c r="F313" s="33">
        <f t="shared" si="379"/>
        <v>14.370000000000005</v>
      </c>
      <c r="G313" s="33">
        <f t="shared" si="379"/>
        <v>43.14</v>
      </c>
      <c r="H313" s="35">
        <f t="shared" si="379"/>
        <v>108.19</v>
      </c>
      <c r="I313" s="33">
        <f t="shared" si="379"/>
        <v>25.700000000000003</v>
      </c>
      <c r="J313" s="33">
        <f t="shared" si="379"/>
        <v>3.0700000000000003</v>
      </c>
      <c r="K313" s="33">
        <f t="shared" si="379"/>
        <v>16.42</v>
      </c>
      <c r="L313" s="33">
        <f t="shared" si="379"/>
        <v>69.4</v>
      </c>
      <c r="M313" s="35">
        <f t="shared" si="379"/>
        <v>114.59</v>
      </c>
      <c r="N313" s="33">
        <f t="shared" si="379"/>
        <v>27.80999999999999</v>
      </c>
      <c r="O313" s="33">
        <f t="shared" si="379"/>
        <v>-31.820000000000007</v>
      </c>
      <c r="P313" s="33">
        <f t="shared" si="379"/>
        <v>14.850000000000005</v>
      </c>
      <c r="Q313" s="33">
        <f t="shared" si="379"/>
        <v>106.47</v>
      </c>
      <c r="R313" s="35">
        <f t="shared" si="379"/>
        <v>117.30999999999999</v>
      </c>
      <c r="S313" s="33">
        <f t="shared" si="379"/>
        <v>31.37</v>
      </c>
      <c r="T313" s="33">
        <f t="shared" si="379"/>
        <v>-44.24</v>
      </c>
      <c r="U313" s="33">
        <f t="shared" si="379"/>
        <v>50.34</v>
      </c>
      <c r="V313" s="33">
        <f t="shared" si="379"/>
        <v>111.56999999999996</v>
      </c>
      <c r="W313" s="35">
        <f t="shared" si="379"/>
        <v>149.03999999999996</v>
      </c>
      <c r="X313" s="33">
        <f t="shared" si="379"/>
        <v>15.56000000000001</v>
      </c>
      <c r="Y313" s="33">
        <f t="shared" si="379"/>
        <v>-17.889999999999993</v>
      </c>
      <c r="Z313" s="33">
        <f t="shared" si="379"/>
        <v>22.45</v>
      </c>
      <c r="AA313" s="33">
        <f t="shared" si="379"/>
        <v>90.82000000000002</v>
      </c>
      <c r="AB313" s="35">
        <f t="shared" si="379"/>
        <v>110.94000000000004</v>
      </c>
      <c r="AC313" s="33">
        <f t="shared" si="379"/>
        <v>90.1</v>
      </c>
      <c r="AD313" s="33">
        <f t="shared" si="379"/>
        <v>-71.82000000000001</v>
      </c>
      <c r="AE313" s="33">
        <f t="shared" si="379"/>
        <v>40.92</v>
      </c>
      <c r="AF313" s="33">
        <f t="shared" si="379"/>
        <v>92.05999999999997</v>
      </c>
      <c r="AG313" s="35">
        <f t="shared" si="379"/>
        <v>151.25999999999996</v>
      </c>
      <c r="AH313" s="33">
        <f t="shared" si="379"/>
        <v>83.23</v>
      </c>
      <c r="AI313" s="33">
        <f t="shared" si="379"/>
        <v>-15.039999999999988</v>
      </c>
      <c r="AJ313" s="33">
        <f t="shared" si="379"/>
        <v>-42.97</v>
      </c>
    </row>
    <row r="314" spans="1:36" ht="12" customHeight="1">
      <c r="A314" s="10" t="s">
        <v>368</v>
      </c>
      <c r="B314" s="10" t="s">
        <v>369</v>
      </c>
      <c r="C314" s="7" t="s">
        <v>370</v>
      </c>
      <c r="D314" s="40">
        <v>72.17999999999999</v>
      </c>
      <c r="E314" s="40">
        <v>-21.5</v>
      </c>
      <c r="F314" s="40">
        <v>14.370000000000005</v>
      </c>
      <c r="G314" s="40">
        <v>43.14</v>
      </c>
      <c r="H314" s="38">
        <f>SUM(D314:G314)</f>
        <v>108.19</v>
      </c>
      <c r="I314" s="40">
        <v>25.700000000000003</v>
      </c>
      <c r="J314" s="40">
        <v>3.0700000000000003</v>
      </c>
      <c r="K314" s="40">
        <v>16.42</v>
      </c>
      <c r="L314" s="40">
        <v>69.4</v>
      </c>
      <c r="M314" s="38">
        <f>SUM(I314:L314)</f>
        <v>114.59</v>
      </c>
      <c r="N314" s="41">
        <v>27.80999999999999</v>
      </c>
      <c r="O314" s="41">
        <v>-31.820000000000007</v>
      </c>
      <c r="P314" s="41">
        <v>14.850000000000005</v>
      </c>
      <c r="Q314" s="41">
        <v>106.47</v>
      </c>
      <c r="R314" s="38">
        <f>SUM(N314:Q314)</f>
        <v>117.30999999999999</v>
      </c>
      <c r="S314" s="40">
        <v>31.37</v>
      </c>
      <c r="T314" s="40">
        <v>-44.24</v>
      </c>
      <c r="U314" s="40">
        <v>50.34</v>
      </c>
      <c r="V314" s="40">
        <v>111.56999999999996</v>
      </c>
      <c r="W314" s="38">
        <f>SUM(S314:V314)</f>
        <v>149.03999999999996</v>
      </c>
      <c r="X314" s="40">
        <v>15.56000000000001</v>
      </c>
      <c r="Y314" s="41">
        <v>-17.889999999999993</v>
      </c>
      <c r="Z314" s="41">
        <v>22.45</v>
      </c>
      <c r="AA314" s="41">
        <v>90.82000000000002</v>
      </c>
      <c r="AB314" s="38">
        <f>SUM(X314:AA314)</f>
        <v>110.94000000000004</v>
      </c>
      <c r="AC314" s="33">
        <v>90.1</v>
      </c>
      <c r="AD314" s="33">
        <v>-71.82000000000001</v>
      </c>
      <c r="AE314" s="33">
        <v>40.92</v>
      </c>
      <c r="AF314" s="33">
        <v>92.05999999999997</v>
      </c>
      <c r="AG314" s="34">
        <f>SUM(AC314:AF314)</f>
        <v>151.25999999999996</v>
      </c>
      <c r="AH314" s="33">
        <v>83.23</v>
      </c>
      <c r="AI314" s="33">
        <v>-15.039999999999988</v>
      </c>
      <c r="AJ314" s="37">
        <v>-42.97</v>
      </c>
    </row>
    <row r="315" spans="1:36" ht="12" customHeight="1">
      <c r="A315" s="12" t="s">
        <v>381</v>
      </c>
      <c r="B315" s="12" t="s">
        <v>382</v>
      </c>
      <c r="C315" s="6" t="s">
        <v>383</v>
      </c>
      <c r="D315" s="31">
        <f aca="true" t="shared" si="380" ref="D315:AH315">D316-D328</f>
        <v>-0.9700000000000001</v>
      </c>
      <c r="E315" s="31">
        <f t="shared" si="380"/>
        <v>3.46</v>
      </c>
      <c r="F315" s="31">
        <f t="shared" si="380"/>
        <v>-0.010000000000000002</v>
      </c>
      <c r="G315" s="31">
        <f t="shared" si="380"/>
        <v>3.3900000000000006</v>
      </c>
      <c r="H315" s="30">
        <f t="shared" si="380"/>
        <v>5.869999999999999</v>
      </c>
      <c r="I315" s="31">
        <f t="shared" si="380"/>
        <v>-0.01</v>
      </c>
      <c r="J315" s="31">
        <f t="shared" si="380"/>
        <v>-1.73</v>
      </c>
      <c r="K315" s="31">
        <f t="shared" si="380"/>
        <v>2.87</v>
      </c>
      <c r="L315" s="31">
        <f t="shared" si="380"/>
        <v>-2.1300000000000003</v>
      </c>
      <c r="M315" s="30">
        <f t="shared" si="380"/>
        <v>-1.0000000000000009</v>
      </c>
      <c r="N315" s="31">
        <f t="shared" si="380"/>
        <v>6.200000000000001</v>
      </c>
      <c r="O315" s="31">
        <f t="shared" si="380"/>
        <v>-2.04</v>
      </c>
      <c r="P315" s="31">
        <f t="shared" si="380"/>
        <v>-3.5199999999999996</v>
      </c>
      <c r="Q315" s="31">
        <f t="shared" si="380"/>
        <v>-0.6100000000000001</v>
      </c>
      <c r="R315" s="30">
        <f t="shared" si="380"/>
        <v>0.03000000000000025</v>
      </c>
      <c r="S315" s="31">
        <f t="shared" si="380"/>
        <v>-9.81</v>
      </c>
      <c r="T315" s="31">
        <f t="shared" si="380"/>
        <v>-0.12</v>
      </c>
      <c r="U315" s="31">
        <f t="shared" si="380"/>
        <v>-10.24</v>
      </c>
      <c r="V315" s="31">
        <f t="shared" si="380"/>
        <v>-1.1700000000000002</v>
      </c>
      <c r="W315" s="30">
        <f t="shared" si="380"/>
        <v>-21.34</v>
      </c>
      <c r="X315" s="31">
        <f t="shared" si="380"/>
        <v>-1.9800000000000002</v>
      </c>
      <c r="Y315" s="31">
        <f t="shared" si="380"/>
        <v>-4.369999999999999</v>
      </c>
      <c r="Z315" s="31">
        <f t="shared" si="380"/>
        <v>-0.4999999999999999</v>
      </c>
      <c r="AA315" s="31">
        <f t="shared" si="380"/>
        <v>-2.9099999999999997</v>
      </c>
      <c r="AB315" s="30">
        <f t="shared" si="380"/>
        <v>-9.76</v>
      </c>
      <c r="AC315" s="31">
        <f t="shared" si="380"/>
        <v>-5.1899999999999995</v>
      </c>
      <c r="AD315" s="31">
        <f t="shared" si="380"/>
        <v>-3.93</v>
      </c>
      <c r="AE315" s="31">
        <f t="shared" si="380"/>
        <v>-0.92</v>
      </c>
      <c r="AF315" s="31">
        <f t="shared" si="380"/>
        <v>-3.7</v>
      </c>
      <c r="AG315" s="30">
        <f t="shared" si="380"/>
        <v>-13.74</v>
      </c>
      <c r="AH315" s="31">
        <f t="shared" si="380"/>
        <v>-1.0899999999999999</v>
      </c>
      <c r="AI315" s="31">
        <f>AI316-AI328</f>
        <v>-2.29</v>
      </c>
      <c r="AJ315" s="31">
        <f>AJ316-AJ328</f>
        <v>-0.9100000000000001</v>
      </c>
    </row>
    <row r="316" spans="1:36" ht="12" customHeight="1">
      <c r="A316" s="14" t="s">
        <v>353</v>
      </c>
      <c r="B316" s="14" t="s">
        <v>354</v>
      </c>
      <c r="C316" s="7" t="s">
        <v>355</v>
      </c>
      <c r="D316" s="33">
        <f aca="true" t="shared" si="381" ref="D316:AH316">D317+D321</f>
        <v>0.01</v>
      </c>
      <c r="E316" s="33">
        <f t="shared" si="381"/>
        <v>0</v>
      </c>
      <c r="F316" s="33">
        <f t="shared" si="381"/>
        <v>0.05</v>
      </c>
      <c r="G316" s="33">
        <f t="shared" si="381"/>
        <v>0.24</v>
      </c>
      <c r="H316" s="35">
        <f t="shared" si="381"/>
        <v>0.3</v>
      </c>
      <c r="I316" s="33">
        <f t="shared" si="381"/>
        <v>0</v>
      </c>
      <c r="J316" s="33">
        <f t="shared" si="381"/>
        <v>0.1</v>
      </c>
      <c r="K316" s="33">
        <f t="shared" si="381"/>
        <v>4.55</v>
      </c>
      <c r="L316" s="33">
        <f t="shared" si="381"/>
        <v>0.18999999999999997</v>
      </c>
      <c r="M316" s="35">
        <f t="shared" si="381"/>
        <v>4.839999999999999</v>
      </c>
      <c r="N316" s="33">
        <f t="shared" si="381"/>
        <v>6.220000000000001</v>
      </c>
      <c r="O316" s="33">
        <f t="shared" si="381"/>
        <v>0.37</v>
      </c>
      <c r="P316" s="33">
        <f t="shared" si="381"/>
        <v>-1.01</v>
      </c>
      <c r="Q316" s="33">
        <f t="shared" si="381"/>
        <v>-0.42000000000000004</v>
      </c>
      <c r="R316" s="35">
        <f t="shared" si="381"/>
        <v>5.16</v>
      </c>
      <c r="S316" s="33">
        <f t="shared" si="381"/>
        <v>-7.98</v>
      </c>
      <c r="T316" s="33">
        <f t="shared" si="381"/>
        <v>-0.1</v>
      </c>
      <c r="U316" s="33">
        <f t="shared" si="381"/>
        <v>0.010000000000000009</v>
      </c>
      <c r="V316" s="33">
        <f t="shared" si="381"/>
        <v>1.09</v>
      </c>
      <c r="W316" s="35">
        <f t="shared" si="381"/>
        <v>-6.98</v>
      </c>
      <c r="X316" s="33">
        <f t="shared" si="381"/>
        <v>-0.5700000000000001</v>
      </c>
      <c r="Y316" s="33">
        <f t="shared" si="381"/>
        <v>1.06</v>
      </c>
      <c r="Z316" s="33">
        <f t="shared" si="381"/>
        <v>0.35</v>
      </c>
      <c r="AA316" s="33">
        <f t="shared" si="381"/>
        <v>-0.44</v>
      </c>
      <c r="AB316" s="35">
        <f t="shared" si="381"/>
        <v>0.4</v>
      </c>
      <c r="AC316" s="33">
        <f t="shared" si="381"/>
        <v>-2</v>
      </c>
      <c r="AD316" s="33">
        <f t="shared" si="381"/>
        <v>0.36</v>
      </c>
      <c r="AE316" s="33">
        <f t="shared" si="381"/>
        <v>-0.15</v>
      </c>
      <c r="AF316" s="33">
        <f t="shared" si="381"/>
        <v>-1.6400000000000001</v>
      </c>
      <c r="AG316" s="35">
        <f t="shared" si="381"/>
        <v>-3.43</v>
      </c>
      <c r="AH316" s="33">
        <f t="shared" si="381"/>
        <v>0.7899999999999999</v>
      </c>
      <c r="AI316" s="33">
        <f>AI317+AI321</f>
        <v>-0.76</v>
      </c>
      <c r="AJ316" s="33">
        <f>AJ317+AJ321</f>
        <v>0.45</v>
      </c>
    </row>
    <row r="317" spans="1:36" ht="12" customHeight="1">
      <c r="A317" s="14" t="s">
        <v>356</v>
      </c>
      <c r="B317" s="10" t="s">
        <v>357</v>
      </c>
      <c r="C317" s="7" t="s">
        <v>358</v>
      </c>
      <c r="D317" s="33">
        <f aca="true" t="shared" si="382" ref="D317:AG317">D319</f>
        <v>0.01</v>
      </c>
      <c r="E317" s="33">
        <f t="shared" si="382"/>
        <v>0</v>
      </c>
      <c r="F317" s="33">
        <f t="shared" si="382"/>
        <v>0.05</v>
      </c>
      <c r="G317" s="33">
        <f t="shared" si="382"/>
        <v>0.24</v>
      </c>
      <c r="H317" s="35">
        <f t="shared" si="382"/>
        <v>0.3</v>
      </c>
      <c r="I317" s="33">
        <f t="shared" si="382"/>
        <v>0</v>
      </c>
      <c r="J317" s="33">
        <f t="shared" si="382"/>
        <v>0.1</v>
      </c>
      <c r="K317" s="33">
        <f t="shared" si="382"/>
        <v>0.2</v>
      </c>
      <c r="L317" s="33">
        <f t="shared" si="382"/>
        <v>0.16999999999999998</v>
      </c>
      <c r="M317" s="35">
        <f t="shared" si="382"/>
        <v>0.47000000000000003</v>
      </c>
      <c r="N317" s="33">
        <f t="shared" si="382"/>
        <v>0.07</v>
      </c>
      <c r="O317" s="33">
        <f t="shared" si="382"/>
        <v>0.04</v>
      </c>
      <c r="P317" s="33">
        <f t="shared" si="382"/>
        <v>-0.47000000000000003</v>
      </c>
      <c r="Q317" s="33">
        <f t="shared" si="382"/>
        <v>0.23</v>
      </c>
      <c r="R317" s="35">
        <f t="shared" si="382"/>
        <v>-0.12999999999999998</v>
      </c>
      <c r="S317" s="33">
        <f t="shared" si="382"/>
        <v>0.01</v>
      </c>
      <c r="T317" s="33">
        <f t="shared" si="382"/>
        <v>0.01</v>
      </c>
      <c r="U317" s="33">
        <f t="shared" si="382"/>
        <v>0.16</v>
      </c>
      <c r="V317" s="33">
        <f t="shared" si="382"/>
        <v>0</v>
      </c>
      <c r="W317" s="35">
        <f t="shared" si="382"/>
        <v>0.18</v>
      </c>
      <c r="X317" s="33">
        <f t="shared" si="382"/>
        <v>0</v>
      </c>
      <c r="Y317" s="33">
        <f t="shared" si="382"/>
        <v>0.88</v>
      </c>
      <c r="Z317" s="33">
        <f t="shared" si="382"/>
        <v>0.03</v>
      </c>
      <c r="AA317" s="33">
        <f t="shared" si="382"/>
        <v>-0.78</v>
      </c>
      <c r="AB317" s="35">
        <f t="shared" si="382"/>
        <v>0.13</v>
      </c>
      <c r="AC317" s="33">
        <f t="shared" si="382"/>
        <v>-0.14</v>
      </c>
      <c r="AD317" s="33">
        <f t="shared" si="382"/>
        <v>0.22</v>
      </c>
      <c r="AE317" s="33">
        <f t="shared" si="382"/>
        <v>-0.03</v>
      </c>
      <c r="AF317" s="33">
        <f t="shared" si="382"/>
        <v>-0.78</v>
      </c>
      <c r="AG317" s="35">
        <f t="shared" si="382"/>
        <v>-0.73</v>
      </c>
      <c r="AH317" s="33">
        <f>AH319+AH318</f>
        <v>0.7899999999999999</v>
      </c>
      <c r="AI317" s="33">
        <f>AI319+AI318</f>
        <v>-0.75</v>
      </c>
      <c r="AJ317" s="33">
        <f>AJ319+AJ318</f>
        <v>0</v>
      </c>
    </row>
    <row r="318" spans="1:36" ht="12" customHeight="1">
      <c r="A318" s="14" t="s">
        <v>384</v>
      </c>
      <c r="B318" s="10" t="s">
        <v>394</v>
      </c>
      <c r="C318" s="7" t="s">
        <v>395</v>
      </c>
      <c r="D318" s="9"/>
      <c r="E318" s="9"/>
      <c r="F318" s="9"/>
      <c r="G318" s="9"/>
      <c r="H318" s="35"/>
      <c r="I318" s="9"/>
      <c r="J318" s="9"/>
      <c r="K318" s="9"/>
      <c r="L318" s="9"/>
      <c r="M318" s="35"/>
      <c r="N318" s="33"/>
      <c r="O318" s="33"/>
      <c r="P318" s="33"/>
      <c r="Q318" s="33"/>
      <c r="R318" s="35"/>
      <c r="S318" s="33"/>
      <c r="T318" s="33"/>
      <c r="U318" s="33"/>
      <c r="V318" s="33"/>
      <c r="W318" s="35"/>
      <c r="X318" s="33"/>
      <c r="Y318" s="33"/>
      <c r="Z318" s="33"/>
      <c r="AA318" s="33"/>
      <c r="AB318" s="35"/>
      <c r="AC318" s="33"/>
      <c r="AD318" s="33"/>
      <c r="AE318" s="33"/>
      <c r="AF318" s="33"/>
      <c r="AG318" s="35"/>
      <c r="AH318" s="33">
        <v>-0.36</v>
      </c>
      <c r="AI318" s="33"/>
      <c r="AJ318" s="33"/>
    </row>
    <row r="319" spans="1:36" ht="12" customHeight="1">
      <c r="A319" s="10" t="s">
        <v>385</v>
      </c>
      <c r="B319" s="10" t="s">
        <v>386</v>
      </c>
      <c r="C319" s="7" t="s">
        <v>387</v>
      </c>
      <c r="D319" s="33">
        <f aca="true" t="shared" si="383" ref="D319:AJ319">D320</f>
        <v>0.01</v>
      </c>
      <c r="E319" s="33">
        <f t="shared" si="383"/>
        <v>0</v>
      </c>
      <c r="F319" s="33">
        <f t="shared" si="383"/>
        <v>0.05</v>
      </c>
      <c r="G319" s="33">
        <f t="shared" si="383"/>
        <v>0.24</v>
      </c>
      <c r="H319" s="35">
        <f t="shared" si="383"/>
        <v>0.3</v>
      </c>
      <c r="I319" s="33">
        <f t="shared" si="383"/>
        <v>0</v>
      </c>
      <c r="J319" s="33">
        <f t="shared" si="383"/>
        <v>0.1</v>
      </c>
      <c r="K319" s="33">
        <f t="shared" si="383"/>
        <v>0.2</v>
      </c>
      <c r="L319" s="33">
        <f t="shared" si="383"/>
        <v>0.16999999999999998</v>
      </c>
      <c r="M319" s="35">
        <f t="shared" si="383"/>
        <v>0.47000000000000003</v>
      </c>
      <c r="N319" s="33">
        <f t="shared" si="383"/>
        <v>0.07</v>
      </c>
      <c r="O319" s="33">
        <f t="shared" si="383"/>
        <v>0.04</v>
      </c>
      <c r="P319" s="33">
        <f t="shared" si="383"/>
        <v>-0.47000000000000003</v>
      </c>
      <c r="Q319" s="33">
        <f t="shared" si="383"/>
        <v>0.23</v>
      </c>
      <c r="R319" s="35">
        <f t="shared" si="383"/>
        <v>-0.12999999999999998</v>
      </c>
      <c r="S319" s="33">
        <f t="shared" si="383"/>
        <v>0.01</v>
      </c>
      <c r="T319" s="33">
        <f t="shared" si="383"/>
        <v>0.01</v>
      </c>
      <c r="U319" s="33">
        <f t="shared" si="383"/>
        <v>0.16</v>
      </c>
      <c r="V319" s="33">
        <f t="shared" si="383"/>
        <v>0</v>
      </c>
      <c r="W319" s="35">
        <f t="shared" si="383"/>
        <v>0.18</v>
      </c>
      <c r="X319" s="33">
        <f t="shared" si="383"/>
        <v>0</v>
      </c>
      <c r="Y319" s="33">
        <f t="shared" si="383"/>
        <v>0.88</v>
      </c>
      <c r="Z319" s="33">
        <f t="shared" si="383"/>
        <v>0.03</v>
      </c>
      <c r="AA319" s="33">
        <f t="shared" si="383"/>
        <v>-0.78</v>
      </c>
      <c r="AB319" s="35">
        <f t="shared" si="383"/>
        <v>0.13</v>
      </c>
      <c r="AC319" s="33">
        <f t="shared" si="383"/>
        <v>-0.14</v>
      </c>
      <c r="AD319" s="33">
        <f t="shared" si="383"/>
        <v>0.22</v>
      </c>
      <c r="AE319" s="33">
        <f t="shared" si="383"/>
        <v>-0.03</v>
      </c>
      <c r="AF319" s="33">
        <f t="shared" si="383"/>
        <v>-0.78</v>
      </c>
      <c r="AG319" s="35">
        <f t="shared" si="383"/>
        <v>-0.73</v>
      </c>
      <c r="AH319" s="33">
        <f t="shared" si="383"/>
        <v>1.15</v>
      </c>
      <c r="AI319" s="33">
        <f t="shared" si="383"/>
        <v>-0.75</v>
      </c>
      <c r="AJ319" s="33">
        <f t="shared" si="383"/>
        <v>0</v>
      </c>
    </row>
    <row r="320" spans="1:36" ht="24.75" customHeight="1">
      <c r="A320" s="10" t="s">
        <v>388</v>
      </c>
      <c r="B320" s="10" t="s">
        <v>389</v>
      </c>
      <c r="C320" s="7" t="s">
        <v>390</v>
      </c>
      <c r="D320" s="40">
        <v>0.01</v>
      </c>
      <c r="E320" s="40"/>
      <c r="F320" s="40">
        <v>0.05</v>
      </c>
      <c r="G320" s="40">
        <v>0.24</v>
      </c>
      <c r="H320" s="38">
        <f>SUM(D320:G320)</f>
        <v>0.3</v>
      </c>
      <c r="I320" s="40"/>
      <c r="J320" s="40">
        <v>0.1</v>
      </c>
      <c r="K320" s="40">
        <v>0.2</v>
      </c>
      <c r="L320" s="40">
        <v>0.16999999999999998</v>
      </c>
      <c r="M320" s="38">
        <f>SUM(I320:L320)</f>
        <v>0.47000000000000003</v>
      </c>
      <c r="N320" s="41">
        <v>0.07</v>
      </c>
      <c r="O320" s="40">
        <v>0.04</v>
      </c>
      <c r="P320" s="40">
        <v>-0.47000000000000003</v>
      </c>
      <c r="Q320" s="41">
        <v>0.23</v>
      </c>
      <c r="R320" s="38">
        <f>SUM(N320:Q320)</f>
        <v>-0.12999999999999998</v>
      </c>
      <c r="S320" s="40">
        <v>0.01</v>
      </c>
      <c r="T320" s="40">
        <v>0.01</v>
      </c>
      <c r="U320" s="40">
        <v>0.16</v>
      </c>
      <c r="V320" s="40"/>
      <c r="W320" s="38">
        <f>SUM(S320:V320)</f>
        <v>0.18</v>
      </c>
      <c r="X320" s="40"/>
      <c r="Y320" s="40">
        <v>0.88</v>
      </c>
      <c r="Z320" s="40">
        <v>0.03</v>
      </c>
      <c r="AA320" s="41">
        <v>-0.78</v>
      </c>
      <c r="AB320" s="38">
        <f>SUM(X320:AA320)</f>
        <v>0.13</v>
      </c>
      <c r="AC320" s="33">
        <v>-0.14</v>
      </c>
      <c r="AD320" s="33">
        <v>0.22</v>
      </c>
      <c r="AE320" s="33">
        <v>-0.03</v>
      </c>
      <c r="AF320" s="33">
        <v>-0.78</v>
      </c>
      <c r="AG320" s="34">
        <f>SUM(AC320:AF320)</f>
        <v>-0.73</v>
      </c>
      <c r="AH320" s="33">
        <v>1.15</v>
      </c>
      <c r="AI320" s="33">
        <v>-0.75</v>
      </c>
      <c r="AJ320" s="37"/>
    </row>
    <row r="321" spans="1:36" ht="12" customHeight="1">
      <c r="A321" s="15" t="s">
        <v>365</v>
      </c>
      <c r="B321" s="10" t="s">
        <v>391</v>
      </c>
      <c r="C321" s="7" t="s">
        <v>392</v>
      </c>
      <c r="D321" s="33">
        <f aca="true" t="shared" si="384" ref="D321:AJ321">D322+D324</f>
        <v>0</v>
      </c>
      <c r="E321" s="33">
        <f t="shared" si="384"/>
        <v>0</v>
      </c>
      <c r="F321" s="33">
        <f t="shared" si="384"/>
        <v>0</v>
      </c>
      <c r="G321" s="33">
        <f t="shared" si="384"/>
        <v>0</v>
      </c>
      <c r="H321" s="35">
        <f t="shared" si="384"/>
        <v>0</v>
      </c>
      <c r="I321" s="33">
        <f t="shared" si="384"/>
        <v>0</v>
      </c>
      <c r="J321" s="33">
        <f t="shared" si="384"/>
        <v>0</v>
      </c>
      <c r="K321" s="33">
        <f t="shared" si="384"/>
        <v>4.35</v>
      </c>
      <c r="L321" s="33">
        <f t="shared" si="384"/>
        <v>0.02</v>
      </c>
      <c r="M321" s="35">
        <f t="shared" si="384"/>
        <v>4.369999999999999</v>
      </c>
      <c r="N321" s="33">
        <f t="shared" si="384"/>
        <v>6.15</v>
      </c>
      <c r="O321" s="33">
        <f t="shared" si="384"/>
        <v>0.33</v>
      </c>
      <c r="P321" s="33">
        <f t="shared" si="384"/>
        <v>-0.54</v>
      </c>
      <c r="Q321" s="33">
        <f t="shared" si="384"/>
        <v>-0.65</v>
      </c>
      <c r="R321" s="35">
        <f t="shared" si="384"/>
        <v>5.29</v>
      </c>
      <c r="S321" s="33">
        <f t="shared" si="384"/>
        <v>-7.99</v>
      </c>
      <c r="T321" s="33">
        <f t="shared" si="384"/>
        <v>-0.11</v>
      </c>
      <c r="U321" s="33">
        <f t="shared" si="384"/>
        <v>-0.15</v>
      </c>
      <c r="V321" s="33">
        <f t="shared" si="384"/>
        <v>1.09</v>
      </c>
      <c r="W321" s="35">
        <f t="shared" si="384"/>
        <v>-7.16</v>
      </c>
      <c r="X321" s="33">
        <f t="shared" si="384"/>
        <v>-0.5700000000000001</v>
      </c>
      <c r="Y321" s="33">
        <f t="shared" si="384"/>
        <v>0.18</v>
      </c>
      <c r="Z321" s="33">
        <f t="shared" si="384"/>
        <v>0.32</v>
      </c>
      <c r="AA321" s="33">
        <f t="shared" si="384"/>
        <v>0.34</v>
      </c>
      <c r="AB321" s="35">
        <f t="shared" si="384"/>
        <v>0.27</v>
      </c>
      <c r="AC321" s="33">
        <f t="shared" si="384"/>
        <v>-1.86</v>
      </c>
      <c r="AD321" s="33">
        <f t="shared" si="384"/>
        <v>0.14</v>
      </c>
      <c r="AE321" s="33">
        <f t="shared" si="384"/>
        <v>-0.12</v>
      </c>
      <c r="AF321" s="33">
        <f t="shared" si="384"/>
        <v>-0.86</v>
      </c>
      <c r="AG321" s="35">
        <f t="shared" si="384"/>
        <v>-2.7</v>
      </c>
      <c r="AH321" s="33">
        <f t="shared" si="384"/>
        <v>0</v>
      </c>
      <c r="AI321" s="33">
        <f t="shared" si="384"/>
        <v>-0.01</v>
      </c>
      <c r="AJ321" s="33">
        <f t="shared" si="384"/>
        <v>0.45</v>
      </c>
    </row>
    <row r="322" spans="1:36" ht="12" customHeight="1">
      <c r="A322" s="10" t="s">
        <v>393</v>
      </c>
      <c r="B322" s="10" t="s">
        <v>394</v>
      </c>
      <c r="C322" s="7" t="s">
        <v>395</v>
      </c>
      <c r="D322" s="33">
        <f aca="true" t="shared" si="385" ref="D322:AJ322">D323</f>
        <v>0</v>
      </c>
      <c r="E322" s="33">
        <f t="shared" si="385"/>
        <v>0</v>
      </c>
      <c r="F322" s="33">
        <f t="shared" si="385"/>
        <v>0</v>
      </c>
      <c r="G322" s="33">
        <f t="shared" si="385"/>
        <v>0</v>
      </c>
      <c r="H322" s="35">
        <f t="shared" si="385"/>
        <v>0</v>
      </c>
      <c r="I322" s="33">
        <f t="shared" si="385"/>
        <v>0</v>
      </c>
      <c r="J322" s="33">
        <f t="shared" si="385"/>
        <v>0</v>
      </c>
      <c r="K322" s="33">
        <f t="shared" si="385"/>
        <v>4.35</v>
      </c>
      <c r="L322" s="33">
        <f t="shared" si="385"/>
        <v>0.02</v>
      </c>
      <c r="M322" s="35">
        <f t="shared" si="385"/>
        <v>4.369999999999999</v>
      </c>
      <c r="N322" s="33">
        <f t="shared" si="385"/>
        <v>6.15</v>
      </c>
      <c r="O322" s="33">
        <f t="shared" si="385"/>
        <v>0.33</v>
      </c>
      <c r="P322" s="33">
        <f t="shared" si="385"/>
        <v>-0.54</v>
      </c>
      <c r="Q322" s="33">
        <f t="shared" si="385"/>
        <v>-0.65</v>
      </c>
      <c r="R322" s="35">
        <f t="shared" si="385"/>
        <v>5.29</v>
      </c>
      <c r="S322" s="33">
        <f t="shared" si="385"/>
        <v>-7.99</v>
      </c>
      <c r="T322" s="33">
        <f t="shared" si="385"/>
        <v>-0.11</v>
      </c>
      <c r="U322" s="33">
        <f t="shared" si="385"/>
        <v>-0.15</v>
      </c>
      <c r="V322" s="33">
        <f t="shared" si="385"/>
        <v>1.09</v>
      </c>
      <c r="W322" s="35">
        <f t="shared" si="385"/>
        <v>-7.16</v>
      </c>
      <c r="X322" s="33">
        <f t="shared" si="385"/>
        <v>-0.54</v>
      </c>
      <c r="Y322" s="33">
        <f t="shared" si="385"/>
        <v>0.18</v>
      </c>
      <c r="Z322" s="33">
        <f t="shared" si="385"/>
        <v>0.32</v>
      </c>
      <c r="AA322" s="33">
        <f t="shared" si="385"/>
        <v>0.34</v>
      </c>
      <c r="AB322" s="35">
        <f t="shared" si="385"/>
        <v>0.3</v>
      </c>
      <c r="AC322" s="33">
        <f t="shared" si="385"/>
        <v>-0.25</v>
      </c>
      <c r="AD322" s="33">
        <f t="shared" si="385"/>
        <v>0.14</v>
      </c>
      <c r="AE322" s="33">
        <f t="shared" si="385"/>
        <v>-0.12</v>
      </c>
      <c r="AF322" s="33">
        <f t="shared" si="385"/>
        <v>-0.86</v>
      </c>
      <c r="AG322" s="35">
        <f t="shared" si="385"/>
        <v>-1.0899999999999999</v>
      </c>
      <c r="AH322" s="33">
        <f t="shared" si="385"/>
        <v>0</v>
      </c>
      <c r="AI322" s="33">
        <f t="shared" si="385"/>
        <v>-0.01</v>
      </c>
      <c r="AJ322" s="33">
        <f t="shared" si="385"/>
        <v>0.45</v>
      </c>
    </row>
    <row r="323" spans="1:36" ht="12" customHeight="1">
      <c r="A323" s="10" t="s">
        <v>396</v>
      </c>
      <c r="B323" s="10" t="s">
        <v>397</v>
      </c>
      <c r="C323" s="7" t="s">
        <v>398</v>
      </c>
      <c r="D323" s="9"/>
      <c r="E323" s="9"/>
      <c r="F323" s="9"/>
      <c r="G323" s="9"/>
      <c r="H323" s="38">
        <f>SUM(D323:G323)</f>
        <v>0</v>
      </c>
      <c r="I323" s="40"/>
      <c r="J323" s="40"/>
      <c r="K323" s="40">
        <v>4.35</v>
      </c>
      <c r="L323" s="40">
        <v>0.02</v>
      </c>
      <c r="M323" s="38">
        <f>SUM(I323:L323)</f>
        <v>4.369999999999999</v>
      </c>
      <c r="N323" s="41">
        <v>6.15</v>
      </c>
      <c r="O323" s="41">
        <v>0.33</v>
      </c>
      <c r="P323" s="41">
        <v>-0.54</v>
      </c>
      <c r="Q323" s="41">
        <v>-0.65</v>
      </c>
      <c r="R323" s="38">
        <f>SUM(N323:Q323)</f>
        <v>5.29</v>
      </c>
      <c r="S323" s="40">
        <v>-7.99</v>
      </c>
      <c r="T323" s="41">
        <v>-0.11</v>
      </c>
      <c r="U323" s="40">
        <v>-0.15</v>
      </c>
      <c r="V323" s="41">
        <v>1.09</v>
      </c>
      <c r="W323" s="38">
        <f>SUM(S323:V323)</f>
        <v>-7.16</v>
      </c>
      <c r="X323" s="41">
        <v>-0.54</v>
      </c>
      <c r="Y323" s="41">
        <v>0.18</v>
      </c>
      <c r="Z323" s="41">
        <v>0.32</v>
      </c>
      <c r="AA323" s="41">
        <v>0.34</v>
      </c>
      <c r="AB323" s="38">
        <f>SUM(X323:AA323)</f>
        <v>0.3</v>
      </c>
      <c r="AC323" s="33">
        <v>-0.25</v>
      </c>
      <c r="AD323" s="33">
        <v>0.14</v>
      </c>
      <c r="AE323" s="33">
        <v>-0.12</v>
      </c>
      <c r="AF323" s="33">
        <v>-0.86</v>
      </c>
      <c r="AG323" s="34">
        <f>SUM(AC323:AF323)</f>
        <v>-1.0899999999999999</v>
      </c>
      <c r="AH323" s="33"/>
      <c r="AI323" s="33">
        <v>-0.01</v>
      </c>
      <c r="AJ323" s="37">
        <v>0.45</v>
      </c>
    </row>
    <row r="324" spans="1:36" ht="12" customHeight="1">
      <c r="A324" s="10" t="s">
        <v>385</v>
      </c>
      <c r="B324" s="10" t="s">
        <v>386</v>
      </c>
      <c r="C324" s="7" t="s">
        <v>387</v>
      </c>
      <c r="D324" s="33">
        <f aca="true" t="shared" si="386" ref="D324:AB324">D325</f>
        <v>0</v>
      </c>
      <c r="E324" s="33">
        <f t="shared" si="386"/>
        <v>0</v>
      </c>
      <c r="F324" s="33">
        <f t="shared" si="386"/>
        <v>0</v>
      </c>
      <c r="G324" s="33">
        <f t="shared" si="386"/>
        <v>0</v>
      </c>
      <c r="H324" s="35">
        <f t="shared" si="386"/>
        <v>0</v>
      </c>
      <c r="I324" s="33">
        <f t="shared" si="386"/>
        <v>0</v>
      </c>
      <c r="J324" s="33">
        <f t="shared" si="386"/>
        <v>0</v>
      </c>
      <c r="K324" s="33">
        <f t="shared" si="386"/>
        <v>0</v>
      </c>
      <c r="L324" s="33">
        <f t="shared" si="386"/>
        <v>0</v>
      </c>
      <c r="M324" s="35">
        <f t="shared" si="386"/>
        <v>0</v>
      </c>
      <c r="N324" s="33">
        <f t="shared" si="386"/>
        <v>0</v>
      </c>
      <c r="O324" s="33">
        <f t="shared" si="386"/>
        <v>0</v>
      </c>
      <c r="P324" s="33">
        <f t="shared" si="386"/>
        <v>0</v>
      </c>
      <c r="Q324" s="33">
        <f t="shared" si="386"/>
        <v>0</v>
      </c>
      <c r="R324" s="35">
        <f t="shared" si="386"/>
        <v>0</v>
      </c>
      <c r="S324" s="33">
        <f t="shared" si="386"/>
        <v>0</v>
      </c>
      <c r="T324" s="33">
        <f t="shared" si="386"/>
        <v>0</v>
      </c>
      <c r="U324" s="33">
        <f t="shared" si="386"/>
        <v>0</v>
      </c>
      <c r="V324" s="33">
        <f t="shared" si="386"/>
        <v>0</v>
      </c>
      <c r="W324" s="35">
        <f t="shared" si="386"/>
        <v>0</v>
      </c>
      <c r="X324" s="33">
        <f t="shared" si="386"/>
        <v>-0.03</v>
      </c>
      <c r="Y324" s="33">
        <f t="shared" si="386"/>
        <v>0</v>
      </c>
      <c r="Z324" s="33">
        <f t="shared" si="386"/>
        <v>0</v>
      </c>
      <c r="AA324" s="33">
        <f t="shared" si="386"/>
        <v>0</v>
      </c>
      <c r="AB324" s="35">
        <f t="shared" si="386"/>
        <v>-0.03</v>
      </c>
      <c r="AC324" s="33">
        <f aca="true" t="shared" si="387" ref="AC324:AI324">AC325</f>
        <v>-1.61</v>
      </c>
      <c r="AD324" s="33">
        <f t="shared" si="387"/>
        <v>0</v>
      </c>
      <c r="AE324" s="33">
        <f t="shared" si="387"/>
        <v>0</v>
      </c>
      <c r="AF324" s="33">
        <f t="shared" si="387"/>
        <v>0</v>
      </c>
      <c r="AG324" s="35">
        <f t="shared" si="387"/>
        <v>-1.61</v>
      </c>
      <c r="AH324" s="33">
        <f t="shared" si="387"/>
        <v>0</v>
      </c>
      <c r="AI324" s="33">
        <f t="shared" si="387"/>
        <v>0</v>
      </c>
      <c r="AJ324" s="37"/>
    </row>
    <row r="325" spans="1:36" ht="12" customHeight="1">
      <c r="A325" s="10" t="s">
        <v>396</v>
      </c>
      <c r="B325" s="10" t="s">
        <v>397</v>
      </c>
      <c r="C325" s="7" t="s">
        <v>398</v>
      </c>
      <c r="D325" s="33">
        <f aca="true" t="shared" si="388" ref="D325:AI325">D327</f>
        <v>0</v>
      </c>
      <c r="E325" s="33">
        <f t="shared" si="388"/>
        <v>0</v>
      </c>
      <c r="F325" s="33">
        <f t="shared" si="388"/>
        <v>0</v>
      </c>
      <c r="G325" s="33">
        <f t="shared" si="388"/>
        <v>0</v>
      </c>
      <c r="H325" s="35">
        <f t="shared" si="388"/>
        <v>0</v>
      </c>
      <c r="I325" s="33">
        <f t="shared" si="388"/>
        <v>0</v>
      </c>
      <c r="J325" s="33">
        <f t="shared" si="388"/>
        <v>0</v>
      </c>
      <c r="K325" s="33">
        <f t="shared" si="388"/>
        <v>0</v>
      </c>
      <c r="L325" s="33">
        <f t="shared" si="388"/>
        <v>0</v>
      </c>
      <c r="M325" s="35">
        <f t="shared" si="388"/>
        <v>0</v>
      </c>
      <c r="N325" s="33">
        <f t="shared" si="388"/>
        <v>0</v>
      </c>
      <c r="O325" s="33">
        <f t="shared" si="388"/>
        <v>0</v>
      </c>
      <c r="P325" s="33">
        <f t="shared" si="388"/>
        <v>0</v>
      </c>
      <c r="Q325" s="33">
        <f t="shared" si="388"/>
        <v>0</v>
      </c>
      <c r="R325" s="35">
        <f t="shared" si="388"/>
        <v>0</v>
      </c>
      <c r="S325" s="33">
        <f t="shared" si="388"/>
        <v>0</v>
      </c>
      <c r="T325" s="33">
        <f t="shared" si="388"/>
        <v>0</v>
      </c>
      <c r="U325" s="33">
        <f t="shared" si="388"/>
        <v>0</v>
      </c>
      <c r="V325" s="33">
        <f t="shared" si="388"/>
        <v>0</v>
      </c>
      <c r="W325" s="35">
        <f t="shared" si="388"/>
        <v>0</v>
      </c>
      <c r="X325" s="33">
        <f t="shared" si="388"/>
        <v>-0.03</v>
      </c>
      <c r="Y325" s="33">
        <f t="shared" si="388"/>
        <v>0</v>
      </c>
      <c r="Z325" s="33">
        <f t="shared" si="388"/>
        <v>0</v>
      </c>
      <c r="AA325" s="33">
        <f t="shared" si="388"/>
        <v>0</v>
      </c>
      <c r="AB325" s="35">
        <f t="shared" si="388"/>
        <v>-0.03</v>
      </c>
      <c r="AC325" s="33">
        <f t="shared" si="388"/>
        <v>-1.61</v>
      </c>
      <c r="AD325" s="33">
        <f t="shared" si="388"/>
        <v>0</v>
      </c>
      <c r="AE325" s="33">
        <f t="shared" si="388"/>
        <v>0</v>
      </c>
      <c r="AF325" s="33">
        <f t="shared" si="388"/>
        <v>0</v>
      </c>
      <c r="AG325" s="35">
        <f t="shared" si="388"/>
        <v>-1.61</v>
      </c>
      <c r="AH325" s="33">
        <f t="shared" si="388"/>
        <v>0</v>
      </c>
      <c r="AI325" s="33">
        <f t="shared" si="388"/>
        <v>0</v>
      </c>
      <c r="AJ325" s="37"/>
    </row>
    <row r="326" spans="1:36" ht="23.25" customHeight="1">
      <c r="A326" s="10" t="s">
        <v>388</v>
      </c>
      <c r="B326" s="10" t="s">
        <v>389</v>
      </c>
      <c r="C326" s="7" t="s">
        <v>390</v>
      </c>
      <c r="D326" s="33">
        <f aca="true" t="shared" si="389" ref="D326:AI326">D327</f>
        <v>0</v>
      </c>
      <c r="E326" s="33">
        <f t="shared" si="389"/>
        <v>0</v>
      </c>
      <c r="F326" s="33">
        <f t="shared" si="389"/>
        <v>0</v>
      </c>
      <c r="G326" s="33">
        <f t="shared" si="389"/>
        <v>0</v>
      </c>
      <c r="H326" s="35">
        <f t="shared" si="389"/>
        <v>0</v>
      </c>
      <c r="I326" s="33">
        <f t="shared" si="389"/>
        <v>0</v>
      </c>
      <c r="J326" s="33">
        <f t="shared" si="389"/>
        <v>0</v>
      </c>
      <c r="K326" s="33">
        <f t="shared" si="389"/>
        <v>0</v>
      </c>
      <c r="L326" s="33">
        <f t="shared" si="389"/>
        <v>0</v>
      </c>
      <c r="M326" s="35">
        <f t="shared" si="389"/>
        <v>0</v>
      </c>
      <c r="N326" s="33">
        <f t="shared" si="389"/>
        <v>0</v>
      </c>
      <c r="O326" s="33">
        <f t="shared" si="389"/>
        <v>0</v>
      </c>
      <c r="P326" s="33">
        <f t="shared" si="389"/>
        <v>0</v>
      </c>
      <c r="Q326" s="33">
        <f t="shared" si="389"/>
        <v>0</v>
      </c>
      <c r="R326" s="35">
        <f t="shared" si="389"/>
        <v>0</v>
      </c>
      <c r="S326" s="33">
        <f t="shared" si="389"/>
        <v>0</v>
      </c>
      <c r="T326" s="33">
        <f t="shared" si="389"/>
        <v>0</v>
      </c>
      <c r="U326" s="33">
        <f t="shared" si="389"/>
        <v>0</v>
      </c>
      <c r="V326" s="33">
        <f t="shared" si="389"/>
        <v>0</v>
      </c>
      <c r="W326" s="35">
        <f t="shared" si="389"/>
        <v>0</v>
      </c>
      <c r="X326" s="33">
        <f t="shared" si="389"/>
        <v>-0.03</v>
      </c>
      <c r="Y326" s="33">
        <f t="shared" si="389"/>
        <v>0</v>
      </c>
      <c r="Z326" s="33">
        <f t="shared" si="389"/>
        <v>0</v>
      </c>
      <c r="AA326" s="33">
        <f t="shared" si="389"/>
        <v>0</v>
      </c>
      <c r="AB326" s="35">
        <f t="shared" si="389"/>
        <v>-0.03</v>
      </c>
      <c r="AC326" s="33">
        <f t="shared" si="389"/>
        <v>-1.61</v>
      </c>
      <c r="AD326" s="33">
        <f t="shared" si="389"/>
        <v>0</v>
      </c>
      <c r="AE326" s="33">
        <f t="shared" si="389"/>
        <v>0</v>
      </c>
      <c r="AF326" s="33">
        <f t="shared" si="389"/>
        <v>0</v>
      </c>
      <c r="AG326" s="35">
        <f t="shared" si="389"/>
        <v>-1.61</v>
      </c>
      <c r="AH326" s="33">
        <f t="shared" si="389"/>
        <v>0</v>
      </c>
      <c r="AI326" s="33">
        <f t="shared" si="389"/>
        <v>0</v>
      </c>
      <c r="AJ326" s="37"/>
    </row>
    <row r="327" spans="1:36" ht="12" customHeight="1">
      <c r="A327" s="10" t="s">
        <v>399</v>
      </c>
      <c r="B327" s="10" t="s">
        <v>400</v>
      </c>
      <c r="C327" s="7" t="s">
        <v>401</v>
      </c>
      <c r="D327" s="9"/>
      <c r="E327" s="9"/>
      <c r="F327" s="9"/>
      <c r="G327" s="9"/>
      <c r="H327" s="43"/>
      <c r="I327" s="9"/>
      <c r="J327" s="9"/>
      <c r="K327" s="9"/>
      <c r="L327" s="9"/>
      <c r="M327" s="43"/>
      <c r="N327" s="40"/>
      <c r="O327" s="40"/>
      <c r="P327" s="40"/>
      <c r="Q327" s="40"/>
      <c r="R327" s="43"/>
      <c r="S327" s="40"/>
      <c r="T327" s="40"/>
      <c r="U327" s="40"/>
      <c r="V327" s="40"/>
      <c r="W327" s="43"/>
      <c r="X327" s="40">
        <v>-0.03</v>
      </c>
      <c r="Y327" s="40"/>
      <c r="Z327" s="40"/>
      <c r="AA327" s="40"/>
      <c r="AB327" s="38">
        <f>SUM(X327:AA327)</f>
        <v>-0.03</v>
      </c>
      <c r="AC327" s="33">
        <v>-1.61</v>
      </c>
      <c r="AD327" s="33">
        <v>0</v>
      </c>
      <c r="AE327" s="33">
        <v>0</v>
      </c>
      <c r="AF327" s="33">
        <v>0</v>
      </c>
      <c r="AG327" s="34">
        <f>SUM(AC327:AF327)</f>
        <v>-1.61</v>
      </c>
      <c r="AH327" s="33"/>
      <c r="AI327" s="33"/>
      <c r="AJ327" s="37"/>
    </row>
    <row r="328" spans="1:36" ht="12" customHeight="1">
      <c r="A328" s="14" t="s">
        <v>374</v>
      </c>
      <c r="B328" s="14" t="s">
        <v>375</v>
      </c>
      <c r="C328" s="7" t="s">
        <v>376</v>
      </c>
      <c r="D328" s="33">
        <f aca="true" t="shared" si="390" ref="D328:AJ328">D329+D334</f>
        <v>0.9800000000000001</v>
      </c>
      <c r="E328" s="33">
        <f t="shared" si="390"/>
        <v>-3.46</v>
      </c>
      <c r="F328" s="33">
        <f t="shared" si="390"/>
        <v>0.060000000000000005</v>
      </c>
      <c r="G328" s="33">
        <f t="shared" si="390"/>
        <v>-3.1500000000000004</v>
      </c>
      <c r="H328" s="35">
        <f t="shared" si="390"/>
        <v>-5.569999999999999</v>
      </c>
      <c r="I328" s="33">
        <f t="shared" si="390"/>
        <v>0.01</v>
      </c>
      <c r="J328" s="33">
        <f t="shared" si="390"/>
        <v>1.83</v>
      </c>
      <c r="K328" s="33">
        <f t="shared" si="390"/>
        <v>1.68</v>
      </c>
      <c r="L328" s="33">
        <f t="shared" si="390"/>
        <v>2.3200000000000003</v>
      </c>
      <c r="M328" s="35">
        <f t="shared" si="390"/>
        <v>5.84</v>
      </c>
      <c r="N328" s="33">
        <f t="shared" si="390"/>
        <v>0.019999999999999997</v>
      </c>
      <c r="O328" s="33">
        <f t="shared" si="390"/>
        <v>2.41</v>
      </c>
      <c r="P328" s="33">
        <f t="shared" si="390"/>
        <v>2.51</v>
      </c>
      <c r="Q328" s="33">
        <f t="shared" si="390"/>
        <v>0.19000000000000006</v>
      </c>
      <c r="R328" s="35">
        <f t="shared" si="390"/>
        <v>5.13</v>
      </c>
      <c r="S328" s="33">
        <f t="shared" si="390"/>
        <v>1.83</v>
      </c>
      <c r="T328" s="33">
        <f t="shared" si="390"/>
        <v>0.019999999999999997</v>
      </c>
      <c r="U328" s="33">
        <f t="shared" si="390"/>
        <v>10.25</v>
      </c>
      <c r="V328" s="33">
        <f t="shared" si="390"/>
        <v>2.2600000000000002</v>
      </c>
      <c r="W328" s="35">
        <f t="shared" si="390"/>
        <v>14.36</v>
      </c>
      <c r="X328" s="33">
        <f t="shared" si="390"/>
        <v>1.4100000000000001</v>
      </c>
      <c r="Y328" s="33">
        <f t="shared" si="390"/>
        <v>5.43</v>
      </c>
      <c r="Z328" s="33">
        <f t="shared" si="390"/>
        <v>0.8499999999999999</v>
      </c>
      <c r="AA328" s="33">
        <f t="shared" si="390"/>
        <v>2.4699999999999998</v>
      </c>
      <c r="AB328" s="35">
        <f t="shared" si="390"/>
        <v>10.16</v>
      </c>
      <c r="AC328" s="33">
        <f t="shared" si="390"/>
        <v>3.19</v>
      </c>
      <c r="AD328" s="33">
        <f t="shared" si="390"/>
        <v>4.29</v>
      </c>
      <c r="AE328" s="33">
        <f t="shared" si="390"/>
        <v>0.77</v>
      </c>
      <c r="AF328" s="33">
        <f t="shared" si="390"/>
        <v>2.06</v>
      </c>
      <c r="AG328" s="35">
        <f t="shared" si="390"/>
        <v>10.31</v>
      </c>
      <c r="AH328" s="33">
        <f t="shared" si="390"/>
        <v>1.88</v>
      </c>
      <c r="AI328" s="33">
        <f t="shared" si="390"/>
        <v>1.5299999999999998</v>
      </c>
      <c r="AJ328" s="33">
        <f t="shared" si="390"/>
        <v>1.36</v>
      </c>
    </row>
    <row r="329" spans="1:36" ht="12" customHeight="1">
      <c r="A329" s="14" t="s">
        <v>356</v>
      </c>
      <c r="B329" s="10" t="s">
        <v>357</v>
      </c>
      <c r="C329" s="7" t="s">
        <v>358</v>
      </c>
      <c r="D329" s="33">
        <f aca="true" t="shared" si="391" ref="D329:M329">D330+D332+D331</f>
        <v>0.12</v>
      </c>
      <c r="E329" s="33">
        <f t="shared" si="391"/>
        <v>-3.3</v>
      </c>
      <c r="F329" s="33">
        <f t="shared" si="391"/>
        <v>0.05</v>
      </c>
      <c r="G329" s="33">
        <f t="shared" si="391"/>
        <v>-3.74</v>
      </c>
      <c r="H329" s="35">
        <f t="shared" si="391"/>
        <v>-6.869999999999999</v>
      </c>
      <c r="I329" s="33">
        <f t="shared" si="391"/>
        <v>0</v>
      </c>
      <c r="J329" s="33">
        <f t="shared" si="391"/>
        <v>1.84</v>
      </c>
      <c r="K329" s="33">
        <f t="shared" si="391"/>
        <v>1.67</v>
      </c>
      <c r="L329" s="33">
        <f t="shared" si="391"/>
        <v>2.24</v>
      </c>
      <c r="M329" s="35">
        <f t="shared" si="391"/>
        <v>5.75</v>
      </c>
      <c r="N329" s="33">
        <f aca="true" t="shared" si="392" ref="N329:AC329">N330+N332</f>
        <v>0.03</v>
      </c>
      <c r="O329" s="33">
        <f t="shared" si="392"/>
        <v>2.3400000000000003</v>
      </c>
      <c r="P329" s="33">
        <f t="shared" si="392"/>
        <v>2.51</v>
      </c>
      <c r="Q329" s="33">
        <f t="shared" si="392"/>
        <v>0.19000000000000006</v>
      </c>
      <c r="R329" s="35">
        <f t="shared" si="392"/>
        <v>5.07</v>
      </c>
      <c r="S329" s="33">
        <f t="shared" si="392"/>
        <v>1.83</v>
      </c>
      <c r="T329" s="33">
        <f t="shared" si="392"/>
        <v>0.019999999999999997</v>
      </c>
      <c r="U329" s="33">
        <f t="shared" si="392"/>
        <v>10.25</v>
      </c>
      <c r="V329" s="33">
        <f t="shared" si="392"/>
        <v>2.2600000000000002</v>
      </c>
      <c r="W329" s="35">
        <f t="shared" si="392"/>
        <v>14.36</v>
      </c>
      <c r="X329" s="33">
        <f t="shared" si="392"/>
        <v>1.28</v>
      </c>
      <c r="Y329" s="33">
        <f t="shared" si="392"/>
        <v>5.43</v>
      </c>
      <c r="Z329" s="33">
        <f t="shared" si="392"/>
        <v>0.8899999999999999</v>
      </c>
      <c r="AA329" s="33">
        <f t="shared" si="392"/>
        <v>2.4699999999999998</v>
      </c>
      <c r="AB329" s="35">
        <f t="shared" si="392"/>
        <v>10.07</v>
      </c>
      <c r="AC329" s="33">
        <f t="shared" si="392"/>
        <v>3.19</v>
      </c>
      <c r="AD329" s="33">
        <f aca="true" t="shared" si="393" ref="AD329:AJ329">AD330+AD332</f>
        <v>4.29</v>
      </c>
      <c r="AE329" s="33">
        <f t="shared" si="393"/>
        <v>0.77</v>
      </c>
      <c r="AF329" s="33">
        <f t="shared" si="393"/>
        <v>2.06</v>
      </c>
      <c r="AG329" s="35">
        <f t="shared" si="393"/>
        <v>10.31</v>
      </c>
      <c r="AH329" s="33">
        <f t="shared" si="393"/>
        <v>1.92</v>
      </c>
      <c r="AI329" s="33">
        <f t="shared" si="393"/>
        <v>1.5299999999999998</v>
      </c>
      <c r="AJ329" s="33">
        <f t="shared" si="393"/>
        <v>1.36</v>
      </c>
    </row>
    <row r="330" spans="1:39" ht="12" customHeight="1">
      <c r="A330" s="10" t="s">
        <v>393</v>
      </c>
      <c r="B330" s="10" t="s">
        <v>394</v>
      </c>
      <c r="C330" s="7" t="s">
        <v>395</v>
      </c>
      <c r="D330" s="40"/>
      <c r="E330" s="40"/>
      <c r="F330" s="40"/>
      <c r="G330" s="40">
        <v>-0.52</v>
      </c>
      <c r="H330" s="38">
        <f>SUM(D330:G330)</f>
        <v>-0.52</v>
      </c>
      <c r="I330" s="9"/>
      <c r="J330" s="9"/>
      <c r="K330" s="9"/>
      <c r="L330" s="9"/>
      <c r="M330" s="38">
        <f>SUM(I330:L330)</f>
        <v>0</v>
      </c>
      <c r="N330" s="41">
        <v>0.08</v>
      </c>
      <c r="O330" s="41">
        <v>1.6700000000000002</v>
      </c>
      <c r="P330" s="41">
        <v>2.02</v>
      </c>
      <c r="Q330" s="41">
        <v>-0.11</v>
      </c>
      <c r="R330" s="38">
        <f>SUM(N330:Q330)</f>
        <v>3.6600000000000006</v>
      </c>
      <c r="S330" s="40">
        <v>1.83</v>
      </c>
      <c r="T330" s="40"/>
      <c r="U330" s="40">
        <v>9.11</v>
      </c>
      <c r="V330" s="40">
        <v>2.16</v>
      </c>
      <c r="W330" s="38">
        <f>SUM(S330:V330)</f>
        <v>13.1</v>
      </c>
      <c r="X330" s="41">
        <v>1.26</v>
      </c>
      <c r="Y330" s="40">
        <v>5.37</v>
      </c>
      <c r="Z330" s="40">
        <v>1.1199999999999999</v>
      </c>
      <c r="AA330" s="40">
        <v>2.46</v>
      </c>
      <c r="AB330" s="38">
        <f>SUM(X330:AA330)</f>
        <v>10.21</v>
      </c>
      <c r="AC330" s="33">
        <v>3.09</v>
      </c>
      <c r="AD330" s="33">
        <v>4.29</v>
      </c>
      <c r="AE330" s="33">
        <v>-0.06</v>
      </c>
      <c r="AF330" s="33">
        <v>0</v>
      </c>
      <c r="AG330" s="34">
        <f>SUM(AC330:AF330)</f>
        <v>7.32</v>
      </c>
      <c r="AH330" s="33">
        <v>1.98</v>
      </c>
      <c r="AI330" s="33">
        <v>1.4</v>
      </c>
      <c r="AJ330" s="37"/>
      <c r="AK330" s="2">
        <v>0</v>
      </c>
      <c r="AL330" s="2">
        <v>0</v>
      </c>
      <c r="AM330" s="2">
        <v>0</v>
      </c>
    </row>
    <row r="331" spans="1:36" ht="12" customHeight="1">
      <c r="A331" s="10" t="s">
        <v>402</v>
      </c>
      <c r="B331" s="10" t="s">
        <v>284</v>
      </c>
      <c r="C331" s="10" t="s">
        <v>285</v>
      </c>
      <c r="D331" s="40">
        <v>0.12</v>
      </c>
      <c r="E331" s="40">
        <v>-3.3</v>
      </c>
      <c r="F331" s="40">
        <v>0.05</v>
      </c>
      <c r="G331" s="40">
        <v>-3.22</v>
      </c>
      <c r="H331" s="38">
        <f>SUM(D331:G331)</f>
        <v>-6.35</v>
      </c>
      <c r="I331" s="40"/>
      <c r="J331" s="40">
        <v>1.84</v>
      </c>
      <c r="K331" s="40">
        <v>1.67</v>
      </c>
      <c r="L331" s="40">
        <v>2.24</v>
      </c>
      <c r="M331" s="38">
        <f>SUM(I331:L331)</f>
        <v>5.75</v>
      </c>
      <c r="N331" s="41"/>
      <c r="O331" s="41"/>
      <c r="P331" s="41"/>
      <c r="Q331" s="41"/>
      <c r="R331" s="38"/>
      <c r="S331" s="40"/>
      <c r="T331" s="40"/>
      <c r="U331" s="40"/>
      <c r="V331" s="40"/>
      <c r="W331" s="38"/>
      <c r="X331" s="41"/>
      <c r="Y331" s="40"/>
      <c r="Z331" s="40"/>
      <c r="AA331" s="40"/>
      <c r="AB331" s="38"/>
      <c r="AC331" s="33"/>
      <c r="AD331" s="33"/>
      <c r="AE331" s="33"/>
      <c r="AF331" s="33"/>
      <c r="AG331" s="34"/>
      <c r="AH331" s="33"/>
      <c r="AI331" s="33"/>
      <c r="AJ331" s="37"/>
    </row>
    <row r="332" spans="1:36" ht="12" customHeight="1">
      <c r="A332" s="10" t="s">
        <v>385</v>
      </c>
      <c r="B332" s="10" t="s">
        <v>386</v>
      </c>
      <c r="C332" s="7" t="s">
        <v>387</v>
      </c>
      <c r="D332" s="33">
        <f aca="true" t="shared" si="394" ref="D332:R332">D333</f>
        <v>0</v>
      </c>
      <c r="E332" s="33">
        <f t="shared" si="394"/>
        <v>0</v>
      </c>
      <c r="F332" s="33">
        <f t="shared" si="394"/>
        <v>0</v>
      </c>
      <c r="G332" s="33">
        <f t="shared" si="394"/>
        <v>0</v>
      </c>
      <c r="H332" s="35">
        <f t="shared" si="394"/>
        <v>0</v>
      </c>
      <c r="I332" s="33">
        <f t="shared" si="394"/>
        <v>0</v>
      </c>
      <c r="J332" s="33">
        <f t="shared" si="394"/>
        <v>0</v>
      </c>
      <c r="K332" s="33">
        <f t="shared" si="394"/>
        <v>0</v>
      </c>
      <c r="L332" s="33">
        <f t="shared" si="394"/>
        <v>0</v>
      </c>
      <c r="M332" s="35">
        <f t="shared" si="394"/>
        <v>0</v>
      </c>
      <c r="N332" s="33">
        <f>N333</f>
        <v>-0.05</v>
      </c>
      <c r="O332" s="33">
        <f t="shared" si="394"/>
        <v>0.67</v>
      </c>
      <c r="P332" s="33">
        <f t="shared" si="394"/>
        <v>0.49</v>
      </c>
      <c r="Q332" s="33">
        <f t="shared" si="394"/>
        <v>0.30000000000000004</v>
      </c>
      <c r="R332" s="35">
        <f t="shared" si="394"/>
        <v>1.41</v>
      </c>
      <c r="S332" s="33">
        <f>S333</f>
        <v>0</v>
      </c>
      <c r="T332" s="33">
        <f aca="true" t="shared" si="395" ref="T332:AB332">T333</f>
        <v>0.019999999999999997</v>
      </c>
      <c r="U332" s="33">
        <f t="shared" si="395"/>
        <v>1.14</v>
      </c>
      <c r="V332" s="33">
        <f t="shared" si="395"/>
        <v>0.10000000000000003</v>
      </c>
      <c r="W332" s="35">
        <f t="shared" si="395"/>
        <v>1.26</v>
      </c>
      <c r="X332" s="33">
        <f>X333</f>
        <v>0.02</v>
      </c>
      <c r="Y332" s="33">
        <f t="shared" si="395"/>
        <v>0.060000000000000005</v>
      </c>
      <c r="Z332" s="33">
        <f t="shared" si="395"/>
        <v>-0.23</v>
      </c>
      <c r="AA332" s="33">
        <f t="shared" si="395"/>
        <v>0.01</v>
      </c>
      <c r="AB332" s="35">
        <f t="shared" si="395"/>
        <v>-0.14</v>
      </c>
      <c r="AC332" s="33">
        <f>AC333</f>
        <v>0.1</v>
      </c>
      <c r="AD332" s="33">
        <f aca="true" t="shared" si="396" ref="AD332:AJ332">AD333</f>
        <v>0</v>
      </c>
      <c r="AE332" s="33">
        <f t="shared" si="396"/>
        <v>0.83</v>
      </c>
      <c r="AF332" s="33">
        <f t="shared" si="396"/>
        <v>2.06</v>
      </c>
      <c r="AG332" s="35">
        <f t="shared" si="396"/>
        <v>2.99</v>
      </c>
      <c r="AH332" s="33">
        <f t="shared" si="396"/>
        <v>-0.06</v>
      </c>
      <c r="AI332" s="33">
        <f t="shared" si="396"/>
        <v>0.13</v>
      </c>
      <c r="AJ332" s="33">
        <f t="shared" si="396"/>
        <v>1.36</v>
      </c>
    </row>
    <row r="333" spans="1:36" ht="24.75" customHeight="1">
      <c r="A333" s="10" t="s">
        <v>388</v>
      </c>
      <c r="B333" s="10" t="s">
        <v>389</v>
      </c>
      <c r="C333" s="7" t="s">
        <v>390</v>
      </c>
      <c r="D333" s="9"/>
      <c r="E333" s="9"/>
      <c r="F333" s="9"/>
      <c r="G333" s="9"/>
      <c r="H333" s="38">
        <f>SUM(D333:G333)</f>
        <v>0</v>
      </c>
      <c r="I333" s="9"/>
      <c r="J333" s="9"/>
      <c r="K333" s="9"/>
      <c r="L333" s="9"/>
      <c r="M333" s="38">
        <f>SUM(I333:L333)</f>
        <v>0</v>
      </c>
      <c r="N333" s="41">
        <v>-0.05</v>
      </c>
      <c r="O333" s="41">
        <v>0.67</v>
      </c>
      <c r="P333" s="41">
        <v>0.49</v>
      </c>
      <c r="Q333" s="41">
        <v>0.30000000000000004</v>
      </c>
      <c r="R333" s="38">
        <f>SUM(N333:Q333)</f>
        <v>1.41</v>
      </c>
      <c r="S333" s="40"/>
      <c r="T333" s="40">
        <v>0.019999999999999997</v>
      </c>
      <c r="U333" s="40">
        <v>1.14</v>
      </c>
      <c r="V333" s="40">
        <v>0.10000000000000003</v>
      </c>
      <c r="W333" s="38">
        <f>SUM(S333:V333)</f>
        <v>1.26</v>
      </c>
      <c r="X333" s="41">
        <v>0.02</v>
      </c>
      <c r="Y333" s="41">
        <v>0.060000000000000005</v>
      </c>
      <c r="Z333" s="41">
        <v>-0.23</v>
      </c>
      <c r="AA333" s="41">
        <v>0.01</v>
      </c>
      <c r="AB333" s="38">
        <f>SUM(X333:AA333)</f>
        <v>-0.14</v>
      </c>
      <c r="AC333" s="33">
        <v>0.1</v>
      </c>
      <c r="AD333" s="33">
        <v>0</v>
      </c>
      <c r="AE333" s="33">
        <v>0.83</v>
      </c>
      <c r="AF333" s="33">
        <v>2.06</v>
      </c>
      <c r="AG333" s="34">
        <f>SUM(AC333:AF333)</f>
        <v>2.99</v>
      </c>
      <c r="AH333" s="42">
        <v>-0.06</v>
      </c>
      <c r="AI333" s="42">
        <v>0.13</v>
      </c>
      <c r="AJ333" s="37">
        <v>1.36</v>
      </c>
    </row>
    <row r="334" spans="1:36" ht="12" customHeight="1">
      <c r="A334" s="15" t="s">
        <v>365</v>
      </c>
      <c r="B334" s="10" t="s">
        <v>391</v>
      </c>
      <c r="C334" s="7" t="s">
        <v>392</v>
      </c>
      <c r="D334" s="33">
        <f aca="true" t="shared" si="397" ref="D334:M334">D337+D335+D336</f>
        <v>0.8600000000000001</v>
      </c>
      <c r="E334" s="33">
        <f t="shared" si="397"/>
        <v>-0.16</v>
      </c>
      <c r="F334" s="33">
        <f t="shared" si="397"/>
        <v>0.01</v>
      </c>
      <c r="G334" s="33">
        <f t="shared" si="397"/>
        <v>0.59</v>
      </c>
      <c r="H334" s="35">
        <f t="shared" si="397"/>
        <v>1.2999999999999996</v>
      </c>
      <c r="I334" s="33">
        <f t="shared" si="397"/>
        <v>0.01</v>
      </c>
      <c r="J334" s="33">
        <f t="shared" si="397"/>
        <v>-0.01</v>
      </c>
      <c r="K334" s="33">
        <f t="shared" si="397"/>
        <v>0.01</v>
      </c>
      <c r="L334" s="33">
        <f t="shared" si="397"/>
        <v>0.08</v>
      </c>
      <c r="M334" s="35">
        <f t="shared" si="397"/>
        <v>0.09</v>
      </c>
      <c r="N334" s="33">
        <f aca="true" t="shared" si="398" ref="N334:X334">N337+N335</f>
        <v>-0.01</v>
      </c>
      <c r="O334" s="33">
        <f t="shared" si="398"/>
        <v>0.07</v>
      </c>
      <c r="P334" s="33">
        <f t="shared" si="398"/>
        <v>0</v>
      </c>
      <c r="Q334" s="33">
        <f t="shared" si="398"/>
        <v>0</v>
      </c>
      <c r="R334" s="35">
        <f t="shared" si="398"/>
        <v>0.060000000000000005</v>
      </c>
      <c r="S334" s="33">
        <f t="shared" si="398"/>
        <v>0</v>
      </c>
      <c r="T334" s="33">
        <f t="shared" si="398"/>
        <v>0</v>
      </c>
      <c r="U334" s="33">
        <f t="shared" si="398"/>
        <v>0</v>
      </c>
      <c r="V334" s="33">
        <f t="shared" si="398"/>
        <v>0</v>
      </c>
      <c r="W334" s="35">
        <f t="shared" si="398"/>
        <v>0</v>
      </c>
      <c r="X334" s="33">
        <f t="shared" si="398"/>
        <v>0.13</v>
      </c>
      <c r="Y334" s="33">
        <f aca="true" t="shared" si="399" ref="Y334:AI334">Y337+Y335</f>
        <v>0</v>
      </c>
      <c r="Z334" s="33">
        <f t="shared" si="399"/>
        <v>-0.04000000000000001</v>
      </c>
      <c r="AA334" s="33">
        <f t="shared" si="399"/>
        <v>0</v>
      </c>
      <c r="AB334" s="35">
        <f t="shared" si="399"/>
        <v>0.09</v>
      </c>
      <c r="AC334" s="33">
        <f t="shared" si="399"/>
        <v>0</v>
      </c>
      <c r="AD334" s="33">
        <f t="shared" si="399"/>
        <v>0</v>
      </c>
      <c r="AE334" s="33">
        <f t="shared" si="399"/>
        <v>0</v>
      </c>
      <c r="AF334" s="33">
        <f t="shared" si="399"/>
        <v>0</v>
      </c>
      <c r="AG334" s="35">
        <f t="shared" si="399"/>
        <v>0</v>
      </c>
      <c r="AH334" s="33">
        <f t="shared" si="399"/>
        <v>-0.04</v>
      </c>
      <c r="AI334" s="33">
        <f t="shared" si="399"/>
        <v>0</v>
      </c>
      <c r="AJ334" s="37"/>
    </row>
    <row r="335" spans="1:36" ht="12" customHeight="1">
      <c r="A335" s="10" t="s">
        <v>403</v>
      </c>
      <c r="B335" s="10" t="s">
        <v>394</v>
      </c>
      <c r="C335" s="7" t="s">
        <v>395</v>
      </c>
      <c r="D335" s="40"/>
      <c r="E335" s="40"/>
      <c r="F335" s="40"/>
      <c r="G335" s="40"/>
      <c r="H335" s="38">
        <f>SUM(D335:G335)</f>
        <v>0</v>
      </c>
      <c r="I335" s="9"/>
      <c r="J335" s="9"/>
      <c r="K335" s="9"/>
      <c r="L335" s="9"/>
      <c r="M335" s="38">
        <f>SUM(I335:L335)</f>
        <v>0</v>
      </c>
      <c r="N335" s="40">
        <v>-0.01</v>
      </c>
      <c r="O335" s="41">
        <v>0.07</v>
      </c>
      <c r="P335" s="40"/>
      <c r="Q335" s="40"/>
      <c r="R335" s="38">
        <f>SUM(N335:Q335)</f>
        <v>0.060000000000000005</v>
      </c>
      <c r="S335" s="33"/>
      <c r="T335" s="33"/>
      <c r="U335" s="33"/>
      <c r="V335" s="33"/>
      <c r="W335" s="38">
        <f>SUM(S335:V335)</f>
        <v>0</v>
      </c>
      <c r="X335" s="33"/>
      <c r="Y335" s="33"/>
      <c r="Z335" s="33"/>
      <c r="AA335" s="33"/>
      <c r="AB335" s="35"/>
      <c r="AC335" s="37"/>
      <c r="AD335" s="37"/>
      <c r="AE335" s="37"/>
      <c r="AF335" s="37"/>
      <c r="AG335" s="34"/>
      <c r="AH335" s="33"/>
      <c r="AI335" s="33"/>
      <c r="AJ335" s="37"/>
    </row>
    <row r="336" spans="1:36" ht="12" customHeight="1">
      <c r="A336" s="10" t="s">
        <v>402</v>
      </c>
      <c r="B336" s="10" t="s">
        <v>284</v>
      </c>
      <c r="C336" s="10" t="s">
        <v>285</v>
      </c>
      <c r="D336" s="40">
        <v>-1.61</v>
      </c>
      <c r="E336" s="40"/>
      <c r="F336" s="40"/>
      <c r="G336" s="40"/>
      <c r="H336" s="38">
        <f>SUM(D336:G336)</f>
        <v>-1.61</v>
      </c>
      <c r="I336" s="40"/>
      <c r="J336" s="40"/>
      <c r="K336" s="40"/>
      <c r="L336" s="40"/>
      <c r="M336" s="38">
        <f>SUM(I336:L336)</f>
        <v>0</v>
      </c>
      <c r="N336" s="40"/>
      <c r="O336" s="41"/>
      <c r="P336" s="40"/>
      <c r="Q336" s="40"/>
      <c r="R336" s="38"/>
      <c r="S336" s="33"/>
      <c r="T336" s="33"/>
      <c r="U336" s="33"/>
      <c r="V336" s="33"/>
      <c r="W336" s="38"/>
      <c r="X336" s="33"/>
      <c r="Y336" s="33"/>
      <c r="Z336" s="33"/>
      <c r="AA336" s="33"/>
      <c r="AB336" s="35"/>
      <c r="AC336" s="37"/>
      <c r="AD336" s="37"/>
      <c r="AE336" s="37"/>
      <c r="AF336" s="37"/>
      <c r="AG336" s="34"/>
      <c r="AH336" s="33"/>
      <c r="AI336" s="33"/>
      <c r="AJ336" s="37"/>
    </row>
    <row r="337" spans="1:36" ht="12" customHeight="1">
      <c r="A337" s="10" t="s">
        <v>385</v>
      </c>
      <c r="B337" s="10" t="s">
        <v>386</v>
      </c>
      <c r="C337" s="7" t="s">
        <v>387</v>
      </c>
      <c r="D337" s="33">
        <f aca="true" t="shared" si="400" ref="D337:R337">D338</f>
        <v>2.47</v>
      </c>
      <c r="E337" s="33">
        <f t="shared" si="400"/>
        <v>-0.16</v>
      </c>
      <c r="F337" s="33">
        <f t="shared" si="400"/>
        <v>0.01</v>
      </c>
      <c r="G337" s="33">
        <f t="shared" si="400"/>
        <v>0.59</v>
      </c>
      <c r="H337" s="35">
        <f t="shared" si="400"/>
        <v>2.9099999999999997</v>
      </c>
      <c r="I337" s="33">
        <f t="shared" si="400"/>
        <v>0.01</v>
      </c>
      <c r="J337" s="33">
        <f t="shared" si="400"/>
        <v>-0.01</v>
      </c>
      <c r="K337" s="33">
        <f t="shared" si="400"/>
        <v>0.01</v>
      </c>
      <c r="L337" s="33">
        <f t="shared" si="400"/>
        <v>0.08</v>
      </c>
      <c r="M337" s="35">
        <f t="shared" si="400"/>
        <v>0.09</v>
      </c>
      <c r="N337" s="33">
        <f>N338</f>
        <v>0</v>
      </c>
      <c r="O337" s="33">
        <f t="shared" si="400"/>
        <v>0</v>
      </c>
      <c r="P337" s="33">
        <f t="shared" si="400"/>
        <v>0</v>
      </c>
      <c r="Q337" s="33">
        <f t="shared" si="400"/>
        <v>0</v>
      </c>
      <c r="R337" s="35">
        <f t="shared" si="400"/>
        <v>0</v>
      </c>
      <c r="S337" s="33">
        <f>S338</f>
        <v>0</v>
      </c>
      <c r="T337" s="33">
        <f aca="true" t="shared" si="401" ref="T337:AB337">T338</f>
        <v>0</v>
      </c>
      <c r="U337" s="33">
        <f t="shared" si="401"/>
        <v>0</v>
      </c>
      <c r="V337" s="33">
        <f t="shared" si="401"/>
        <v>0</v>
      </c>
      <c r="W337" s="35">
        <f t="shared" si="401"/>
        <v>0</v>
      </c>
      <c r="X337" s="33">
        <f>X338</f>
        <v>0.13</v>
      </c>
      <c r="Y337" s="33">
        <f t="shared" si="401"/>
        <v>0</v>
      </c>
      <c r="Z337" s="33">
        <f t="shared" si="401"/>
        <v>-0.04000000000000001</v>
      </c>
      <c r="AA337" s="33">
        <f t="shared" si="401"/>
        <v>0</v>
      </c>
      <c r="AB337" s="35">
        <f t="shared" si="401"/>
        <v>0.09</v>
      </c>
      <c r="AC337" s="33">
        <f aca="true" t="shared" si="402" ref="AC337:AI337">AC338</f>
        <v>0</v>
      </c>
      <c r="AD337" s="33">
        <f t="shared" si="402"/>
        <v>0</v>
      </c>
      <c r="AE337" s="33">
        <f t="shared" si="402"/>
        <v>0</v>
      </c>
      <c r="AF337" s="33">
        <f t="shared" si="402"/>
        <v>0</v>
      </c>
      <c r="AG337" s="35">
        <f t="shared" si="402"/>
        <v>0</v>
      </c>
      <c r="AH337" s="33">
        <f t="shared" si="402"/>
        <v>-0.04</v>
      </c>
      <c r="AI337" s="33">
        <f t="shared" si="402"/>
        <v>0</v>
      </c>
      <c r="AJ337" s="37"/>
    </row>
    <row r="338" spans="1:36" ht="24.75" customHeight="1">
      <c r="A338" s="15" t="s">
        <v>388</v>
      </c>
      <c r="B338" s="10" t="s">
        <v>389</v>
      </c>
      <c r="C338" s="7" t="s">
        <v>390</v>
      </c>
      <c r="D338" s="40">
        <v>2.47</v>
      </c>
      <c r="E338" s="40">
        <v>-0.16</v>
      </c>
      <c r="F338" s="40">
        <v>0.01</v>
      </c>
      <c r="G338" s="40">
        <v>0.59</v>
      </c>
      <c r="H338" s="38">
        <f>SUM(D338:G338)</f>
        <v>2.9099999999999997</v>
      </c>
      <c r="I338" s="39">
        <v>0.01</v>
      </c>
      <c r="J338" s="39">
        <v>-0.01</v>
      </c>
      <c r="K338" s="39">
        <v>0.01</v>
      </c>
      <c r="L338" s="39">
        <v>0.08</v>
      </c>
      <c r="M338" s="38">
        <f>SUM(I338:L338)</f>
        <v>0.09</v>
      </c>
      <c r="N338" s="40"/>
      <c r="O338" s="40"/>
      <c r="P338" s="40"/>
      <c r="Q338" s="40"/>
      <c r="R338" s="38">
        <f>SUM(N338:Q338)</f>
        <v>0</v>
      </c>
      <c r="S338" s="40"/>
      <c r="T338" s="40"/>
      <c r="U338" s="40"/>
      <c r="V338" s="40"/>
      <c r="W338" s="38">
        <f>SUM(S338:V338)</f>
        <v>0</v>
      </c>
      <c r="X338" s="40">
        <v>0.13</v>
      </c>
      <c r="Y338" s="40"/>
      <c r="Z338" s="40">
        <v>-0.04000000000000001</v>
      </c>
      <c r="AA338" s="40"/>
      <c r="AB338" s="38">
        <f>SUM(X338:AA338)</f>
        <v>0.09</v>
      </c>
      <c r="AC338" s="33"/>
      <c r="AD338" s="33"/>
      <c r="AE338" s="33"/>
      <c r="AF338" s="33"/>
      <c r="AG338" s="34"/>
      <c r="AH338" s="33">
        <v>-0.04</v>
      </c>
      <c r="AI338" s="33"/>
      <c r="AJ338" s="37"/>
    </row>
    <row r="339" spans="1:36" ht="24.75" customHeight="1">
      <c r="A339" s="12" t="s">
        <v>404</v>
      </c>
      <c r="B339" s="12" t="s">
        <v>405</v>
      </c>
      <c r="C339" s="6" t="s">
        <v>406</v>
      </c>
      <c r="D339" s="31">
        <f aca="true" t="shared" si="403" ref="D339:AI340">D341-D343</f>
        <v>-0.12</v>
      </c>
      <c r="E339" s="31">
        <f t="shared" si="403"/>
        <v>0.05</v>
      </c>
      <c r="F339" s="31">
        <f t="shared" si="403"/>
        <v>-0.3</v>
      </c>
      <c r="G339" s="31">
        <f t="shared" si="403"/>
        <v>0.03</v>
      </c>
      <c r="H339" s="30">
        <f t="shared" si="403"/>
        <v>-0.33999999999999997</v>
      </c>
      <c r="I339" s="31">
        <f t="shared" si="403"/>
        <v>0.31</v>
      </c>
      <c r="J339" s="31">
        <f t="shared" si="403"/>
        <v>0.29</v>
      </c>
      <c r="K339" s="31">
        <f t="shared" si="403"/>
        <v>0.02</v>
      </c>
      <c r="L339" s="31">
        <f t="shared" si="403"/>
        <v>0.01</v>
      </c>
      <c r="M339" s="30">
        <f t="shared" si="403"/>
        <v>0.63</v>
      </c>
      <c r="N339" s="31">
        <f t="shared" si="403"/>
        <v>-0.02</v>
      </c>
      <c r="O339" s="31">
        <f t="shared" si="403"/>
        <v>-0.17</v>
      </c>
      <c r="P339" s="31">
        <f t="shared" si="403"/>
        <v>-0.01</v>
      </c>
      <c r="Q339" s="31">
        <f t="shared" si="403"/>
        <v>0.01</v>
      </c>
      <c r="R339" s="30">
        <f t="shared" si="403"/>
        <v>-0.19</v>
      </c>
      <c r="S339" s="31">
        <f t="shared" si="403"/>
        <v>0.06</v>
      </c>
      <c r="T339" s="31">
        <f t="shared" si="403"/>
        <v>0.02</v>
      </c>
      <c r="U339" s="31">
        <f t="shared" si="403"/>
        <v>0.07</v>
      </c>
      <c r="V339" s="31">
        <f t="shared" si="403"/>
        <v>0.09</v>
      </c>
      <c r="W339" s="30">
        <f t="shared" si="403"/>
        <v>0.24000000000000002</v>
      </c>
      <c r="X339" s="31">
        <f t="shared" si="403"/>
        <v>-0.13</v>
      </c>
      <c r="Y339" s="31">
        <f t="shared" si="403"/>
        <v>-0.060000000000000005</v>
      </c>
      <c r="Z339" s="31">
        <f t="shared" si="403"/>
        <v>0.060000000000000005</v>
      </c>
      <c r="AA339" s="31">
        <f t="shared" si="403"/>
        <v>0.02</v>
      </c>
      <c r="AB339" s="30">
        <f t="shared" si="403"/>
        <v>-0.11</v>
      </c>
      <c r="AC339" s="31">
        <f t="shared" si="403"/>
        <v>-0.19</v>
      </c>
      <c r="AD339" s="31">
        <f t="shared" si="403"/>
        <v>0.11</v>
      </c>
      <c r="AE339" s="31">
        <f t="shared" si="403"/>
        <v>-0.28</v>
      </c>
      <c r="AF339" s="31">
        <f t="shared" si="403"/>
        <v>-0.25</v>
      </c>
      <c r="AG339" s="30">
        <f t="shared" si="403"/>
        <v>-0.61</v>
      </c>
      <c r="AH339" s="31">
        <f t="shared" si="403"/>
        <v>-0.07</v>
      </c>
      <c r="AI339" s="31">
        <f t="shared" si="403"/>
        <v>-0.15</v>
      </c>
      <c r="AJ339" s="37"/>
    </row>
    <row r="340" spans="1:36" ht="12" customHeight="1">
      <c r="A340" s="10" t="s">
        <v>407</v>
      </c>
      <c r="B340" s="10" t="s">
        <v>408</v>
      </c>
      <c r="C340" s="7" t="s">
        <v>409</v>
      </c>
      <c r="D340" s="33">
        <f t="shared" si="403"/>
        <v>-0.12</v>
      </c>
      <c r="E340" s="33">
        <f t="shared" si="403"/>
        <v>0.05</v>
      </c>
      <c r="F340" s="33">
        <f t="shared" si="403"/>
        <v>-0.3</v>
      </c>
      <c r="G340" s="33">
        <f t="shared" si="403"/>
        <v>0.03</v>
      </c>
      <c r="H340" s="35">
        <f t="shared" si="403"/>
        <v>-0.33999999999999997</v>
      </c>
      <c r="I340" s="33">
        <f t="shared" si="403"/>
        <v>0.31</v>
      </c>
      <c r="J340" s="33">
        <f t="shared" si="403"/>
        <v>0.29</v>
      </c>
      <c r="K340" s="33">
        <f t="shared" si="403"/>
        <v>0.02</v>
      </c>
      <c r="L340" s="33">
        <f t="shared" si="403"/>
        <v>0.01</v>
      </c>
      <c r="M340" s="35">
        <f t="shared" si="403"/>
        <v>0.63</v>
      </c>
      <c r="N340" s="33">
        <f t="shared" si="403"/>
        <v>-0.02</v>
      </c>
      <c r="O340" s="33">
        <f t="shared" si="403"/>
        <v>-0.17</v>
      </c>
      <c r="P340" s="33">
        <f t="shared" si="403"/>
        <v>-0.01</v>
      </c>
      <c r="Q340" s="33">
        <f t="shared" si="403"/>
        <v>0.01</v>
      </c>
      <c r="R340" s="35">
        <f t="shared" si="403"/>
        <v>-0.19</v>
      </c>
      <c r="S340" s="33">
        <f t="shared" si="403"/>
        <v>0.06</v>
      </c>
      <c r="T340" s="33">
        <f t="shared" si="403"/>
        <v>0.02</v>
      </c>
      <c r="U340" s="33">
        <f t="shared" si="403"/>
        <v>0.07</v>
      </c>
      <c r="V340" s="33">
        <f t="shared" si="403"/>
        <v>0.09</v>
      </c>
      <c r="W340" s="35">
        <f t="shared" si="403"/>
        <v>0.24000000000000002</v>
      </c>
      <c r="X340" s="33">
        <f t="shared" si="403"/>
        <v>-0.13</v>
      </c>
      <c r="Y340" s="33">
        <f t="shared" si="403"/>
        <v>-0.060000000000000005</v>
      </c>
      <c r="Z340" s="33">
        <f t="shared" si="403"/>
        <v>0.060000000000000005</v>
      </c>
      <c r="AA340" s="33">
        <f t="shared" si="403"/>
        <v>0.02</v>
      </c>
      <c r="AB340" s="35">
        <f t="shared" si="403"/>
        <v>-0.11</v>
      </c>
      <c r="AC340" s="33">
        <f t="shared" si="403"/>
        <v>-0.19</v>
      </c>
      <c r="AD340" s="33">
        <f t="shared" si="403"/>
        <v>0.11</v>
      </c>
      <c r="AE340" s="33">
        <f t="shared" si="403"/>
        <v>-0.28</v>
      </c>
      <c r="AF340" s="33">
        <f t="shared" si="403"/>
        <v>-0.25</v>
      </c>
      <c r="AG340" s="35">
        <f t="shared" si="403"/>
        <v>-0.61</v>
      </c>
      <c r="AH340" s="33">
        <f t="shared" si="403"/>
        <v>-0.07</v>
      </c>
      <c r="AI340" s="33">
        <f t="shared" si="403"/>
        <v>-0.15</v>
      </c>
      <c r="AJ340" s="37"/>
    </row>
    <row r="341" spans="1:36" ht="12" customHeight="1">
      <c r="A341" s="14" t="s">
        <v>353</v>
      </c>
      <c r="B341" s="14" t="s">
        <v>354</v>
      </c>
      <c r="C341" s="7" t="s">
        <v>355</v>
      </c>
      <c r="D341" s="33">
        <f aca="true" t="shared" si="404" ref="D341:R341">D342</f>
        <v>0</v>
      </c>
      <c r="E341" s="33">
        <f t="shared" si="404"/>
        <v>0.05</v>
      </c>
      <c r="F341" s="33">
        <f t="shared" si="404"/>
        <v>0</v>
      </c>
      <c r="G341" s="33">
        <f t="shared" si="404"/>
        <v>0.03</v>
      </c>
      <c r="H341" s="35">
        <f t="shared" si="404"/>
        <v>0.08</v>
      </c>
      <c r="I341" s="33">
        <f t="shared" si="404"/>
        <v>0.31</v>
      </c>
      <c r="J341" s="33">
        <f t="shared" si="404"/>
        <v>0.29</v>
      </c>
      <c r="K341" s="33">
        <f t="shared" si="404"/>
        <v>0.02</v>
      </c>
      <c r="L341" s="33">
        <f t="shared" si="404"/>
        <v>0.01</v>
      </c>
      <c r="M341" s="35">
        <f t="shared" si="404"/>
        <v>0.63</v>
      </c>
      <c r="N341" s="33">
        <f>N342</f>
        <v>0</v>
      </c>
      <c r="O341" s="33">
        <f t="shared" si="404"/>
        <v>0</v>
      </c>
      <c r="P341" s="33">
        <f t="shared" si="404"/>
        <v>0</v>
      </c>
      <c r="Q341" s="33">
        <f t="shared" si="404"/>
        <v>0.01</v>
      </c>
      <c r="R341" s="35">
        <f t="shared" si="404"/>
        <v>0.01</v>
      </c>
      <c r="S341" s="33">
        <f>S342</f>
        <v>0.06</v>
      </c>
      <c r="T341" s="33">
        <f aca="true" t="shared" si="405" ref="T341:AB341">T342</f>
        <v>0.02</v>
      </c>
      <c r="U341" s="33">
        <f t="shared" si="405"/>
        <v>0.07</v>
      </c>
      <c r="V341" s="33">
        <f t="shared" si="405"/>
        <v>0.09</v>
      </c>
      <c r="W341" s="35">
        <f t="shared" si="405"/>
        <v>0.24000000000000002</v>
      </c>
      <c r="X341" s="33">
        <f>X342</f>
        <v>0.02</v>
      </c>
      <c r="Y341" s="33">
        <f t="shared" si="405"/>
        <v>0.01</v>
      </c>
      <c r="Z341" s="33">
        <f t="shared" si="405"/>
        <v>0.07</v>
      </c>
      <c r="AA341" s="33">
        <f t="shared" si="405"/>
        <v>0.02</v>
      </c>
      <c r="AB341" s="35">
        <f t="shared" si="405"/>
        <v>0.12000000000000001</v>
      </c>
      <c r="AC341" s="33">
        <f>AC342</f>
        <v>0</v>
      </c>
      <c r="AD341" s="33">
        <f aca="true" t="shared" si="406" ref="AD341:AI341">AD342</f>
        <v>0.11</v>
      </c>
      <c r="AE341" s="33">
        <f t="shared" si="406"/>
        <v>0</v>
      </c>
      <c r="AF341" s="33">
        <f t="shared" si="406"/>
        <v>0</v>
      </c>
      <c r="AG341" s="35">
        <f t="shared" si="406"/>
        <v>0.11</v>
      </c>
      <c r="AH341" s="33">
        <f t="shared" si="406"/>
        <v>0</v>
      </c>
      <c r="AI341" s="33">
        <f t="shared" si="406"/>
        <v>0</v>
      </c>
      <c r="AJ341" s="37"/>
    </row>
    <row r="342" spans="1:36" ht="12" customHeight="1">
      <c r="A342" s="10" t="s">
        <v>393</v>
      </c>
      <c r="B342" s="10" t="s">
        <v>410</v>
      </c>
      <c r="C342" s="7" t="s">
        <v>411</v>
      </c>
      <c r="D342" s="40"/>
      <c r="E342" s="40">
        <v>0.05</v>
      </c>
      <c r="F342" s="40"/>
      <c r="G342" s="40">
        <v>0.03</v>
      </c>
      <c r="H342" s="38">
        <f>SUM(D342:G342)</f>
        <v>0.08</v>
      </c>
      <c r="I342" s="39">
        <v>0.31</v>
      </c>
      <c r="J342" s="39">
        <v>0.29</v>
      </c>
      <c r="K342" s="39">
        <v>0.02</v>
      </c>
      <c r="L342" s="39">
        <v>0.01</v>
      </c>
      <c r="M342" s="38">
        <f>SUM(I342:L342)</f>
        <v>0.63</v>
      </c>
      <c r="N342" s="40"/>
      <c r="O342" s="40"/>
      <c r="P342" s="40"/>
      <c r="Q342" s="40">
        <v>0.01</v>
      </c>
      <c r="R342" s="38">
        <f>SUM(N342:Q342)</f>
        <v>0.01</v>
      </c>
      <c r="S342" s="40">
        <v>0.06</v>
      </c>
      <c r="T342" s="40">
        <v>0.02</v>
      </c>
      <c r="U342" s="40">
        <v>0.07</v>
      </c>
      <c r="V342" s="40">
        <v>0.09</v>
      </c>
      <c r="W342" s="38">
        <f>SUM(S342:V342)</f>
        <v>0.24000000000000002</v>
      </c>
      <c r="X342" s="41">
        <v>0.02</v>
      </c>
      <c r="Y342" s="40">
        <v>0.01</v>
      </c>
      <c r="Z342" s="41">
        <v>0.07</v>
      </c>
      <c r="AA342" s="40">
        <v>0.02</v>
      </c>
      <c r="AB342" s="38">
        <f>SUM(X342:AA342)</f>
        <v>0.12000000000000001</v>
      </c>
      <c r="AC342" s="33">
        <v>0</v>
      </c>
      <c r="AD342" s="33">
        <v>0.11</v>
      </c>
      <c r="AE342" s="33">
        <v>0</v>
      </c>
      <c r="AF342" s="33">
        <v>0</v>
      </c>
      <c r="AG342" s="34">
        <f>SUM(AC342:AF342)</f>
        <v>0.11</v>
      </c>
      <c r="AH342" s="33"/>
      <c r="AI342" s="33"/>
      <c r="AJ342" s="37"/>
    </row>
    <row r="343" spans="1:36" ht="12" customHeight="1">
      <c r="A343" s="14" t="s">
        <v>374</v>
      </c>
      <c r="B343" s="14" t="s">
        <v>375</v>
      </c>
      <c r="C343" s="7" t="s">
        <v>376</v>
      </c>
      <c r="D343" s="33">
        <f aca="true" t="shared" si="407" ref="D343:R343">D344</f>
        <v>0.12</v>
      </c>
      <c r="E343" s="33">
        <f t="shared" si="407"/>
        <v>0</v>
      </c>
      <c r="F343" s="33">
        <f t="shared" si="407"/>
        <v>0.3</v>
      </c>
      <c r="G343" s="33">
        <f t="shared" si="407"/>
        <v>0</v>
      </c>
      <c r="H343" s="35">
        <f t="shared" si="407"/>
        <v>0.42</v>
      </c>
      <c r="I343" s="33">
        <f t="shared" si="407"/>
        <v>0</v>
      </c>
      <c r="J343" s="33">
        <f t="shared" si="407"/>
        <v>0</v>
      </c>
      <c r="K343" s="33">
        <f t="shared" si="407"/>
        <v>0</v>
      </c>
      <c r="L343" s="33">
        <f t="shared" si="407"/>
        <v>0</v>
      </c>
      <c r="M343" s="35">
        <f t="shared" si="407"/>
        <v>0</v>
      </c>
      <c r="N343" s="33">
        <f>N344</f>
        <v>0.02</v>
      </c>
      <c r="O343" s="33">
        <f t="shared" si="407"/>
        <v>0.17</v>
      </c>
      <c r="P343" s="33">
        <f t="shared" si="407"/>
        <v>0.01</v>
      </c>
      <c r="Q343" s="33">
        <f t="shared" si="407"/>
        <v>0</v>
      </c>
      <c r="R343" s="35">
        <f t="shared" si="407"/>
        <v>0.2</v>
      </c>
      <c r="S343" s="33">
        <f aca="true" t="shared" si="408" ref="S343:AC343">S344</f>
        <v>0</v>
      </c>
      <c r="T343" s="33">
        <f t="shared" si="408"/>
        <v>0</v>
      </c>
      <c r="U343" s="33">
        <f t="shared" si="408"/>
        <v>0</v>
      </c>
      <c r="V343" s="33">
        <f t="shared" si="408"/>
        <v>0</v>
      </c>
      <c r="W343" s="35">
        <f t="shared" si="408"/>
        <v>0</v>
      </c>
      <c r="X343" s="33">
        <f t="shared" si="408"/>
        <v>0.15</v>
      </c>
      <c r="Y343" s="33">
        <f t="shared" si="408"/>
        <v>0.07</v>
      </c>
      <c r="Z343" s="33">
        <f t="shared" si="408"/>
        <v>0.01</v>
      </c>
      <c r="AA343" s="33">
        <f t="shared" si="408"/>
        <v>0</v>
      </c>
      <c r="AB343" s="35">
        <f t="shared" si="408"/>
        <v>0.23</v>
      </c>
      <c r="AC343" s="33">
        <f t="shared" si="408"/>
        <v>0.19</v>
      </c>
      <c r="AD343" s="33">
        <f aca="true" t="shared" si="409" ref="AD343:AI343">AD344</f>
        <v>0</v>
      </c>
      <c r="AE343" s="33">
        <f t="shared" si="409"/>
        <v>0.28</v>
      </c>
      <c r="AF343" s="33">
        <f t="shared" si="409"/>
        <v>0.25</v>
      </c>
      <c r="AG343" s="35">
        <f t="shared" si="409"/>
        <v>0.72</v>
      </c>
      <c r="AH343" s="33">
        <f t="shared" si="409"/>
        <v>0.07</v>
      </c>
      <c r="AI343" s="33">
        <f t="shared" si="409"/>
        <v>0.15</v>
      </c>
      <c r="AJ343" s="37"/>
    </row>
    <row r="344" spans="1:36" ht="12" customHeight="1">
      <c r="A344" s="10" t="s">
        <v>393</v>
      </c>
      <c r="B344" s="10" t="s">
        <v>412</v>
      </c>
      <c r="C344" s="7" t="s">
        <v>411</v>
      </c>
      <c r="D344" s="40">
        <v>0.12</v>
      </c>
      <c r="E344" s="40"/>
      <c r="F344" s="40">
        <v>0.3</v>
      </c>
      <c r="G344" s="40"/>
      <c r="H344" s="38">
        <f>SUM(D344:G344)</f>
        <v>0.42</v>
      </c>
      <c r="I344" s="9"/>
      <c r="J344" s="9"/>
      <c r="K344" s="9"/>
      <c r="L344" s="9"/>
      <c r="M344" s="38">
        <f>SUM(I344:L344)</f>
        <v>0</v>
      </c>
      <c r="N344" s="41">
        <v>0.02</v>
      </c>
      <c r="O344" s="41">
        <v>0.17</v>
      </c>
      <c r="P344" s="41">
        <v>0.01</v>
      </c>
      <c r="Q344" s="40"/>
      <c r="R344" s="38">
        <f>SUM(N344:Q344)</f>
        <v>0.2</v>
      </c>
      <c r="S344" s="40"/>
      <c r="T344" s="40"/>
      <c r="U344" s="40"/>
      <c r="V344" s="40"/>
      <c r="W344" s="43"/>
      <c r="X344" s="40">
        <v>0.15</v>
      </c>
      <c r="Y344" s="41">
        <v>0.07</v>
      </c>
      <c r="Z344" s="41">
        <v>0.01</v>
      </c>
      <c r="AA344" s="40"/>
      <c r="AB344" s="38">
        <f>SUM(X344:AA344)</f>
        <v>0.23</v>
      </c>
      <c r="AC344" s="33">
        <v>0.19</v>
      </c>
      <c r="AD344" s="33">
        <v>0</v>
      </c>
      <c r="AE344" s="33">
        <v>0.28</v>
      </c>
      <c r="AF344" s="33">
        <v>0.25</v>
      </c>
      <c r="AG344" s="34">
        <f>SUM(AC344:AF344)</f>
        <v>0.72</v>
      </c>
      <c r="AH344" s="33">
        <v>0.07</v>
      </c>
      <c r="AI344" s="33">
        <v>0.15</v>
      </c>
      <c r="AJ344" s="37"/>
    </row>
    <row r="345" spans="1:36" ht="12" customHeight="1">
      <c r="A345" s="12" t="s">
        <v>413</v>
      </c>
      <c r="B345" s="12" t="s">
        <v>414</v>
      </c>
      <c r="C345" s="6" t="s">
        <v>415</v>
      </c>
      <c r="D345" s="31">
        <f aca="true" t="shared" si="410" ref="D345:M345">D346-D347</f>
        <v>252.19000000000003</v>
      </c>
      <c r="E345" s="31">
        <f t="shared" si="410"/>
        <v>-47.75999999999999</v>
      </c>
      <c r="F345" s="31">
        <f t="shared" si="410"/>
        <v>-24.700000000000017</v>
      </c>
      <c r="G345" s="31">
        <f t="shared" si="410"/>
        <v>-110.05</v>
      </c>
      <c r="H345" s="30">
        <f t="shared" si="410"/>
        <v>69.68</v>
      </c>
      <c r="I345" s="31">
        <f t="shared" si="410"/>
        <v>-66.4</v>
      </c>
      <c r="J345" s="31">
        <f t="shared" si="410"/>
        <v>-167.35</v>
      </c>
      <c r="K345" s="31">
        <f t="shared" si="410"/>
        <v>-85.43</v>
      </c>
      <c r="L345" s="31">
        <f t="shared" si="410"/>
        <v>-98.38</v>
      </c>
      <c r="M345" s="30">
        <f t="shared" si="410"/>
        <v>-417.55999999999995</v>
      </c>
      <c r="N345" s="31">
        <f aca="true" t="shared" si="411" ref="N345:AJ345">N346-N347</f>
        <v>-108.08</v>
      </c>
      <c r="O345" s="31">
        <f t="shared" si="411"/>
        <v>-202.78999999999996</v>
      </c>
      <c r="P345" s="31">
        <f t="shared" si="411"/>
        <v>-186.1</v>
      </c>
      <c r="Q345" s="31">
        <f t="shared" si="411"/>
        <v>-210.91</v>
      </c>
      <c r="R345" s="30">
        <f t="shared" si="411"/>
        <v>-707.88</v>
      </c>
      <c r="S345" s="31">
        <f t="shared" si="411"/>
        <v>-126.81000000000002</v>
      </c>
      <c r="T345" s="31">
        <f t="shared" si="411"/>
        <v>-84.28</v>
      </c>
      <c r="U345" s="31">
        <f t="shared" si="411"/>
        <v>-214.88999999999996</v>
      </c>
      <c r="V345" s="31">
        <f t="shared" si="411"/>
        <v>-286.18</v>
      </c>
      <c r="W345" s="30">
        <f t="shared" si="411"/>
        <v>-712.1600000000001</v>
      </c>
      <c r="X345" s="31">
        <f t="shared" si="411"/>
        <v>-67.55</v>
      </c>
      <c r="Y345" s="31">
        <f t="shared" si="411"/>
        <v>-147.79999999999998</v>
      </c>
      <c r="Z345" s="31">
        <f t="shared" si="411"/>
        <v>-137.09</v>
      </c>
      <c r="AA345" s="31">
        <f t="shared" si="411"/>
        <v>-34.150000000000006</v>
      </c>
      <c r="AB345" s="30">
        <f t="shared" si="411"/>
        <v>-386.59</v>
      </c>
      <c r="AC345" s="31">
        <f t="shared" si="411"/>
        <v>49.410000000000004</v>
      </c>
      <c r="AD345" s="31">
        <f t="shared" si="411"/>
        <v>-14.570000000000022</v>
      </c>
      <c r="AE345" s="31">
        <f t="shared" si="411"/>
        <v>14.71999999999997</v>
      </c>
      <c r="AF345" s="31">
        <f t="shared" si="411"/>
        <v>254.01999999999992</v>
      </c>
      <c r="AG345" s="30">
        <f t="shared" si="411"/>
        <v>303.5799999999999</v>
      </c>
      <c r="AH345" s="31">
        <f t="shared" si="411"/>
        <v>253.17000000000002</v>
      </c>
      <c r="AI345" s="31">
        <f t="shared" si="411"/>
        <v>-58.379999999999995</v>
      </c>
      <c r="AJ345" s="31">
        <f t="shared" si="411"/>
        <v>-91.14</v>
      </c>
    </row>
    <row r="346" spans="1:36" ht="12" customHeight="1">
      <c r="A346" s="14" t="s">
        <v>353</v>
      </c>
      <c r="B346" s="14" t="s">
        <v>354</v>
      </c>
      <c r="C346" s="7" t="s">
        <v>355</v>
      </c>
      <c r="D346" s="33">
        <f aca="true" t="shared" si="412" ref="D346:M346">D349+D360+D388+D403</f>
        <v>195.79000000000002</v>
      </c>
      <c r="E346" s="33">
        <f t="shared" si="412"/>
        <v>-50.959999999999994</v>
      </c>
      <c r="F346" s="33">
        <f t="shared" si="412"/>
        <v>154.27999999999997</v>
      </c>
      <c r="G346" s="33">
        <f t="shared" si="412"/>
        <v>-88.55</v>
      </c>
      <c r="H346" s="35">
        <f t="shared" si="412"/>
        <v>210.56</v>
      </c>
      <c r="I346" s="33">
        <f t="shared" si="412"/>
        <v>-12.700000000000003</v>
      </c>
      <c r="J346" s="33">
        <f t="shared" si="412"/>
        <v>-48.559999999999995</v>
      </c>
      <c r="K346" s="33">
        <f t="shared" si="412"/>
        <v>1.4600000000000009</v>
      </c>
      <c r="L346" s="33">
        <f t="shared" si="412"/>
        <v>-15.71</v>
      </c>
      <c r="M346" s="35">
        <f t="shared" si="412"/>
        <v>-75.50999999999999</v>
      </c>
      <c r="N346" s="33">
        <f aca="true" t="shared" si="413" ref="N346:AJ346">N349+N360+N388+N403</f>
        <v>-113.32</v>
      </c>
      <c r="O346" s="33">
        <f t="shared" si="413"/>
        <v>-7</v>
      </c>
      <c r="P346" s="33">
        <f t="shared" si="413"/>
        <v>31.679999999999996</v>
      </c>
      <c r="Q346" s="33">
        <f t="shared" si="413"/>
        <v>-19.989999999999988</v>
      </c>
      <c r="R346" s="35">
        <f t="shared" si="413"/>
        <v>-108.63000000000002</v>
      </c>
      <c r="S346" s="33">
        <f t="shared" si="413"/>
        <v>6.640000000000004</v>
      </c>
      <c r="T346" s="33">
        <f t="shared" si="413"/>
        <v>36.1</v>
      </c>
      <c r="U346" s="33">
        <f t="shared" si="413"/>
        <v>-204.61999999999998</v>
      </c>
      <c r="V346" s="33">
        <f t="shared" si="413"/>
        <v>-63.30999999999999</v>
      </c>
      <c r="W346" s="35">
        <f t="shared" si="413"/>
        <v>-225.19</v>
      </c>
      <c r="X346" s="33">
        <f t="shared" si="413"/>
        <v>-1.299999999999999</v>
      </c>
      <c r="Y346" s="33">
        <f t="shared" si="413"/>
        <v>-60.050000000000004</v>
      </c>
      <c r="Z346" s="33">
        <f t="shared" si="413"/>
        <v>1.6300000000000026</v>
      </c>
      <c r="AA346" s="33">
        <f t="shared" si="413"/>
        <v>181.28</v>
      </c>
      <c r="AB346" s="35">
        <f t="shared" si="413"/>
        <v>121.56</v>
      </c>
      <c r="AC346" s="33">
        <f t="shared" si="413"/>
        <v>109.11999999999999</v>
      </c>
      <c r="AD346" s="33">
        <f t="shared" si="413"/>
        <v>76.01999999999998</v>
      </c>
      <c r="AE346" s="33">
        <f t="shared" si="413"/>
        <v>162.76999999999998</v>
      </c>
      <c r="AF346" s="33">
        <f t="shared" si="413"/>
        <v>-9.450000000000045</v>
      </c>
      <c r="AG346" s="35">
        <f t="shared" si="413"/>
        <v>338.4599999999999</v>
      </c>
      <c r="AH346" s="33">
        <f t="shared" si="413"/>
        <v>206.84</v>
      </c>
      <c r="AI346" s="33">
        <f t="shared" si="413"/>
        <v>-53.68</v>
      </c>
      <c r="AJ346" s="33">
        <f t="shared" si="413"/>
        <v>4.179999999999999</v>
      </c>
    </row>
    <row r="347" spans="1:36" ht="12" customHeight="1">
      <c r="A347" s="14" t="s">
        <v>374</v>
      </c>
      <c r="B347" s="14" t="s">
        <v>375</v>
      </c>
      <c r="C347" s="7" t="s">
        <v>376</v>
      </c>
      <c r="D347" s="33">
        <f>D356+D370+D395+D412+D421</f>
        <v>-56.400000000000006</v>
      </c>
      <c r="E347" s="33">
        <f>E356+E370+E395+E412+E421</f>
        <v>-3.200000000000002</v>
      </c>
      <c r="F347" s="33">
        <f>F356+F370+F395+F412+F421</f>
        <v>178.98</v>
      </c>
      <c r="G347" s="33">
        <f>G356+G370+G395+G412+G421</f>
        <v>21.5</v>
      </c>
      <c r="H347" s="35">
        <f>H356+H370+H395+H412+H421</f>
        <v>140.88</v>
      </c>
      <c r="I347" s="33">
        <f aca="true" t="shared" si="414" ref="I347:AJ347">I356+I370+I395+I412</f>
        <v>53.7</v>
      </c>
      <c r="J347" s="33">
        <f t="shared" si="414"/>
        <v>118.79</v>
      </c>
      <c r="K347" s="33">
        <f t="shared" si="414"/>
        <v>86.89</v>
      </c>
      <c r="L347" s="33">
        <f t="shared" si="414"/>
        <v>82.67</v>
      </c>
      <c r="M347" s="35">
        <f t="shared" si="414"/>
        <v>342.04999999999995</v>
      </c>
      <c r="N347" s="33">
        <f t="shared" si="414"/>
        <v>-5.239999999999994</v>
      </c>
      <c r="O347" s="33">
        <f t="shared" si="414"/>
        <v>195.78999999999996</v>
      </c>
      <c r="P347" s="33">
        <f t="shared" si="414"/>
        <v>217.78</v>
      </c>
      <c r="Q347" s="33">
        <f t="shared" si="414"/>
        <v>190.92000000000002</v>
      </c>
      <c r="R347" s="35">
        <f t="shared" si="414"/>
        <v>599.25</v>
      </c>
      <c r="S347" s="33">
        <f t="shared" si="414"/>
        <v>133.45000000000002</v>
      </c>
      <c r="T347" s="33">
        <f t="shared" si="414"/>
        <v>120.38000000000001</v>
      </c>
      <c r="U347" s="33">
        <f t="shared" si="414"/>
        <v>10.269999999999992</v>
      </c>
      <c r="V347" s="33">
        <f t="shared" si="414"/>
        <v>222.87</v>
      </c>
      <c r="W347" s="35">
        <f t="shared" si="414"/>
        <v>486.97</v>
      </c>
      <c r="X347" s="33">
        <f t="shared" si="414"/>
        <v>66.25</v>
      </c>
      <c r="Y347" s="33">
        <f t="shared" si="414"/>
        <v>87.74999999999999</v>
      </c>
      <c r="Z347" s="33">
        <f t="shared" si="414"/>
        <v>138.72</v>
      </c>
      <c r="AA347" s="33">
        <f t="shared" si="414"/>
        <v>215.43</v>
      </c>
      <c r="AB347" s="35">
        <f t="shared" si="414"/>
        <v>508.15</v>
      </c>
      <c r="AC347" s="33">
        <f t="shared" si="414"/>
        <v>59.70999999999999</v>
      </c>
      <c r="AD347" s="33">
        <f t="shared" si="414"/>
        <v>90.59</v>
      </c>
      <c r="AE347" s="33">
        <f t="shared" si="414"/>
        <v>148.05</v>
      </c>
      <c r="AF347" s="33">
        <f t="shared" si="414"/>
        <v>-263.46999999999997</v>
      </c>
      <c r="AG347" s="35">
        <f t="shared" si="414"/>
        <v>34.88000000000002</v>
      </c>
      <c r="AH347" s="33">
        <f t="shared" si="414"/>
        <v>-46.33</v>
      </c>
      <c r="AI347" s="33">
        <f t="shared" si="414"/>
        <v>4.699999999999992</v>
      </c>
      <c r="AJ347" s="33">
        <f t="shared" si="414"/>
        <v>95.32</v>
      </c>
    </row>
    <row r="348" spans="1:36" s="8" customFormat="1" ht="12" customHeight="1">
      <c r="A348" s="13" t="s">
        <v>416</v>
      </c>
      <c r="B348" s="13" t="s">
        <v>417</v>
      </c>
      <c r="C348" s="6" t="s">
        <v>418</v>
      </c>
      <c r="D348" s="31">
        <f aca="true" t="shared" si="415" ref="D348:AJ348">D349-D356</f>
        <v>160.36</v>
      </c>
      <c r="E348" s="31">
        <f t="shared" si="415"/>
        <v>18.490000000000002</v>
      </c>
      <c r="F348" s="31">
        <f t="shared" si="415"/>
        <v>129.64</v>
      </c>
      <c r="G348" s="31">
        <f t="shared" si="415"/>
        <v>-2.230000000000002</v>
      </c>
      <c r="H348" s="30">
        <f t="shared" si="415"/>
        <v>306.26</v>
      </c>
      <c r="I348" s="31">
        <f t="shared" si="415"/>
        <v>-23.810000000000002</v>
      </c>
      <c r="J348" s="31">
        <f t="shared" si="415"/>
        <v>-3.049999999999997</v>
      </c>
      <c r="K348" s="31">
        <f t="shared" si="415"/>
        <v>26.970000000000002</v>
      </c>
      <c r="L348" s="31">
        <f t="shared" si="415"/>
        <v>7.82</v>
      </c>
      <c r="M348" s="30">
        <f t="shared" si="415"/>
        <v>7.930000000000007</v>
      </c>
      <c r="N348" s="31">
        <f t="shared" si="415"/>
        <v>-100.21</v>
      </c>
      <c r="O348" s="31">
        <f t="shared" si="415"/>
        <v>-13.75</v>
      </c>
      <c r="P348" s="31">
        <f t="shared" si="415"/>
        <v>2.5799999999999974</v>
      </c>
      <c r="Q348" s="31">
        <f t="shared" si="415"/>
        <v>-107.74</v>
      </c>
      <c r="R348" s="30">
        <f t="shared" si="415"/>
        <v>-219.12</v>
      </c>
      <c r="S348" s="31">
        <f t="shared" si="415"/>
        <v>17.560000000000002</v>
      </c>
      <c r="T348" s="31">
        <f t="shared" si="415"/>
        <v>71.75999999999999</v>
      </c>
      <c r="U348" s="31">
        <f t="shared" si="415"/>
        <v>-181.25999999999996</v>
      </c>
      <c r="V348" s="31">
        <f t="shared" si="415"/>
        <v>-34.05999999999999</v>
      </c>
      <c r="W348" s="30">
        <f t="shared" si="415"/>
        <v>-125.99999999999999</v>
      </c>
      <c r="X348" s="31">
        <f t="shared" si="415"/>
        <v>-12.029999999999998</v>
      </c>
      <c r="Y348" s="31">
        <f t="shared" si="415"/>
        <v>-5.32</v>
      </c>
      <c r="Z348" s="31">
        <f t="shared" si="415"/>
        <v>26.930000000000007</v>
      </c>
      <c r="AA348" s="31">
        <f t="shared" si="415"/>
        <v>9.079999999999984</v>
      </c>
      <c r="AB348" s="30">
        <f t="shared" si="415"/>
        <v>18.659999999999997</v>
      </c>
      <c r="AC348" s="33">
        <f t="shared" si="415"/>
        <v>29.25</v>
      </c>
      <c r="AD348" s="33">
        <f t="shared" si="415"/>
        <v>48.53999999999999</v>
      </c>
      <c r="AE348" s="33">
        <f t="shared" si="415"/>
        <v>32.400000000000006</v>
      </c>
      <c r="AF348" s="33">
        <f t="shared" si="415"/>
        <v>76.72999999999996</v>
      </c>
      <c r="AG348" s="35">
        <f t="shared" si="415"/>
        <v>186.91999999999996</v>
      </c>
      <c r="AH348" s="33">
        <f t="shared" si="415"/>
        <v>256.7</v>
      </c>
      <c r="AI348" s="33">
        <f t="shared" si="415"/>
        <v>-28.640000000000004</v>
      </c>
      <c r="AJ348" s="33">
        <f t="shared" si="415"/>
        <v>14.219999999999999</v>
      </c>
    </row>
    <row r="349" spans="1:36" ht="12" customHeight="1">
      <c r="A349" s="14" t="s">
        <v>419</v>
      </c>
      <c r="B349" s="14" t="s">
        <v>420</v>
      </c>
      <c r="C349" s="7" t="s">
        <v>421</v>
      </c>
      <c r="D349" s="33">
        <f aca="true" t="shared" si="416" ref="D349:M349">D350+D352</f>
        <v>154.49</v>
      </c>
      <c r="E349" s="33">
        <f t="shared" si="416"/>
        <v>-2.7799999999999976</v>
      </c>
      <c r="F349" s="33">
        <f t="shared" si="416"/>
        <v>125.19999999999999</v>
      </c>
      <c r="G349" s="33">
        <f t="shared" si="416"/>
        <v>-17.290000000000003</v>
      </c>
      <c r="H349" s="35">
        <f t="shared" si="416"/>
        <v>259.62</v>
      </c>
      <c r="I349" s="33">
        <f t="shared" si="416"/>
        <v>-47.53</v>
      </c>
      <c r="J349" s="33">
        <f t="shared" si="416"/>
        <v>-23.9</v>
      </c>
      <c r="K349" s="33">
        <f t="shared" si="416"/>
        <v>14.260000000000002</v>
      </c>
      <c r="L349" s="33">
        <f t="shared" si="416"/>
        <v>-4.49</v>
      </c>
      <c r="M349" s="35">
        <f t="shared" si="416"/>
        <v>-61.66</v>
      </c>
      <c r="N349" s="33">
        <f aca="true" t="shared" si="417" ref="N349:AC349">N350+N352</f>
        <v>-108.66</v>
      </c>
      <c r="O349" s="33">
        <f t="shared" si="417"/>
        <v>-19.29</v>
      </c>
      <c r="P349" s="33">
        <f t="shared" si="417"/>
        <v>7.529999999999998</v>
      </c>
      <c r="Q349" s="33">
        <f t="shared" si="417"/>
        <v>-51.00999999999999</v>
      </c>
      <c r="R349" s="35">
        <f t="shared" si="417"/>
        <v>-171.43</v>
      </c>
      <c r="S349" s="33">
        <f t="shared" si="417"/>
        <v>15.610000000000003</v>
      </c>
      <c r="T349" s="33">
        <f t="shared" si="417"/>
        <v>73.17999999999999</v>
      </c>
      <c r="U349" s="33">
        <f t="shared" si="417"/>
        <v>-180.08999999999997</v>
      </c>
      <c r="V349" s="33">
        <f t="shared" si="417"/>
        <v>-40.14999999999999</v>
      </c>
      <c r="W349" s="35">
        <f t="shared" si="417"/>
        <v>-131.45</v>
      </c>
      <c r="X349" s="33">
        <f t="shared" si="417"/>
        <v>-3.1599999999999984</v>
      </c>
      <c r="Y349" s="33">
        <f t="shared" si="417"/>
        <v>16.86</v>
      </c>
      <c r="Z349" s="33">
        <f t="shared" si="417"/>
        <v>8.760000000000005</v>
      </c>
      <c r="AA349" s="33">
        <f t="shared" si="417"/>
        <v>222.32</v>
      </c>
      <c r="AB349" s="35">
        <f t="shared" si="417"/>
        <v>244.78</v>
      </c>
      <c r="AC349" s="33">
        <f t="shared" si="417"/>
        <v>105.99</v>
      </c>
      <c r="AD349" s="33">
        <f aca="true" t="shared" si="418" ref="AD349:AJ349">AD350+AD352</f>
        <v>85.19999999999999</v>
      </c>
      <c r="AE349" s="33">
        <f t="shared" si="418"/>
        <v>183.4</v>
      </c>
      <c r="AF349" s="33">
        <f t="shared" si="418"/>
        <v>-295.55</v>
      </c>
      <c r="AG349" s="35">
        <f t="shared" si="418"/>
        <v>79.03999999999996</v>
      </c>
      <c r="AH349" s="33">
        <f t="shared" si="418"/>
        <v>214.49</v>
      </c>
      <c r="AI349" s="33">
        <f t="shared" si="418"/>
        <v>-46.910000000000004</v>
      </c>
      <c r="AJ349" s="33">
        <f t="shared" si="418"/>
        <v>7.199999999999999</v>
      </c>
    </row>
    <row r="350" spans="1:36" ht="12" customHeight="1">
      <c r="A350" s="10" t="s">
        <v>393</v>
      </c>
      <c r="B350" s="10" t="s">
        <v>394</v>
      </c>
      <c r="C350" s="7" t="s">
        <v>395</v>
      </c>
      <c r="D350" s="33">
        <f aca="true" t="shared" si="419" ref="D350:R350">D351</f>
        <v>78.1</v>
      </c>
      <c r="E350" s="33">
        <f t="shared" si="419"/>
        <v>-9.889999999999999</v>
      </c>
      <c r="F350" s="33">
        <f t="shared" si="419"/>
        <v>122.71</v>
      </c>
      <c r="G350" s="33">
        <f t="shared" si="419"/>
        <v>-4.1499999999999995</v>
      </c>
      <c r="H350" s="35">
        <f t="shared" si="419"/>
        <v>186.76999999999998</v>
      </c>
      <c r="I350" s="33">
        <f t="shared" si="419"/>
        <v>-40.84</v>
      </c>
      <c r="J350" s="33">
        <f t="shared" si="419"/>
        <v>-17.8</v>
      </c>
      <c r="K350" s="33">
        <f t="shared" si="419"/>
        <v>8.97</v>
      </c>
      <c r="L350" s="33">
        <f t="shared" si="419"/>
        <v>5.68</v>
      </c>
      <c r="M350" s="35">
        <f t="shared" si="419"/>
        <v>-43.99</v>
      </c>
      <c r="N350" s="33">
        <f>N351</f>
        <v>-99.47</v>
      </c>
      <c r="O350" s="33">
        <f t="shared" si="419"/>
        <v>-9.57</v>
      </c>
      <c r="P350" s="33">
        <f t="shared" si="419"/>
        <v>21.47</v>
      </c>
      <c r="Q350" s="33">
        <f t="shared" si="419"/>
        <v>7.67</v>
      </c>
      <c r="R350" s="35">
        <f t="shared" si="419"/>
        <v>-79.89999999999999</v>
      </c>
      <c r="S350" s="33">
        <f aca="true" t="shared" si="420" ref="S350:AC350">S351</f>
        <v>17.03</v>
      </c>
      <c r="T350" s="33">
        <f t="shared" si="420"/>
        <v>72.27</v>
      </c>
      <c r="U350" s="33">
        <f t="shared" si="420"/>
        <v>-64.03</v>
      </c>
      <c r="V350" s="33">
        <f t="shared" si="420"/>
        <v>67.79</v>
      </c>
      <c r="W350" s="35">
        <f t="shared" si="420"/>
        <v>93.06</v>
      </c>
      <c r="X350" s="33">
        <f t="shared" si="420"/>
        <v>7.67</v>
      </c>
      <c r="Y350" s="33">
        <f t="shared" si="420"/>
        <v>67.41</v>
      </c>
      <c r="Z350" s="33">
        <f t="shared" si="420"/>
        <v>132</v>
      </c>
      <c r="AA350" s="33">
        <f t="shared" si="420"/>
        <v>238.91</v>
      </c>
      <c r="AB350" s="35">
        <f t="shared" si="420"/>
        <v>445.99</v>
      </c>
      <c r="AC350" s="33">
        <f t="shared" si="420"/>
        <v>105.27</v>
      </c>
      <c r="AD350" s="33">
        <f aca="true" t="shared" si="421" ref="AD350:AJ350">AD351</f>
        <v>34.76</v>
      </c>
      <c r="AE350" s="33">
        <f t="shared" si="421"/>
        <v>121.88</v>
      </c>
      <c r="AF350" s="33">
        <f t="shared" si="421"/>
        <v>-441.56</v>
      </c>
      <c r="AG350" s="35">
        <f t="shared" si="421"/>
        <v>-179.65000000000003</v>
      </c>
      <c r="AH350" s="33">
        <f t="shared" si="421"/>
        <v>123.25</v>
      </c>
      <c r="AI350" s="33">
        <f t="shared" si="421"/>
        <v>-61.17</v>
      </c>
      <c r="AJ350" s="33">
        <f t="shared" si="421"/>
        <v>-21.03</v>
      </c>
    </row>
    <row r="351" spans="1:36" ht="12" customHeight="1">
      <c r="A351" s="10" t="s">
        <v>422</v>
      </c>
      <c r="B351" s="10" t="s">
        <v>423</v>
      </c>
      <c r="C351" s="7" t="s">
        <v>424</v>
      </c>
      <c r="D351" s="40">
        <v>78.1</v>
      </c>
      <c r="E351" s="40">
        <v>-9.889999999999999</v>
      </c>
      <c r="F351" s="40">
        <v>122.71</v>
      </c>
      <c r="G351" s="40">
        <v>-4.1499999999999995</v>
      </c>
      <c r="H351" s="38">
        <f>SUM(D351:G351)</f>
        <v>186.76999999999998</v>
      </c>
      <c r="I351" s="39">
        <v>-40.84</v>
      </c>
      <c r="J351" s="39">
        <v>-17.8</v>
      </c>
      <c r="K351" s="39">
        <v>8.97</v>
      </c>
      <c r="L351" s="39">
        <v>5.68</v>
      </c>
      <c r="M351" s="38">
        <f>SUM(I351:L351)</f>
        <v>-43.99</v>
      </c>
      <c r="N351" s="41">
        <v>-99.47</v>
      </c>
      <c r="O351" s="41">
        <v>-9.57</v>
      </c>
      <c r="P351" s="41">
        <v>21.47</v>
      </c>
      <c r="Q351" s="41">
        <v>7.67</v>
      </c>
      <c r="R351" s="38">
        <f>SUM(N351:Q351)</f>
        <v>-79.89999999999999</v>
      </c>
      <c r="S351" s="40">
        <v>17.03</v>
      </c>
      <c r="T351" s="40">
        <v>72.27</v>
      </c>
      <c r="U351" s="40">
        <v>-64.03</v>
      </c>
      <c r="V351" s="40">
        <v>67.79</v>
      </c>
      <c r="W351" s="38">
        <f>SUM(S351:V351)</f>
        <v>93.06</v>
      </c>
      <c r="X351" s="40">
        <v>7.67</v>
      </c>
      <c r="Y351" s="41">
        <v>67.41</v>
      </c>
      <c r="Z351" s="41">
        <v>132</v>
      </c>
      <c r="AA351" s="41">
        <v>238.91</v>
      </c>
      <c r="AB351" s="38">
        <f>SUM(X351:AA351)</f>
        <v>445.99</v>
      </c>
      <c r="AC351" s="33">
        <v>105.27</v>
      </c>
      <c r="AD351" s="33">
        <v>34.76</v>
      </c>
      <c r="AE351" s="33">
        <v>121.88</v>
      </c>
      <c r="AF351" s="33">
        <v>-441.56</v>
      </c>
      <c r="AG351" s="34">
        <f>SUM(AC351:AF351)</f>
        <v>-179.65000000000003</v>
      </c>
      <c r="AH351" s="33">
        <v>123.25</v>
      </c>
      <c r="AI351" s="33">
        <v>-61.17</v>
      </c>
      <c r="AJ351" s="37">
        <v>-21.03</v>
      </c>
    </row>
    <row r="352" spans="1:36" ht="12" customHeight="1">
      <c r="A352" s="10" t="s">
        <v>385</v>
      </c>
      <c r="B352" s="10" t="s">
        <v>386</v>
      </c>
      <c r="C352" s="7" t="s">
        <v>387</v>
      </c>
      <c r="D352" s="33">
        <f aca="true" t="shared" si="422" ref="D352:R352">D353</f>
        <v>76.39</v>
      </c>
      <c r="E352" s="33">
        <f t="shared" si="422"/>
        <v>7.110000000000001</v>
      </c>
      <c r="F352" s="33">
        <f t="shared" si="422"/>
        <v>2.490000000000002</v>
      </c>
      <c r="G352" s="33">
        <f t="shared" si="422"/>
        <v>-13.140000000000004</v>
      </c>
      <c r="H352" s="35">
        <f t="shared" si="422"/>
        <v>72.85000000000001</v>
      </c>
      <c r="I352" s="33">
        <f t="shared" si="422"/>
        <v>-6.6899999999999995</v>
      </c>
      <c r="J352" s="33">
        <f t="shared" si="422"/>
        <v>-6.1</v>
      </c>
      <c r="K352" s="33">
        <f t="shared" si="422"/>
        <v>5.290000000000001</v>
      </c>
      <c r="L352" s="33">
        <f t="shared" si="422"/>
        <v>-10.17</v>
      </c>
      <c r="M352" s="35">
        <f t="shared" si="422"/>
        <v>-17.669999999999998</v>
      </c>
      <c r="N352" s="33">
        <f>N353</f>
        <v>-9.190000000000001</v>
      </c>
      <c r="O352" s="33">
        <f t="shared" si="422"/>
        <v>-9.72</v>
      </c>
      <c r="P352" s="33">
        <f t="shared" si="422"/>
        <v>-13.940000000000001</v>
      </c>
      <c r="Q352" s="33">
        <f t="shared" si="422"/>
        <v>-58.67999999999999</v>
      </c>
      <c r="R352" s="35">
        <f t="shared" si="422"/>
        <v>-91.53</v>
      </c>
      <c r="S352" s="33">
        <f aca="true" t="shared" si="423" ref="S352:AC352">S353</f>
        <v>-1.4199999999999982</v>
      </c>
      <c r="T352" s="33">
        <f t="shared" si="423"/>
        <v>0.9100000000000001</v>
      </c>
      <c r="U352" s="33">
        <f t="shared" si="423"/>
        <v>-116.05999999999999</v>
      </c>
      <c r="V352" s="33">
        <f t="shared" si="423"/>
        <v>-107.94</v>
      </c>
      <c r="W352" s="35">
        <f t="shared" si="423"/>
        <v>-224.51</v>
      </c>
      <c r="X352" s="33">
        <f t="shared" si="423"/>
        <v>-10.829999999999998</v>
      </c>
      <c r="Y352" s="33">
        <f t="shared" si="423"/>
        <v>-50.55</v>
      </c>
      <c r="Z352" s="33">
        <f t="shared" si="423"/>
        <v>-123.24</v>
      </c>
      <c r="AA352" s="33">
        <f t="shared" si="423"/>
        <v>-16.589999999999996</v>
      </c>
      <c r="AB352" s="35">
        <f t="shared" si="423"/>
        <v>-201.21</v>
      </c>
      <c r="AC352" s="33">
        <f t="shared" si="423"/>
        <v>0.7200000000000024</v>
      </c>
      <c r="AD352" s="33">
        <f aca="true" t="shared" si="424" ref="AD352:AJ352">AD353</f>
        <v>50.44</v>
      </c>
      <c r="AE352" s="33">
        <f t="shared" si="424"/>
        <v>61.52</v>
      </c>
      <c r="AF352" s="33">
        <f t="shared" si="424"/>
        <v>146.01</v>
      </c>
      <c r="AG352" s="35">
        <f t="shared" si="424"/>
        <v>258.69</v>
      </c>
      <c r="AH352" s="33">
        <f t="shared" si="424"/>
        <v>91.24000000000001</v>
      </c>
      <c r="AI352" s="33">
        <f t="shared" si="424"/>
        <v>14.26</v>
      </c>
      <c r="AJ352" s="33">
        <f t="shared" si="424"/>
        <v>28.23</v>
      </c>
    </row>
    <row r="353" spans="1:36" ht="12" customHeight="1">
      <c r="A353" s="10" t="s">
        <v>422</v>
      </c>
      <c r="B353" s="10" t="s">
        <v>425</v>
      </c>
      <c r="C353" s="7" t="s">
        <v>424</v>
      </c>
      <c r="D353" s="33">
        <f aca="true" t="shared" si="425" ref="D353:M353">D355</f>
        <v>76.39</v>
      </c>
      <c r="E353" s="33">
        <f t="shared" si="425"/>
        <v>7.110000000000001</v>
      </c>
      <c r="F353" s="33">
        <f t="shared" si="425"/>
        <v>2.490000000000002</v>
      </c>
      <c r="G353" s="33">
        <f t="shared" si="425"/>
        <v>-13.140000000000004</v>
      </c>
      <c r="H353" s="35">
        <f t="shared" si="425"/>
        <v>72.85000000000001</v>
      </c>
      <c r="I353" s="33">
        <f t="shared" si="425"/>
        <v>-6.6899999999999995</v>
      </c>
      <c r="J353" s="33">
        <f t="shared" si="425"/>
        <v>-6.1</v>
      </c>
      <c r="K353" s="33">
        <f t="shared" si="425"/>
        <v>5.290000000000001</v>
      </c>
      <c r="L353" s="33">
        <f t="shared" si="425"/>
        <v>-10.17</v>
      </c>
      <c r="M353" s="35">
        <f t="shared" si="425"/>
        <v>-17.669999999999998</v>
      </c>
      <c r="N353" s="33">
        <f aca="true" t="shared" si="426" ref="N353:AC353">N355</f>
        <v>-9.190000000000001</v>
      </c>
      <c r="O353" s="33">
        <f t="shared" si="426"/>
        <v>-9.72</v>
      </c>
      <c r="P353" s="33">
        <f t="shared" si="426"/>
        <v>-13.940000000000001</v>
      </c>
      <c r="Q353" s="33">
        <f t="shared" si="426"/>
        <v>-58.67999999999999</v>
      </c>
      <c r="R353" s="35">
        <f t="shared" si="426"/>
        <v>-91.53</v>
      </c>
      <c r="S353" s="33">
        <f t="shared" si="426"/>
        <v>-1.4199999999999982</v>
      </c>
      <c r="T353" s="33">
        <f t="shared" si="426"/>
        <v>0.9100000000000001</v>
      </c>
      <c r="U353" s="33">
        <f t="shared" si="426"/>
        <v>-116.05999999999999</v>
      </c>
      <c r="V353" s="33">
        <f t="shared" si="426"/>
        <v>-107.94</v>
      </c>
      <c r="W353" s="35">
        <f t="shared" si="426"/>
        <v>-224.51</v>
      </c>
      <c r="X353" s="33">
        <f t="shared" si="426"/>
        <v>-10.829999999999998</v>
      </c>
      <c r="Y353" s="33">
        <f t="shared" si="426"/>
        <v>-50.55</v>
      </c>
      <c r="Z353" s="33">
        <f t="shared" si="426"/>
        <v>-123.24</v>
      </c>
      <c r="AA353" s="33">
        <f t="shared" si="426"/>
        <v>-16.589999999999996</v>
      </c>
      <c r="AB353" s="35">
        <f t="shared" si="426"/>
        <v>-201.21</v>
      </c>
      <c r="AC353" s="33">
        <f t="shared" si="426"/>
        <v>0.7200000000000024</v>
      </c>
      <c r="AD353" s="33">
        <f aca="true" t="shared" si="427" ref="AD353:AJ353">AD355</f>
        <v>50.44</v>
      </c>
      <c r="AE353" s="33">
        <f t="shared" si="427"/>
        <v>61.52</v>
      </c>
      <c r="AF353" s="33">
        <f t="shared" si="427"/>
        <v>146.01</v>
      </c>
      <c r="AG353" s="35">
        <f t="shared" si="427"/>
        <v>258.69</v>
      </c>
      <c r="AH353" s="33">
        <f t="shared" si="427"/>
        <v>91.24000000000001</v>
      </c>
      <c r="AI353" s="33">
        <f t="shared" si="427"/>
        <v>14.26</v>
      </c>
      <c r="AJ353" s="33">
        <f t="shared" si="427"/>
        <v>28.23</v>
      </c>
    </row>
    <row r="354" spans="1:36" ht="23.25" customHeight="1">
      <c r="A354" s="10" t="s">
        <v>426</v>
      </c>
      <c r="B354" s="10" t="s">
        <v>427</v>
      </c>
      <c r="C354" s="7" t="s">
        <v>390</v>
      </c>
      <c r="D354" s="33">
        <f aca="true" t="shared" si="428" ref="D354:R354">D355</f>
        <v>76.39</v>
      </c>
      <c r="E354" s="33">
        <f t="shared" si="428"/>
        <v>7.110000000000001</v>
      </c>
      <c r="F354" s="33">
        <f t="shared" si="428"/>
        <v>2.490000000000002</v>
      </c>
      <c r="G354" s="33">
        <f t="shared" si="428"/>
        <v>-13.140000000000004</v>
      </c>
      <c r="H354" s="35">
        <f t="shared" si="428"/>
        <v>72.85000000000001</v>
      </c>
      <c r="I354" s="33">
        <f t="shared" si="428"/>
        <v>-6.6899999999999995</v>
      </c>
      <c r="J354" s="33">
        <f t="shared" si="428"/>
        <v>-6.1</v>
      </c>
      <c r="K354" s="33">
        <f t="shared" si="428"/>
        <v>5.290000000000001</v>
      </c>
      <c r="L354" s="33">
        <f t="shared" si="428"/>
        <v>-10.17</v>
      </c>
      <c r="M354" s="35">
        <f t="shared" si="428"/>
        <v>-17.669999999999998</v>
      </c>
      <c r="N354" s="33">
        <f>N355</f>
        <v>-9.190000000000001</v>
      </c>
      <c r="O354" s="33">
        <f t="shared" si="428"/>
        <v>-9.72</v>
      </c>
      <c r="P354" s="33">
        <f t="shared" si="428"/>
        <v>-13.940000000000001</v>
      </c>
      <c r="Q354" s="33">
        <f t="shared" si="428"/>
        <v>-58.67999999999999</v>
      </c>
      <c r="R354" s="35">
        <f t="shared" si="428"/>
        <v>-91.53</v>
      </c>
      <c r="S354" s="33">
        <f aca="true" t="shared" si="429" ref="S354:AC354">S355</f>
        <v>-1.4199999999999982</v>
      </c>
      <c r="T354" s="33">
        <f t="shared" si="429"/>
        <v>0.9100000000000001</v>
      </c>
      <c r="U354" s="33">
        <f t="shared" si="429"/>
        <v>-116.05999999999999</v>
      </c>
      <c r="V354" s="33">
        <f t="shared" si="429"/>
        <v>-107.94</v>
      </c>
      <c r="W354" s="35">
        <f t="shared" si="429"/>
        <v>-224.51</v>
      </c>
      <c r="X354" s="33">
        <f t="shared" si="429"/>
        <v>-10.829999999999998</v>
      </c>
      <c r="Y354" s="33">
        <f t="shared" si="429"/>
        <v>-50.55</v>
      </c>
      <c r="Z354" s="33">
        <f t="shared" si="429"/>
        <v>-123.24</v>
      </c>
      <c r="AA354" s="33">
        <f t="shared" si="429"/>
        <v>-16.589999999999996</v>
      </c>
      <c r="AB354" s="35">
        <f t="shared" si="429"/>
        <v>-201.21</v>
      </c>
      <c r="AC354" s="33">
        <f t="shared" si="429"/>
        <v>0.7200000000000024</v>
      </c>
      <c r="AD354" s="33">
        <f aca="true" t="shared" si="430" ref="AD354:AJ354">AD355</f>
        <v>50.44</v>
      </c>
      <c r="AE354" s="33">
        <f t="shared" si="430"/>
        <v>61.52</v>
      </c>
      <c r="AF354" s="33">
        <f t="shared" si="430"/>
        <v>146.01</v>
      </c>
      <c r="AG354" s="35">
        <f t="shared" si="430"/>
        <v>258.69</v>
      </c>
      <c r="AH354" s="33">
        <f t="shared" si="430"/>
        <v>91.24000000000001</v>
      </c>
      <c r="AI354" s="33">
        <f t="shared" si="430"/>
        <v>14.26</v>
      </c>
      <c r="AJ354" s="33">
        <f t="shared" si="430"/>
        <v>28.23</v>
      </c>
    </row>
    <row r="355" spans="1:36" ht="12" customHeight="1">
      <c r="A355" s="10" t="s">
        <v>428</v>
      </c>
      <c r="B355" s="10" t="s">
        <v>429</v>
      </c>
      <c r="C355" s="7" t="s">
        <v>430</v>
      </c>
      <c r="D355" s="40">
        <v>76.39</v>
      </c>
      <c r="E355" s="40">
        <v>7.110000000000001</v>
      </c>
      <c r="F355" s="40">
        <v>2.490000000000002</v>
      </c>
      <c r="G355" s="40">
        <v>-13.140000000000004</v>
      </c>
      <c r="H355" s="38">
        <f>SUM(D355:G355)</f>
        <v>72.85000000000001</v>
      </c>
      <c r="I355" s="40">
        <v>-6.6899999999999995</v>
      </c>
      <c r="J355" s="40">
        <v>-6.1</v>
      </c>
      <c r="K355" s="40">
        <v>5.290000000000001</v>
      </c>
      <c r="L355" s="40">
        <v>-10.17</v>
      </c>
      <c r="M355" s="38">
        <f>SUM(I355:L355)</f>
        <v>-17.669999999999998</v>
      </c>
      <c r="N355" s="41">
        <v>-9.190000000000001</v>
      </c>
      <c r="O355" s="41">
        <v>-9.72</v>
      </c>
      <c r="P355" s="41">
        <v>-13.940000000000001</v>
      </c>
      <c r="Q355" s="41">
        <v>-58.67999999999999</v>
      </c>
      <c r="R355" s="38">
        <f>SUM(N355:Q355)</f>
        <v>-91.53</v>
      </c>
      <c r="S355" s="41">
        <v>-1.4199999999999982</v>
      </c>
      <c r="T355" s="40">
        <v>0.9100000000000001</v>
      </c>
      <c r="U355" s="40">
        <v>-116.05999999999999</v>
      </c>
      <c r="V355" s="40">
        <v>-107.94</v>
      </c>
      <c r="W355" s="38">
        <f>SUM(S355:V355)</f>
        <v>-224.51</v>
      </c>
      <c r="X355" s="41">
        <v>-10.829999999999998</v>
      </c>
      <c r="Y355" s="41">
        <v>-50.55</v>
      </c>
      <c r="Z355" s="41">
        <v>-123.24</v>
      </c>
      <c r="AA355" s="41">
        <v>-16.589999999999996</v>
      </c>
      <c r="AB355" s="38">
        <f>SUM(X355:AA355)</f>
        <v>-201.21</v>
      </c>
      <c r="AC355" s="33">
        <v>0.7200000000000024</v>
      </c>
      <c r="AD355" s="33">
        <v>50.44</v>
      </c>
      <c r="AE355" s="33">
        <v>61.52</v>
      </c>
      <c r="AF355" s="33">
        <v>146.01</v>
      </c>
      <c r="AG355" s="34">
        <f>SUM(AC355:AF355)</f>
        <v>258.69</v>
      </c>
      <c r="AH355" s="42">
        <v>91.24000000000001</v>
      </c>
      <c r="AI355" s="33">
        <v>14.26</v>
      </c>
      <c r="AJ355" s="37">
        <v>28.23</v>
      </c>
    </row>
    <row r="356" spans="1:36" ht="12" customHeight="1">
      <c r="A356" s="14" t="s">
        <v>431</v>
      </c>
      <c r="B356" s="14" t="s">
        <v>432</v>
      </c>
      <c r="C356" s="7" t="s">
        <v>433</v>
      </c>
      <c r="D356" s="33">
        <f aca="true" t="shared" si="431" ref="D356:R357">D357</f>
        <v>-5.87</v>
      </c>
      <c r="E356" s="33">
        <f t="shared" si="431"/>
        <v>-21.27</v>
      </c>
      <c r="F356" s="33">
        <f t="shared" si="431"/>
        <v>-4.44</v>
      </c>
      <c r="G356" s="33">
        <f t="shared" si="431"/>
        <v>-15.06</v>
      </c>
      <c r="H356" s="35">
        <f t="shared" si="431"/>
        <v>-46.64</v>
      </c>
      <c r="I356" s="33">
        <f t="shared" si="431"/>
        <v>-23.72</v>
      </c>
      <c r="J356" s="33">
        <f t="shared" si="431"/>
        <v>-20.85</v>
      </c>
      <c r="K356" s="33">
        <f t="shared" si="431"/>
        <v>-12.71</v>
      </c>
      <c r="L356" s="33">
        <f t="shared" si="431"/>
        <v>-12.31</v>
      </c>
      <c r="M356" s="35">
        <f t="shared" si="431"/>
        <v>-69.59</v>
      </c>
      <c r="N356" s="33">
        <f>N357</f>
        <v>-8.45</v>
      </c>
      <c r="O356" s="33">
        <f t="shared" si="431"/>
        <v>-5.54</v>
      </c>
      <c r="P356" s="33">
        <f t="shared" si="431"/>
        <v>4.95</v>
      </c>
      <c r="Q356" s="33">
        <f t="shared" si="431"/>
        <v>56.730000000000004</v>
      </c>
      <c r="R356" s="35">
        <f t="shared" si="431"/>
        <v>47.690000000000005</v>
      </c>
      <c r="S356" s="33">
        <f>S357</f>
        <v>-1.95</v>
      </c>
      <c r="T356" s="33">
        <f aca="true" t="shared" si="432" ref="T356:W357">T357</f>
        <v>1.42</v>
      </c>
      <c r="U356" s="33">
        <f t="shared" si="432"/>
        <v>1.17</v>
      </c>
      <c r="V356" s="33">
        <f t="shared" si="432"/>
        <v>-6.09</v>
      </c>
      <c r="W356" s="35">
        <f t="shared" si="432"/>
        <v>-5.45</v>
      </c>
      <c r="X356" s="33">
        <f>X357</f>
        <v>8.87</v>
      </c>
      <c r="Y356" s="33">
        <f aca="true" t="shared" si="433" ref="Y356:AB357">Y357</f>
        <v>22.18</v>
      </c>
      <c r="Z356" s="33">
        <f t="shared" si="433"/>
        <v>-18.17</v>
      </c>
      <c r="AA356" s="33">
        <f t="shared" si="433"/>
        <v>213.24</v>
      </c>
      <c r="AB356" s="35">
        <f t="shared" si="433"/>
        <v>226.12</v>
      </c>
      <c r="AC356" s="33">
        <f>AC357</f>
        <v>76.74</v>
      </c>
      <c r="AD356" s="33">
        <f aca="true" t="shared" si="434" ref="AD356:AJ357">AD357</f>
        <v>36.66</v>
      </c>
      <c r="AE356" s="33">
        <f t="shared" si="434"/>
        <v>151</v>
      </c>
      <c r="AF356" s="33">
        <f t="shared" si="434"/>
        <v>-372.28</v>
      </c>
      <c r="AG356" s="35">
        <f t="shared" si="434"/>
        <v>-107.88</v>
      </c>
      <c r="AH356" s="33">
        <f t="shared" si="434"/>
        <v>-42.21</v>
      </c>
      <c r="AI356" s="33">
        <f t="shared" si="434"/>
        <v>-18.27</v>
      </c>
      <c r="AJ356" s="33">
        <f t="shared" si="434"/>
        <v>-7.0200000000000005</v>
      </c>
    </row>
    <row r="357" spans="1:36" ht="12" customHeight="1">
      <c r="A357" s="10" t="s">
        <v>393</v>
      </c>
      <c r="B357" s="10" t="s">
        <v>434</v>
      </c>
      <c r="C357" s="7" t="s">
        <v>395</v>
      </c>
      <c r="D357" s="33">
        <f t="shared" si="431"/>
        <v>-5.87</v>
      </c>
      <c r="E357" s="33">
        <f t="shared" si="431"/>
        <v>-21.27</v>
      </c>
      <c r="F357" s="33">
        <f t="shared" si="431"/>
        <v>-4.44</v>
      </c>
      <c r="G357" s="33">
        <f t="shared" si="431"/>
        <v>-15.06</v>
      </c>
      <c r="H357" s="35">
        <f t="shared" si="431"/>
        <v>-46.64</v>
      </c>
      <c r="I357" s="33">
        <f t="shared" si="431"/>
        <v>-23.72</v>
      </c>
      <c r="J357" s="33">
        <f t="shared" si="431"/>
        <v>-20.85</v>
      </c>
      <c r="K357" s="33">
        <f t="shared" si="431"/>
        <v>-12.71</v>
      </c>
      <c r="L357" s="33">
        <f t="shared" si="431"/>
        <v>-12.31</v>
      </c>
      <c r="M357" s="35">
        <f t="shared" si="431"/>
        <v>-69.59</v>
      </c>
      <c r="N357" s="33">
        <f>N358</f>
        <v>-8.45</v>
      </c>
      <c r="O357" s="33">
        <f t="shared" si="431"/>
        <v>-5.54</v>
      </c>
      <c r="P357" s="33">
        <f t="shared" si="431"/>
        <v>4.95</v>
      </c>
      <c r="Q357" s="33">
        <f t="shared" si="431"/>
        <v>56.730000000000004</v>
      </c>
      <c r="R357" s="35">
        <f t="shared" si="431"/>
        <v>47.690000000000005</v>
      </c>
      <c r="S357" s="33">
        <f>S358</f>
        <v>-1.95</v>
      </c>
      <c r="T357" s="33">
        <f t="shared" si="432"/>
        <v>1.42</v>
      </c>
      <c r="U357" s="33">
        <f t="shared" si="432"/>
        <v>1.17</v>
      </c>
      <c r="V357" s="33">
        <f t="shared" si="432"/>
        <v>-6.09</v>
      </c>
      <c r="W357" s="35">
        <f t="shared" si="432"/>
        <v>-5.45</v>
      </c>
      <c r="X357" s="33">
        <f>X358</f>
        <v>8.87</v>
      </c>
      <c r="Y357" s="33">
        <f t="shared" si="433"/>
        <v>22.18</v>
      </c>
      <c r="Z357" s="33">
        <f t="shared" si="433"/>
        <v>-18.17</v>
      </c>
      <c r="AA357" s="33">
        <f t="shared" si="433"/>
        <v>213.24</v>
      </c>
      <c r="AB357" s="35">
        <f t="shared" si="433"/>
        <v>226.12</v>
      </c>
      <c r="AC357" s="33">
        <f>AC358</f>
        <v>76.74</v>
      </c>
      <c r="AD357" s="33">
        <f t="shared" si="434"/>
        <v>36.66</v>
      </c>
      <c r="AE357" s="33">
        <f t="shared" si="434"/>
        <v>151</v>
      </c>
      <c r="AF357" s="33">
        <f t="shared" si="434"/>
        <v>-372.28</v>
      </c>
      <c r="AG357" s="35">
        <f t="shared" si="434"/>
        <v>-107.88</v>
      </c>
      <c r="AH357" s="33">
        <f t="shared" si="434"/>
        <v>-42.21</v>
      </c>
      <c r="AI357" s="33">
        <f t="shared" si="434"/>
        <v>-18.27</v>
      </c>
      <c r="AJ357" s="33">
        <f t="shared" si="434"/>
        <v>-7.0200000000000005</v>
      </c>
    </row>
    <row r="358" spans="1:36" ht="12" customHeight="1">
      <c r="A358" s="10" t="s">
        <v>435</v>
      </c>
      <c r="B358" s="10" t="s">
        <v>425</v>
      </c>
      <c r="C358" s="7" t="s">
        <v>424</v>
      </c>
      <c r="D358" s="40">
        <v>-5.87</v>
      </c>
      <c r="E358" s="40">
        <v>-21.27</v>
      </c>
      <c r="F358" s="40">
        <v>-4.44</v>
      </c>
      <c r="G358" s="40">
        <v>-15.06</v>
      </c>
      <c r="H358" s="38">
        <f>SUM(D358:G358)</f>
        <v>-46.64</v>
      </c>
      <c r="I358" s="40">
        <v>-23.72</v>
      </c>
      <c r="J358" s="40">
        <v>-20.85</v>
      </c>
      <c r="K358" s="40">
        <v>-12.71</v>
      </c>
      <c r="L358" s="40">
        <v>-12.31</v>
      </c>
      <c r="M358" s="38">
        <f>SUM(I358:L358)</f>
        <v>-69.59</v>
      </c>
      <c r="N358" s="41">
        <v>-8.45</v>
      </c>
      <c r="O358" s="41">
        <v>-5.54</v>
      </c>
      <c r="P358" s="41">
        <v>4.95</v>
      </c>
      <c r="Q358" s="41">
        <v>56.730000000000004</v>
      </c>
      <c r="R358" s="38">
        <f>SUM(N358:Q358)</f>
        <v>47.690000000000005</v>
      </c>
      <c r="S358" s="40">
        <v>-1.95</v>
      </c>
      <c r="T358" s="40">
        <v>1.42</v>
      </c>
      <c r="U358" s="40">
        <v>1.17</v>
      </c>
      <c r="V358" s="40">
        <v>-6.09</v>
      </c>
      <c r="W358" s="38">
        <f>SUM(S358:V358)</f>
        <v>-5.45</v>
      </c>
      <c r="X358" s="41">
        <v>8.87</v>
      </c>
      <c r="Y358" s="40">
        <v>22.18</v>
      </c>
      <c r="Z358" s="40">
        <v>-18.17</v>
      </c>
      <c r="AA358" s="41">
        <v>213.24</v>
      </c>
      <c r="AB358" s="38">
        <f>SUM(X358:AA358)</f>
        <v>226.12</v>
      </c>
      <c r="AC358" s="33">
        <v>76.74</v>
      </c>
      <c r="AD358" s="33">
        <v>36.66</v>
      </c>
      <c r="AE358" s="33">
        <v>151</v>
      </c>
      <c r="AF358" s="33">
        <v>-372.28</v>
      </c>
      <c r="AG358" s="34">
        <f>SUM(AC358:AF358)</f>
        <v>-107.88</v>
      </c>
      <c r="AH358" s="33">
        <v>-42.21</v>
      </c>
      <c r="AI358" s="33">
        <v>-18.27</v>
      </c>
      <c r="AJ358" s="37">
        <v>-7.0200000000000005</v>
      </c>
    </row>
    <row r="359" spans="1:36" s="8" customFormat="1" ht="12" customHeight="1">
      <c r="A359" s="13" t="s">
        <v>436</v>
      </c>
      <c r="B359" s="13" t="s">
        <v>437</v>
      </c>
      <c r="C359" s="6" t="s">
        <v>438</v>
      </c>
      <c r="D359" s="31">
        <f aca="true" t="shared" si="435" ref="D359:AJ359">D360-D370</f>
        <v>27.480000000000004</v>
      </c>
      <c r="E359" s="31">
        <f t="shared" si="435"/>
        <v>-5.17</v>
      </c>
      <c r="F359" s="31">
        <f t="shared" si="435"/>
        <v>48.839999999999996</v>
      </c>
      <c r="G359" s="31">
        <f t="shared" si="435"/>
        <v>-22.310000000000002</v>
      </c>
      <c r="H359" s="30">
        <f t="shared" si="435"/>
        <v>48.839999999999975</v>
      </c>
      <c r="I359" s="31">
        <f t="shared" si="435"/>
        <v>-73.24</v>
      </c>
      <c r="J359" s="31">
        <f t="shared" si="435"/>
        <v>-75.47</v>
      </c>
      <c r="K359" s="31">
        <f t="shared" si="435"/>
        <v>-69.02</v>
      </c>
      <c r="L359" s="31">
        <f t="shared" si="435"/>
        <v>-80.4</v>
      </c>
      <c r="M359" s="30">
        <f t="shared" si="435"/>
        <v>-298.13</v>
      </c>
      <c r="N359" s="31">
        <f t="shared" si="435"/>
        <v>-9.820000000000006</v>
      </c>
      <c r="O359" s="31">
        <f t="shared" si="435"/>
        <v>-128.23999999999998</v>
      </c>
      <c r="P359" s="31">
        <f t="shared" si="435"/>
        <v>-127.45</v>
      </c>
      <c r="Q359" s="31">
        <f t="shared" si="435"/>
        <v>-97.87000000000002</v>
      </c>
      <c r="R359" s="30">
        <f t="shared" si="435"/>
        <v>-363.38</v>
      </c>
      <c r="S359" s="31">
        <f t="shared" si="435"/>
        <v>-144</v>
      </c>
      <c r="T359" s="31">
        <f t="shared" si="435"/>
        <v>-92.33</v>
      </c>
      <c r="U359" s="31">
        <f t="shared" si="435"/>
        <v>-4.469999999999993</v>
      </c>
      <c r="V359" s="31">
        <f t="shared" si="435"/>
        <v>-220.25</v>
      </c>
      <c r="W359" s="30">
        <f t="shared" si="435"/>
        <v>-461.05</v>
      </c>
      <c r="X359" s="31">
        <f t="shared" si="435"/>
        <v>-39.45</v>
      </c>
      <c r="Y359" s="31">
        <f t="shared" si="435"/>
        <v>3.9700000000000104</v>
      </c>
      <c r="Z359" s="31">
        <f t="shared" si="435"/>
        <v>-119.10999999999999</v>
      </c>
      <c r="AA359" s="31">
        <f t="shared" si="435"/>
        <v>-16.12999999999999</v>
      </c>
      <c r="AB359" s="30">
        <f t="shared" si="435"/>
        <v>-170.71999999999997</v>
      </c>
      <c r="AC359" s="33">
        <f t="shared" si="435"/>
        <v>1.850000000000006</v>
      </c>
      <c r="AD359" s="33">
        <f t="shared" si="435"/>
        <v>1.9299999999999922</v>
      </c>
      <c r="AE359" s="33">
        <f t="shared" si="435"/>
        <v>54.3</v>
      </c>
      <c r="AF359" s="33">
        <f t="shared" si="435"/>
        <v>-51.290000000000006</v>
      </c>
      <c r="AG359" s="35">
        <f t="shared" si="435"/>
        <v>6.789999999999999</v>
      </c>
      <c r="AH359" s="33">
        <f t="shared" si="435"/>
        <v>19.5</v>
      </c>
      <c r="AI359" s="33">
        <f t="shared" si="435"/>
        <v>9.060000000000006</v>
      </c>
      <c r="AJ359" s="33">
        <f t="shared" si="435"/>
        <v>-43.45999999999999</v>
      </c>
    </row>
    <row r="360" spans="1:36" ht="12" customHeight="1">
      <c r="A360" s="14" t="s">
        <v>439</v>
      </c>
      <c r="B360" s="14" t="s">
        <v>420</v>
      </c>
      <c r="C360" s="7" t="s">
        <v>421</v>
      </c>
      <c r="D360" s="33">
        <f aca="true" t="shared" si="436" ref="D360:M360">D361+D364</f>
        <v>-0.20000000000000018</v>
      </c>
      <c r="E360" s="33">
        <f t="shared" si="436"/>
        <v>-4</v>
      </c>
      <c r="F360" s="33">
        <f t="shared" si="436"/>
        <v>0</v>
      </c>
      <c r="G360" s="33">
        <f t="shared" si="436"/>
        <v>0</v>
      </c>
      <c r="H360" s="35">
        <f t="shared" si="436"/>
        <v>-4.2</v>
      </c>
      <c r="I360" s="33">
        <f t="shared" si="436"/>
        <v>0.04</v>
      </c>
      <c r="J360" s="33">
        <f t="shared" si="436"/>
        <v>3.75</v>
      </c>
      <c r="K360" s="33">
        <f t="shared" si="436"/>
        <v>2.54</v>
      </c>
      <c r="L360" s="33">
        <f t="shared" si="436"/>
        <v>1.0599999999999998</v>
      </c>
      <c r="M360" s="35">
        <f t="shared" si="436"/>
        <v>7.390000000000001</v>
      </c>
      <c r="N360" s="33">
        <f aca="true" t="shared" si="437" ref="N360:AC360">N361+N364</f>
        <v>-0.44999999999999996</v>
      </c>
      <c r="O360" s="33">
        <f t="shared" si="437"/>
        <v>2.6799999999999997</v>
      </c>
      <c r="P360" s="33">
        <f t="shared" si="437"/>
        <v>-0.71</v>
      </c>
      <c r="Q360" s="33">
        <f t="shared" si="437"/>
        <v>-3.5100000000000002</v>
      </c>
      <c r="R360" s="35">
        <f t="shared" si="437"/>
        <v>-1.9900000000000002</v>
      </c>
      <c r="S360" s="33">
        <f t="shared" si="437"/>
        <v>1.0999999999999999</v>
      </c>
      <c r="T360" s="33">
        <f t="shared" si="437"/>
        <v>0.29000000000000004</v>
      </c>
      <c r="U360" s="33">
        <f t="shared" si="437"/>
        <v>-0.29</v>
      </c>
      <c r="V360" s="33">
        <f t="shared" si="437"/>
        <v>3.8600000000000003</v>
      </c>
      <c r="W360" s="35">
        <f t="shared" si="437"/>
        <v>4.96</v>
      </c>
      <c r="X360" s="33">
        <f t="shared" si="437"/>
        <v>12.78</v>
      </c>
      <c r="Y360" s="33">
        <f t="shared" si="437"/>
        <v>0.29</v>
      </c>
      <c r="Z360" s="33">
        <f t="shared" si="437"/>
        <v>24.07</v>
      </c>
      <c r="AA360" s="33">
        <f t="shared" si="437"/>
        <v>0.6499999999999999</v>
      </c>
      <c r="AB360" s="35">
        <f t="shared" si="437"/>
        <v>37.79</v>
      </c>
      <c r="AC360" s="33">
        <f t="shared" si="437"/>
        <v>-0.03</v>
      </c>
      <c r="AD360" s="33">
        <f aca="true" t="shared" si="438" ref="AD360:AJ360">AD361+AD364</f>
        <v>-2.18</v>
      </c>
      <c r="AE360" s="33">
        <f t="shared" si="438"/>
        <v>1.9799999999999998</v>
      </c>
      <c r="AF360" s="33">
        <f t="shared" si="438"/>
        <v>29.52</v>
      </c>
      <c r="AG360" s="35">
        <f t="shared" si="438"/>
        <v>29.29</v>
      </c>
      <c r="AH360" s="33">
        <f t="shared" si="438"/>
        <v>2.63</v>
      </c>
      <c r="AI360" s="33">
        <f t="shared" si="438"/>
        <v>-4.620000000000001</v>
      </c>
      <c r="AJ360" s="33">
        <f t="shared" si="438"/>
        <v>0.9299999999999999</v>
      </c>
    </row>
    <row r="361" spans="1:36" ht="12" customHeight="1">
      <c r="A361" s="10" t="s">
        <v>393</v>
      </c>
      <c r="B361" s="10" t="s">
        <v>434</v>
      </c>
      <c r="C361" s="7" t="s">
        <v>395</v>
      </c>
      <c r="D361" s="33">
        <f aca="true" t="shared" si="439" ref="D361:M361">D362+D363</f>
        <v>0</v>
      </c>
      <c r="E361" s="33">
        <f t="shared" si="439"/>
        <v>0</v>
      </c>
      <c r="F361" s="33">
        <f t="shared" si="439"/>
        <v>0</v>
      </c>
      <c r="G361" s="33">
        <f t="shared" si="439"/>
        <v>0</v>
      </c>
      <c r="H361" s="35">
        <f t="shared" si="439"/>
        <v>0</v>
      </c>
      <c r="I361" s="33">
        <f t="shared" si="439"/>
        <v>0</v>
      </c>
      <c r="J361" s="33">
        <f t="shared" si="439"/>
        <v>1.98</v>
      </c>
      <c r="K361" s="33">
        <f t="shared" si="439"/>
        <v>1.77</v>
      </c>
      <c r="L361" s="33">
        <f t="shared" si="439"/>
        <v>1.13</v>
      </c>
      <c r="M361" s="35">
        <f t="shared" si="439"/>
        <v>4.88</v>
      </c>
      <c r="N361" s="33">
        <f aca="true" t="shared" si="440" ref="N361:AJ361">N362+N363</f>
        <v>-0.41</v>
      </c>
      <c r="O361" s="33">
        <f t="shared" si="440"/>
        <v>-0.02</v>
      </c>
      <c r="P361" s="33">
        <f t="shared" si="440"/>
        <v>-0.56</v>
      </c>
      <c r="Q361" s="33">
        <f t="shared" si="440"/>
        <v>-0.81</v>
      </c>
      <c r="R361" s="35">
        <f t="shared" si="440"/>
        <v>-1.8</v>
      </c>
      <c r="S361" s="33">
        <f t="shared" si="440"/>
        <v>1.02</v>
      </c>
      <c r="T361" s="33">
        <f t="shared" si="440"/>
        <v>0.30000000000000004</v>
      </c>
      <c r="U361" s="33">
        <f t="shared" si="440"/>
        <v>-0.15999999999999998</v>
      </c>
      <c r="V361" s="33">
        <f t="shared" si="440"/>
        <v>-0.38000000000000006</v>
      </c>
      <c r="W361" s="35">
        <f t="shared" si="440"/>
        <v>0.78</v>
      </c>
      <c r="X361" s="33">
        <f t="shared" si="440"/>
        <v>-0.05</v>
      </c>
      <c r="Y361" s="33">
        <f t="shared" si="440"/>
        <v>-0.01</v>
      </c>
      <c r="Z361" s="33">
        <f t="shared" si="440"/>
        <v>-0.08</v>
      </c>
      <c r="AA361" s="33">
        <f t="shared" si="440"/>
        <v>0</v>
      </c>
      <c r="AB361" s="35">
        <f t="shared" si="440"/>
        <v>-0.14</v>
      </c>
      <c r="AC361" s="33">
        <f t="shared" si="440"/>
        <v>-0.04</v>
      </c>
      <c r="AD361" s="33">
        <f t="shared" si="440"/>
        <v>2.6</v>
      </c>
      <c r="AE361" s="33">
        <f t="shared" si="440"/>
        <v>1.5399999999999998</v>
      </c>
      <c r="AF361" s="33">
        <f t="shared" si="440"/>
        <v>0.75</v>
      </c>
      <c r="AG361" s="35">
        <f t="shared" si="440"/>
        <v>4.85</v>
      </c>
      <c r="AH361" s="33">
        <f t="shared" si="440"/>
        <v>-0.31</v>
      </c>
      <c r="AI361" s="33">
        <f t="shared" si="440"/>
        <v>-0.33</v>
      </c>
      <c r="AJ361" s="33">
        <f t="shared" si="440"/>
        <v>-0.019999999999999997</v>
      </c>
    </row>
    <row r="362" spans="1:36" ht="12" customHeight="1">
      <c r="A362" s="10" t="s">
        <v>435</v>
      </c>
      <c r="B362" s="10" t="s">
        <v>425</v>
      </c>
      <c r="C362" s="7" t="s">
        <v>424</v>
      </c>
      <c r="D362" s="9"/>
      <c r="E362" s="9"/>
      <c r="F362" s="9"/>
      <c r="G362" s="9"/>
      <c r="H362" s="38">
        <f>SUM(D362:G362)</f>
        <v>0</v>
      </c>
      <c r="I362" s="9"/>
      <c r="J362" s="9"/>
      <c r="K362" s="9"/>
      <c r="L362" s="9"/>
      <c r="M362" s="38">
        <f>SUM(I362:L362)</f>
        <v>0</v>
      </c>
      <c r="N362" s="40"/>
      <c r="O362" s="40"/>
      <c r="P362" s="40"/>
      <c r="Q362" s="40"/>
      <c r="R362" s="38">
        <f>SUM(N362:Q362)</f>
        <v>0</v>
      </c>
      <c r="S362" s="40"/>
      <c r="T362" s="40"/>
      <c r="U362" s="40"/>
      <c r="V362" s="40"/>
      <c r="W362" s="38">
        <f>SUM(S362:V362)</f>
        <v>0</v>
      </c>
      <c r="X362" s="41">
        <v>-0.05</v>
      </c>
      <c r="Y362" s="41">
        <v>-0.01</v>
      </c>
      <c r="Z362" s="41">
        <v>-0.08</v>
      </c>
      <c r="AA362" s="40"/>
      <c r="AB362" s="38">
        <f>SUM(X362:AA362)</f>
        <v>-0.14</v>
      </c>
      <c r="AC362" s="33">
        <v>0</v>
      </c>
      <c r="AD362" s="33">
        <v>0</v>
      </c>
      <c r="AE362" s="33">
        <v>0.44999999999999996</v>
      </c>
      <c r="AF362" s="33">
        <v>-0.22</v>
      </c>
      <c r="AG362" s="34">
        <f>SUM(AC362:AF362)</f>
        <v>0.22999999999999995</v>
      </c>
      <c r="AH362" s="42">
        <v>-0.22999999999999998</v>
      </c>
      <c r="AI362" s="33">
        <v>0</v>
      </c>
      <c r="AJ362" s="37">
        <v>0</v>
      </c>
    </row>
    <row r="363" spans="1:36" ht="12" customHeight="1">
      <c r="A363" s="10" t="s">
        <v>396</v>
      </c>
      <c r="B363" s="10" t="s">
        <v>397</v>
      </c>
      <c r="C363" s="7" t="s">
        <v>398</v>
      </c>
      <c r="D363" s="9"/>
      <c r="E363" s="9"/>
      <c r="F363" s="9"/>
      <c r="G363" s="9"/>
      <c r="H363" s="38">
        <f>SUM(D363:G363)</f>
        <v>0</v>
      </c>
      <c r="I363" s="40"/>
      <c r="J363" s="40">
        <v>1.98</v>
      </c>
      <c r="K363" s="40">
        <v>1.77</v>
      </c>
      <c r="L363" s="40">
        <v>1.13</v>
      </c>
      <c r="M363" s="38">
        <f>SUM(I363:L363)</f>
        <v>4.88</v>
      </c>
      <c r="N363" s="41">
        <v>-0.41</v>
      </c>
      <c r="O363" s="41">
        <v>-0.02</v>
      </c>
      <c r="P363" s="40">
        <v>-0.56</v>
      </c>
      <c r="Q363" s="41">
        <v>-0.81</v>
      </c>
      <c r="R363" s="38">
        <f>SUM(N363:Q363)</f>
        <v>-1.8</v>
      </c>
      <c r="S363" s="41">
        <v>1.02</v>
      </c>
      <c r="T363" s="41">
        <v>0.30000000000000004</v>
      </c>
      <c r="U363" s="40">
        <v>-0.15999999999999998</v>
      </c>
      <c r="V363" s="41">
        <v>-0.38000000000000006</v>
      </c>
      <c r="W363" s="38">
        <f>SUM(S363:V363)</f>
        <v>0.78</v>
      </c>
      <c r="X363" s="40"/>
      <c r="Y363" s="40"/>
      <c r="Z363" s="40"/>
      <c r="AA363" s="40"/>
      <c r="AB363" s="38">
        <f>SUM(X363:AA363)</f>
        <v>0</v>
      </c>
      <c r="AC363" s="33">
        <v>-0.04</v>
      </c>
      <c r="AD363" s="33">
        <v>2.6</v>
      </c>
      <c r="AE363" s="33">
        <v>1.0899999999999999</v>
      </c>
      <c r="AF363" s="33">
        <v>0.97</v>
      </c>
      <c r="AG363" s="34">
        <f>SUM(AC363:AF363)</f>
        <v>4.62</v>
      </c>
      <c r="AH363" s="42">
        <v>-0.08000000000000002</v>
      </c>
      <c r="AI363" s="33">
        <v>-0.33</v>
      </c>
      <c r="AJ363" s="37">
        <v>-0.019999999999999997</v>
      </c>
    </row>
    <row r="364" spans="1:36" ht="12" customHeight="1">
      <c r="A364" s="10" t="s">
        <v>385</v>
      </c>
      <c r="B364" s="10" t="s">
        <v>386</v>
      </c>
      <c r="C364" s="7" t="s">
        <v>387</v>
      </c>
      <c r="D364" s="33">
        <f aca="true" t="shared" si="441" ref="D364:M364">D366+D365</f>
        <v>-0.20000000000000018</v>
      </c>
      <c r="E364" s="33">
        <f t="shared" si="441"/>
        <v>-4</v>
      </c>
      <c r="F364" s="33">
        <f t="shared" si="441"/>
        <v>0</v>
      </c>
      <c r="G364" s="33">
        <f t="shared" si="441"/>
        <v>0</v>
      </c>
      <c r="H364" s="35">
        <f t="shared" si="441"/>
        <v>-4.2</v>
      </c>
      <c r="I364" s="33">
        <f t="shared" si="441"/>
        <v>0.04</v>
      </c>
      <c r="J364" s="33">
        <f t="shared" si="441"/>
        <v>1.77</v>
      </c>
      <c r="K364" s="33">
        <f t="shared" si="441"/>
        <v>0.77</v>
      </c>
      <c r="L364" s="33">
        <f t="shared" si="441"/>
        <v>-0.07</v>
      </c>
      <c r="M364" s="35">
        <f t="shared" si="441"/>
        <v>2.5100000000000002</v>
      </c>
      <c r="N364" s="33">
        <f aca="true" t="shared" si="442" ref="N364:AJ364">N366+N365</f>
        <v>-0.04000000000000001</v>
      </c>
      <c r="O364" s="33">
        <f t="shared" si="442"/>
        <v>2.6999999999999997</v>
      </c>
      <c r="P364" s="33">
        <f t="shared" si="442"/>
        <v>-0.14999999999999997</v>
      </c>
      <c r="Q364" s="33">
        <f t="shared" si="442"/>
        <v>-2.7</v>
      </c>
      <c r="R364" s="35">
        <f t="shared" si="442"/>
        <v>-0.19000000000000028</v>
      </c>
      <c r="S364" s="33">
        <f t="shared" si="442"/>
        <v>0.07999999999999995</v>
      </c>
      <c r="T364" s="33">
        <f t="shared" si="442"/>
        <v>-0.01</v>
      </c>
      <c r="U364" s="33">
        <f t="shared" si="442"/>
        <v>-0.13</v>
      </c>
      <c r="V364" s="33">
        <f t="shared" si="442"/>
        <v>4.24</v>
      </c>
      <c r="W364" s="35">
        <f t="shared" si="442"/>
        <v>4.18</v>
      </c>
      <c r="X364" s="33">
        <f t="shared" si="442"/>
        <v>12.83</v>
      </c>
      <c r="Y364" s="33">
        <f t="shared" si="442"/>
        <v>0.3</v>
      </c>
      <c r="Z364" s="33">
        <f t="shared" si="442"/>
        <v>24.15</v>
      </c>
      <c r="AA364" s="33">
        <f t="shared" si="442"/>
        <v>0.6499999999999999</v>
      </c>
      <c r="AB364" s="35">
        <f t="shared" si="442"/>
        <v>37.93</v>
      </c>
      <c r="AC364" s="33">
        <f t="shared" si="442"/>
        <v>0.01</v>
      </c>
      <c r="AD364" s="33">
        <f t="shared" si="442"/>
        <v>-4.78</v>
      </c>
      <c r="AE364" s="33">
        <f t="shared" si="442"/>
        <v>0.44</v>
      </c>
      <c r="AF364" s="33">
        <f t="shared" si="442"/>
        <v>28.77</v>
      </c>
      <c r="AG364" s="35">
        <f t="shared" si="442"/>
        <v>24.44</v>
      </c>
      <c r="AH364" s="33">
        <f t="shared" si="442"/>
        <v>2.94</v>
      </c>
      <c r="AI364" s="33">
        <f t="shared" si="442"/>
        <v>-4.290000000000001</v>
      </c>
      <c r="AJ364" s="33">
        <f t="shared" si="442"/>
        <v>0.95</v>
      </c>
    </row>
    <row r="365" spans="1:36" ht="12" customHeight="1">
      <c r="A365" s="10" t="s">
        <v>435</v>
      </c>
      <c r="B365" s="10" t="s">
        <v>425</v>
      </c>
      <c r="C365" s="7" t="s">
        <v>424</v>
      </c>
      <c r="D365" s="33">
        <f aca="true" t="shared" si="443" ref="D365:M366">D368</f>
        <v>0</v>
      </c>
      <c r="E365" s="33">
        <f t="shared" si="443"/>
        <v>0</v>
      </c>
      <c r="F365" s="33">
        <f t="shared" si="443"/>
        <v>0</v>
      </c>
      <c r="G365" s="33">
        <f t="shared" si="443"/>
        <v>0</v>
      </c>
      <c r="H365" s="35">
        <f t="shared" si="443"/>
        <v>0</v>
      </c>
      <c r="I365" s="33">
        <f t="shared" si="443"/>
        <v>0</v>
      </c>
      <c r="J365" s="33">
        <f t="shared" si="443"/>
        <v>0</v>
      </c>
      <c r="K365" s="33">
        <f t="shared" si="443"/>
        <v>0</v>
      </c>
      <c r="L365" s="33">
        <f t="shared" si="443"/>
        <v>0</v>
      </c>
      <c r="M365" s="35">
        <f t="shared" si="443"/>
        <v>0</v>
      </c>
      <c r="N365" s="33">
        <f>N368</f>
        <v>0.05</v>
      </c>
      <c r="O365" s="33">
        <f aca="true" t="shared" si="444" ref="O365:R366">O368</f>
        <v>2.88</v>
      </c>
      <c r="P365" s="33">
        <f t="shared" si="444"/>
        <v>0.45</v>
      </c>
      <c r="Q365" s="33">
        <f t="shared" si="444"/>
        <v>-2.7</v>
      </c>
      <c r="R365" s="35">
        <f t="shared" si="444"/>
        <v>0.6799999999999997</v>
      </c>
      <c r="S365" s="33">
        <f>S368</f>
        <v>0.02</v>
      </c>
      <c r="T365" s="33">
        <f aca="true" t="shared" si="445" ref="T365:W366">T368</f>
        <v>-0.01</v>
      </c>
      <c r="U365" s="33">
        <f t="shared" si="445"/>
        <v>0.19</v>
      </c>
      <c r="V365" s="33">
        <f t="shared" si="445"/>
        <v>3.8800000000000003</v>
      </c>
      <c r="W365" s="35">
        <f t="shared" si="445"/>
        <v>4.08</v>
      </c>
      <c r="X365" s="33">
        <f>X368</f>
        <v>0.64</v>
      </c>
      <c r="Y365" s="33">
        <f aca="true" t="shared" si="446" ref="Y365:AB366">Y368</f>
        <v>0.09</v>
      </c>
      <c r="Z365" s="33">
        <f t="shared" si="446"/>
        <v>0</v>
      </c>
      <c r="AA365" s="33">
        <f t="shared" si="446"/>
        <v>-0.69</v>
      </c>
      <c r="AB365" s="35">
        <f t="shared" si="446"/>
        <v>0.040000000000000036</v>
      </c>
      <c r="AC365" s="33">
        <f>AC368</f>
        <v>0.01</v>
      </c>
      <c r="AD365" s="33">
        <f aca="true" t="shared" si="447" ref="AD365:AJ366">AD368</f>
        <v>-0.05</v>
      </c>
      <c r="AE365" s="33">
        <f t="shared" si="447"/>
        <v>0</v>
      </c>
      <c r="AF365" s="33">
        <f t="shared" si="447"/>
        <v>0</v>
      </c>
      <c r="AG365" s="35">
        <f t="shared" si="447"/>
        <v>-0.04</v>
      </c>
      <c r="AH365" s="33">
        <f t="shared" si="447"/>
        <v>-0.03</v>
      </c>
      <c r="AI365" s="33">
        <f t="shared" si="447"/>
        <v>-0.54</v>
      </c>
      <c r="AJ365" s="33">
        <f t="shared" si="447"/>
        <v>0.01</v>
      </c>
    </row>
    <row r="366" spans="1:36" ht="12" customHeight="1">
      <c r="A366" s="10" t="s">
        <v>396</v>
      </c>
      <c r="B366" s="10" t="s">
        <v>397</v>
      </c>
      <c r="C366" s="7" t="s">
        <v>398</v>
      </c>
      <c r="D366" s="33">
        <f t="shared" si="443"/>
        <v>-0.20000000000000018</v>
      </c>
      <c r="E366" s="33">
        <f t="shared" si="443"/>
        <v>-4</v>
      </c>
      <c r="F366" s="33">
        <f t="shared" si="443"/>
        <v>0</v>
      </c>
      <c r="G366" s="33">
        <f t="shared" si="443"/>
        <v>0</v>
      </c>
      <c r="H366" s="35">
        <f t="shared" si="443"/>
        <v>-4.2</v>
      </c>
      <c r="I366" s="33">
        <f t="shared" si="443"/>
        <v>0.04</v>
      </c>
      <c r="J366" s="33">
        <f t="shared" si="443"/>
        <v>1.77</v>
      </c>
      <c r="K366" s="33">
        <f t="shared" si="443"/>
        <v>0.77</v>
      </c>
      <c r="L366" s="33">
        <f t="shared" si="443"/>
        <v>-0.07</v>
      </c>
      <c r="M366" s="35">
        <f t="shared" si="443"/>
        <v>2.5100000000000002</v>
      </c>
      <c r="N366" s="33">
        <f>N369</f>
        <v>-0.09000000000000001</v>
      </c>
      <c r="O366" s="33">
        <f t="shared" si="444"/>
        <v>-0.18</v>
      </c>
      <c r="P366" s="33">
        <f t="shared" si="444"/>
        <v>-0.6</v>
      </c>
      <c r="Q366" s="33">
        <f t="shared" si="444"/>
        <v>0</v>
      </c>
      <c r="R366" s="35">
        <f t="shared" si="444"/>
        <v>-0.87</v>
      </c>
      <c r="S366" s="33">
        <f>S369</f>
        <v>0.05999999999999994</v>
      </c>
      <c r="T366" s="33">
        <f t="shared" si="445"/>
        <v>0</v>
      </c>
      <c r="U366" s="33">
        <f t="shared" si="445"/>
        <v>-0.32</v>
      </c>
      <c r="V366" s="33">
        <f t="shared" si="445"/>
        <v>0.36</v>
      </c>
      <c r="W366" s="35">
        <f t="shared" si="445"/>
        <v>0.09999999999999992</v>
      </c>
      <c r="X366" s="33">
        <f>X369</f>
        <v>12.19</v>
      </c>
      <c r="Y366" s="33">
        <f t="shared" si="446"/>
        <v>0.21</v>
      </c>
      <c r="Z366" s="33">
        <f t="shared" si="446"/>
        <v>24.15</v>
      </c>
      <c r="AA366" s="33">
        <f t="shared" si="446"/>
        <v>1.3399999999999999</v>
      </c>
      <c r="AB366" s="35">
        <f t="shared" si="446"/>
        <v>37.89</v>
      </c>
      <c r="AC366" s="33">
        <f>AC369</f>
        <v>0</v>
      </c>
      <c r="AD366" s="33">
        <f t="shared" si="447"/>
        <v>-4.73</v>
      </c>
      <c r="AE366" s="33">
        <f t="shared" si="447"/>
        <v>0.44</v>
      </c>
      <c r="AF366" s="33">
        <f t="shared" si="447"/>
        <v>28.77</v>
      </c>
      <c r="AG366" s="35">
        <f t="shared" si="447"/>
        <v>24.48</v>
      </c>
      <c r="AH366" s="33">
        <f t="shared" si="447"/>
        <v>2.9699999999999998</v>
      </c>
      <c r="AI366" s="33">
        <f t="shared" si="447"/>
        <v>-3.7500000000000004</v>
      </c>
      <c r="AJ366" s="33">
        <f t="shared" si="447"/>
        <v>0.94</v>
      </c>
    </row>
    <row r="367" spans="1:36" ht="24" customHeight="1">
      <c r="A367" s="10" t="s">
        <v>388</v>
      </c>
      <c r="B367" s="10" t="s">
        <v>389</v>
      </c>
      <c r="C367" s="7" t="s">
        <v>390</v>
      </c>
      <c r="D367" s="33">
        <f aca="true" t="shared" si="448" ref="D367:M367">D368+D369</f>
        <v>-0.20000000000000018</v>
      </c>
      <c r="E367" s="33">
        <f t="shared" si="448"/>
        <v>-4</v>
      </c>
      <c r="F367" s="33">
        <f t="shared" si="448"/>
        <v>0</v>
      </c>
      <c r="G367" s="33">
        <f t="shared" si="448"/>
        <v>0</v>
      </c>
      <c r="H367" s="35">
        <f t="shared" si="448"/>
        <v>-4.2</v>
      </c>
      <c r="I367" s="33">
        <f t="shared" si="448"/>
        <v>0.04</v>
      </c>
      <c r="J367" s="33">
        <f t="shared" si="448"/>
        <v>1.77</v>
      </c>
      <c r="K367" s="33">
        <f t="shared" si="448"/>
        <v>0.77</v>
      </c>
      <c r="L367" s="33">
        <f t="shared" si="448"/>
        <v>-0.07</v>
      </c>
      <c r="M367" s="35">
        <f t="shared" si="448"/>
        <v>2.5100000000000002</v>
      </c>
      <c r="N367" s="33">
        <f aca="true" t="shared" si="449" ref="N367:AJ367">N368+N369</f>
        <v>-0.04000000000000001</v>
      </c>
      <c r="O367" s="33">
        <f t="shared" si="449"/>
        <v>2.6999999999999997</v>
      </c>
      <c r="P367" s="33">
        <f t="shared" si="449"/>
        <v>-0.14999999999999997</v>
      </c>
      <c r="Q367" s="33">
        <f t="shared" si="449"/>
        <v>-2.7</v>
      </c>
      <c r="R367" s="35">
        <f t="shared" si="449"/>
        <v>-0.19000000000000028</v>
      </c>
      <c r="S367" s="33">
        <f t="shared" si="449"/>
        <v>0.07999999999999995</v>
      </c>
      <c r="T367" s="33">
        <f t="shared" si="449"/>
        <v>-0.01</v>
      </c>
      <c r="U367" s="33">
        <f t="shared" si="449"/>
        <v>-0.13</v>
      </c>
      <c r="V367" s="33">
        <f t="shared" si="449"/>
        <v>4.24</v>
      </c>
      <c r="W367" s="35">
        <f t="shared" si="449"/>
        <v>4.18</v>
      </c>
      <c r="X367" s="33">
        <f t="shared" si="449"/>
        <v>12.83</v>
      </c>
      <c r="Y367" s="33">
        <f t="shared" si="449"/>
        <v>0.3</v>
      </c>
      <c r="Z367" s="33">
        <f t="shared" si="449"/>
        <v>24.15</v>
      </c>
      <c r="AA367" s="33">
        <f t="shared" si="449"/>
        <v>0.6499999999999999</v>
      </c>
      <c r="AB367" s="35">
        <f t="shared" si="449"/>
        <v>37.93</v>
      </c>
      <c r="AC367" s="33">
        <f t="shared" si="449"/>
        <v>0.01</v>
      </c>
      <c r="AD367" s="33">
        <f t="shared" si="449"/>
        <v>-4.78</v>
      </c>
      <c r="AE367" s="33">
        <f t="shared" si="449"/>
        <v>0.44</v>
      </c>
      <c r="AF367" s="33">
        <f t="shared" si="449"/>
        <v>28.77</v>
      </c>
      <c r="AG367" s="35">
        <f t="shared" si="449"/>
        <v>24.44</v>
      </c>
      <c r="AH367" s="33">
        <f t="shared" si="449"/>
        <v>2.94</v>
      </c>
      <c r="AI367" s="33">
        <f t="shared" si="449"/>
        <v>-4.290000000000001</v>
      </c>
      <c r="AJ367" s="33">
        <f t="shared" si="449"/>
        <v>0.95</v>
      </c>
    </row>
    <row r="368" spans="1:36" ht="12" customHeight="1">
      <c r="A368" s="10" t="s">
        <v>428</v>
      </c>
      <c r="B368" s="10" t="s">
        <v>429</v>
      </c>
      <c r="C368" s="7" t="s">
        <v>430</v>
      </c>
      <c r="D368" s="9"/>
      <c r="E368" s="9"/>
      <c r="F368" s="9"/>
      <c r="G368" s="9"/>
      <c r="H368" s="38">
        <f>SUM(D368:G368)</f>
        <v>0</v>
      </c>
      <c r="I368" s="9"/>
      <c r="J368" s="9"/>
      <c r="K368" s="9"/>
      <c r="L368" s="9"/>
      <c r="M368" s="38">
        <f>SUM(I368:L368)</f>
        <v>0</v>
      </c>
      <c r="N368" s="41">
        <v>0.05</v>
      </c>
      <c r="O368" s="40">
        <v>2.88</v>
      </c>
      <c r="P368" s="41">
        <v>0.45</v>
      </c>
      <c r="Q368" s="41">
        <v>-2.7</v>
      </c>
      <c r="R368" s="38">
        <f>SUM(N368:Q368)</f>
        <v>0.6799999999999997</v>
      </c>
      <c r="S368" s="40">
        <v>0.02</v>
      </c>
      <c r="T368" s="40">
        <v>-0.01</v>
      </c>
      <c r="U368" s="40">
        <v>0.19</v>
      </c>
      <c r="V368" s="40">
        <v>3.8800000000000003</v>
      </c>
      <c r="W368" s="38">
        <f>SUM(S368:V368)</f>
        <v>4.08</v>
      </c>
      <c r="X368" s="41">
        <v>0.64</v>
      </c>
      <c r="Y368" s="41">
        <v>0.09</v>
      </c>
      <c r="Z368" s="41">
        <v>0</v>
      </c>
      <c r="AA368" s="41">
        <v>-0.69</v>
      </c>
      <c r="AB368" s="38">
        <f>SUM(X368:AA368)</f>
        <v>0.040000000000000036</v>
      </c>
      <c r="AC368" s="33">
        <v>0.01</v>
      </c>
      <c r="AD368" s="33">
        <v>-0.05</v>
      </c>
      <c r="AE368" s="33">
        <v>0</v>
      </c>
      <c r="AF368" s="33">
        <v>0</v>
      </c>
      <c r="AG368" s="34">
        <f>SUM(AC368:AF368)</f>
        <v>-0.04</v>
      </c>
      <c r="AH368" s="33">
        <v>-0.03</v>
      </c>
      <c r="AI368" s="33">
        <v>-0.54</v>
      </c>
      <c r="AJ368" s="37">
        <v>0.01</v>
      </c>
    </row>
    <row r="369" spans="1:36" ht="12" customHeight="1">
      <c r="A369" s="10" t="s">
        <v>440</v>
      </c>
      <c r="B369" s="10" t="s">
        <v>400</v>
      </c>
      <c r="C369" s="7" t="s">
        <v>401</v>
      </c>
      <c r="D369" s="40">
        <v>-0.20000000000000018</v>
      </c>
      <c r="E369" s="40">
        <v>-4</v>
      </c>
      <c r="F369" s="40"/>
      <c r="G369" s="40"/>
      <c r="H369" s="38">
        <f>SUM(D369:G369)</f>
        <v>-4.2</v>
      </c>
      <c r="I369" s="40">
        <v>0.04</v>
      </c>
      <c r="J369" s="40">
        <v>1.77</v>
      </c>
      <c r="K369" s="40">
        <v>0.77</v>
      </c>
      <c r="L369" s="40">
        <v>-0.07</v>
      </c>
      <c r="M369" s="38">
        <f>SUM(I369:L369)</f>
        <v>2.5100000000000002</v>
      </c>
      <c r="N369" s="41">
        <v>-0.09000000000000001</v>
      </c>
      <c r="O369" s="40">
        <v>-0.18</v>
      </c>
      <c r="P369" s="41">
        <v>-0.6</v>
      </c>
      <c r="Q369" s="40"/>
      <c r="R369" s="38">
        <f>SUM(N369:Q369)</f>
        <v>-0.87</v>
      </c>
      <c r="S369" s="40">
        <v>0.05999999999999994</v>
      </c>
      <c r="T369" s="40">
        <v>0</v>
      </c>
      <c r="U369" s="40">
        <v>-0.32</v>
      </c>
      <c r="V369" s="40">
        <v>0.36</v>
      </c>
      <c r="W369" s="38">
        <f>SUM(S369:V369)</f>
        <v>0.09999999999999992</v>
      </c>
      <c r="X369" s="41">
        <v>12.19</v>
      </c>
      <c r="Y369" s="41">
        <v>0.21</v>
      </c>
      <c r="Z369" s="41">
        <v>24.15</v>
      </c>
      <c r="AA369" s="41">
        <v>1.3399999999999999</v>
      </c>
      <c r="AB369" s="38">
        <f>SUM(X369:AA369)</f>
        <v>37.89</v>
      </c>
      <c r="AC369" s="33">
        <v>0</v>
      </c>
      <c r="AD369" s="33">
        <v>-4.73</v>
      </c>
      <c r="AE369" s="33">
        <v>0.44</v>
      </c>
      <c r="AF369" s="33">
        <v>28.77</v>
      </c>
      <c r="AG369" s="34">
        <f>SUM(AC369:AF369)</f>
        <v>24.48</v>
      </c>
      <c r="AH369" s="33">
        <v>2.9699999999999998</v>
      </c>
      <c r="AI369" s="33">
        <v>-3.7500000000000004</v>
      </c>
      <c r="AJ369" s="37">
        <v>0.94</v>
      </c>
    </row>
    <row r="370" spans="1:36" ht="12" customHeight="1">
      <c r="A370" s="14" t="s">
        <v>431</v>
      </c>
      <c r="B370" s="14" t="s">
        <v>432</v>
      </c>
      <c r="C370" s="7" t="s">
        <v>433</v>
      </c>
      <c r="D370" s="33">
        <f aca="true" t="shared" si="450" ref="D370:M370">D371+D373+D376+D379</f>
        <v>-27.680000000000003</v>
      </c>
      <c r="E370" s="33">
        <f t="shared" si="450"/>
        <v>1.17</v>
      </c>
      <c r="F370" s="33">
        <f t="shared" si="450"/>
        <v>-48.839999999999996</v>
      </c>
      <c r="G370" s="33">
        <f t="shared" si="450"/>
        <v>22.310000000000002</v>
      </c>
      <c r="H370" s="35">
        <f t="shared" si="450"/>
        <v>-53.03999999999998</v>
      </c>
      <c r="I370" s="33">
        <f t="shared" si="450"/>
        <v>73.28</v>
      </c>
      <c r="J370" s="33">
        <f t="shared" si="450"/>
        <v>79.22</v>
      </c>
      <c r="K370" s="33">
        <f t="shared" si="450"/>
        <v>71.56</v>
      </c>
      <c r="L370" s="33">
        <f t="shared" si="450"/>
        <v>81.46000000000001</v>
      </c>
      <c r="M370" s="35">
        <f t="shared" si="450"/>
        <v>305.52</v>
      </c>
      <c r="N370" s="33">
        <f aca="true" t="shared" si="451" ref="N370:AJ370">N371+N373+N376+N379</f>
        <v>9.370000000000006</v>
      </c>
      <c r="O370" s="33">
        <f t="shared" si="451"/>
        <v>130.92</v>
      </c>
      <c r="P370" s="33">
        <f t="shared" si="451"/>
        <v>126.74000000000001</v>
      </c>
      <c r="Q370" s="33">
        <f t="shared" si="451"/>
        <v>94.36000000000001</v>
      </c>
      <c r="R370" s="35">
        <f t="shared" si="451"/>
        <v>361.39</v>
      </c>
      <c r="S370" s="33">
        <f t="shared" si="451"/>
        <v>145.1</v>
      </c>
      <c r="T370" s="33">
        <f t="shared" si="451"/>
        <v>92.62</v>
      </c>
      <c r="U370" s="33">
        <f t="shared" si="451"/>
        <v>4.179999999999993</v>
      </c>
      <c r="V370" s="33">
        <f t="shared" si="451"/>
        <v>224.11</v>
      </c>
      <c r="W370" s="35">
        <f t="shared" si="451"/>
        <v>466.01</v>
      </c>
      <c r="X370" s="33">
        <f t="shared" si="451"/>
        <v>52.230000000000004</v>
      </c>
      <c r="Y370" s="33">
        <f t="shared" si="451"/>
        <v>-3.6800000000000104</v>
      </c>
      <c r="Z370" s="33">
        <f t="shared" si="451"/>
        <v>143.17999999999998</v>
      </c>
      <c r="AA370" s="33">
        <f t="shared" si="451"/>
        <v>16.779999999999987</v>
      </c>
      <c r="AB370" s="35">
        <f t="shared" si="451"/>
        <v>208.50999999999996</v>
      </c>
      <c r="AC370" s="33">
        <f t="shared" si="451"/>
        <v>-1.880000000000006</v>
      </c>
      <c r="AD370" s="33">
        <f t="shared" si="451"/>
        <v>-4.109999999999992</v>
      </c>
      <c r="AE370" s="33">
        <f t="shared" si="451"/>
        <v>-52.32</v>
      </c>
      <c r="AF370" s="33">
        <f t="shared" si="451"/>
        <v>80.81</v>
      </c>
      <c r="AG370" s="35">
        <f t="shared" si="451"/>
        <v>22.5</v>
      </c>
      <c r="AH370" s="33">
        <f t="shared" si="451"/>
        <v>-16.87</v>
      </c>
      <c r="AI370" s="33">
        <f t="shared" si="451"/>
        <v>-13.680000000000007</v>
      </c>
      <c r="AJ370" s="33">
        <f t="shared" si="451"/>
        <v>44.389999999999986</v>
      </c>
    </row>
    <row r="371" spans="1:36" ht="12" customHeight="1">
      <c r="A371" s="10" t="s">
        <v>441</v>
      </c>
      <c r="B371" s="10" t="s">
        <v>442</v>
      </c>
      <c r="C371" s="7" t="s">
        <v>443</v>
      </c>
      <c r="D371" s="33">
        <f aca="true" t="shared" si="452" ref="D371:R371">D372</f>
        <v>-5.85</v>
      </c>
      <c r="E371" s="33">
        <f t="shared" si="452"/>
        <v>-1.42</v>
      </c>
      <c r="F371" s="33">
        <f t="shared" si="452"/>
        <v>-6.14</v>
      </c>
      <c r="G371" s="33">
        <f t="shared" si="452"/>
        <v>-1.45</v>
      </c>
      <c r="H371" s="35">
        <f t="shared" si="452"/>
        <v>-14.86</v>
      </c>
      <c r="I371" s="33">
        <f t="shared" si="452"/>
        <v>28.229999999999997</v>
      </c>
      <c r="J371" s="33">
        <f t="shared" si="452"/>
        <v>-1.36</v>
      </c>
      <c r="K371" s="33">
        <f t="shared" si="452"/>
        <v>27.470000000000002</v>
      </c>
      <c r="L371" s="33">
        <f t="shared" si="452"/>
        <v>-1.41</v>
      </c>
      <c r="M371" s="35">
        <f t="shared" si="452"/>
        <v>52.93000000000001</v>
      </c>
      <c r="N371" s="33">
        <f>N372</f>
        <v>-2.88</v>
      </c>
      <c r="O371" s="33">
        <f t="shared" si="452"/>
        <v>55.68</v>
      </c>
      <c r="P371" s="33">
        <f t="shared" si="452"/>
        <v>78.21</v>
      </c>
      <c r="Q371" s="33">
        <f t="shared" si="452"/>
        <v>-1.8</v>
      </c>
      <c r="R371" s="35">
        <f t="shared" si="452"/>
        <v>129.20999999999998</v>
      </c>
      <c r="S371" s="33">
        <f aca="true" t="shared" si="453" ref="S371:AC371">S372</f>
        <v>76.22</v>
      </c>
      <c r="T371" s="33">
        <f t="shared" si="453"/>
        <v>-6.64</v>
      </c>
      <c r="U371" s="33">
        <f t="shared" si="453"/>
        <v>-1.38</v>
      </c>
      <c r="V371" s="33">
        <f t="shared" si="453"/>
        <v>70.31</v>
      </c>
      <c r="W371" s="35">
        <f t="shared" si="453"/>
        <v>138.51</v>
      </c>
      <c r="X371" s="33">
        <f t="shared" si="453"/>
        <v>-3.33</v>
      </c>
      <c r="Y371" s="33">
        <f t="shared" si="453"/>
        <v>-6.56</v>
      </c>
      <c r="Z371" s="33">
        <f t="shared" si="453"/>
        <v>-5.05</v>
      </c>
      <c r="AA371" s="33">
        <f t="shared" si="453"/>
        <v>-6.67</v>
      </c>
      <c r="AB371" s="35">
        <f t="shared" si="453"/>
        <v>-21.61</v>
      </c>
      <c r="AC371" s="33">
        <f t="shared" si="453"/>
        <v>-6.87</v>
      </c>
      <c r="AD371" s="33">
        <f aca="true" t="shared" si="454" ref="AD371:AJ371">AD372</f>
        <v>-6.72</v>
      </c>
      <c r="AE371" s="33">
        <f t="shared" si="454"/>
        <v>-9.35</v>
      </c>
      <c r="AF371" s="33">
        <f t="shared" si="454"/>
        <v>-6.33</v>
      </c>
      <c r="AG371" s="35">
        <f t="shared" si="454"/>
        <v>-29.269999999999996</v>
      </c>
      <c r="AH371" s="33">
        <f t="shared" si="454"/>
        <v>-10.96</v>
      </c>
      <c r="AI371" s="33">
        <f t="shared" si="454"/>
        <v>-6.14</v>
      </c>
      <c r="AJ371" s="33">
        <f t="shared" si="454"/>
        <v>-10.88</v>
      </c>
    </row>
    <row r="372" spans="1:36" ht="12" customHeight="1">
      <c r="A372" s="7" t="s">
        <v>444</v>
      </c>
      <c r="B372" s="7" t="s">
        <v>445</v>
      </c>
      <c r="C372" s="7" t="s">
        <v>446</v>
      </c>
      <c r="D372" s="40">
        <v>-5.85</v>
      </c>
      <c r="E372" s="40">
        <v>-1.42</v>
      </c>
      <c r="F372" s="40">
        <v>-6.14</v>
      </c>
      <c r="G372" s="40">
        <v>-1.45</v>
      </c>
      <c r="H372" s="38">
        <f>SUM(D372:G372)</f>
        <v>-14.86</v>
      </c>
      <c r="I372" s="39">
        <v>28.229999999999997</v>
      </c>
      <c r="J372" s="39">
        <v>-1.36</v>
      </c>
      <c r="K372" s="39">
        <v>27.470000000000002</v>
      </c>
      <c r="L372" s="39">
        <v>-1.41</v>
      </c>
      <c r="M372" s="38">
        <f>SUM(I372:L372)</f>
        <v>52.93000000000001</v>
      </c>
      <c r="N372" s="41">
        <v>-2.88</v>
      </c>
      <c r="O372" s="41">
        <v>55.68</v>
      </c>
      <c r="P372" s="41">
        <v>78.21</v>
      </c>
      <c r="Q372" s="41">
        <v>-1.8</v>
      </c>
      <c r="R372" s="38">
        <f>SUM(N372:Q372)</f>
        <v>129.20999999999998</v>
      </c>
      <c r="S372" s="40">
        <v>76.22</v>
      </c>
      <c r="T372" s="40">
        <v>-6.64</v>
      </c>
      <c r="U372" s="40">
        <v>-1.38</v>
      </c>
      <c r="V372" s="40">
        <v>70.31</v>
      </c>
      <c r="W372" s="38">
        <f>SUM(S372:V372)</f>
        <v>138.51</v>
      </c>
      <c r="X372" s="40">
        <v>-3.33</v>
      </c>
      <c r="Y372" s="40">
        <v>-6.56</v>
      </c>
      <c r="Z372" s="40">
        <v>-5.05</v>
      </c>
      <c r="AA372" s="40">
        <v>-6.67</v>
      </c>
      <c r="AB372" s="38">
        <f>SUM(X372:AA372)</f>
        <v>-21.61</v>
      </c>
      <c r="AC372" s="33">
        <v>-6.87</v>
      </c>
      <c r="AD372" s="33">
        <v>-6.72</v>
      </c>
      <c r="AE372" s="33">
        <v>-9.35</v>
      </c>
      <c r="AF372" s="33">
        <v>-6.33</v>
      </c>
      <c r="AG372" s="34">
        <f>SUM(AC372:AF372)</f>
        <v>-29.269999999999996</v>
      </c>
      <c r="AH372" s="33">
        <v>-10.96</v>
      </c>
      <c r="AI372" s="33">
        <v>-6.14</v>
      </c>
      <c r="AJ372" s="37">
        <v>-10.88</v>
      </c>
    </row>
    <row r="373" spans="1:36" ht="12" customHeight="1">
      <c r="A373" s="10" t="s">
        <v>393</v>
      </c>
      <c r="B373" s="10" t="s">
        <v>434</v>
      </c>
      <c r="C373" s="7" t="s">
        <v>395</v>
      </c>
      <c r="D373" s="33">
        <f aca="true" t="shared" si="455" ref="D373:M373">D374+D375</f>
        <v>-35.099999999999994</v>
      </c>
      <c r="E373" s="33">
        <f t="shared" si="455"/>
        <v>-4.560000000000002</v>
      </c>
      <c r="F373" s="33">
        <f t="shared" si="455"/>
        <v>-35.93</v>
      </c>
      <c r="G373" s="33">
        <f t="shared" si="455"/>
        <v>20.659999999999997</v>
      </c>
      <c r="H373" s="35">
        <f t="shared" si="455"/>
        <v>-54.93</v>
      </c>
      <c r="I373" s="33">
        <f t="shared" si="455"/>
        <v>-18.6</v>
      </c>
      <c r="J373" s="33">
        <f t="shared" si="455"/>
        <v>41.720000000000006</v>
      </c>
      <c r="K373" s="33">
        <f t="shared" si="455"/>
        <v>-21.68</v>
      </c>
      <c r="L373" s="33">
        <f t="shared" si="455"/>
        <v>32.41</v>
      </c>
      <c r="M373" s="35">
        <f t="shared" si="455"/>
        <v>33.849999999999994</v>
      </c>
      <c r="N373" s="33">
        <f aca="true" t="shared" si="456" ref="N373:AJ373">N374+N375</f>
        <v>13.12</v>
      </c>
      <c r="O373" s="33">
        <f t="shared" si="456"/>
        <v>28.240000000000002</v>
      </c>
      <c r="P373" s="33">
        <f t="shared" si="456"/>
        <v>18.630000000000003</v>
      </c>
      <c r="Q373" s="33">
        <f t="shared" si="456"/>
        <v>30.09</v>
      </c>
      <c r="R373" s="35">
        <f t="shared" si="456"/>
        <v>90.08000000000001</v>
      </c>
      <c r="S373" s="33">
        <f t="shared" si="456"/>
        <v>33.05</v>
      </c>
      <c r="T373" s="33">
        <f t="shared" si="456"/>
        <v>19.319999999999993</v>
      </c>
      <c r="U373" s="33">
        <f t="shared" si="456"/>
        <v>-29.320000000000004</v>
      </c>
      <c r="V373" s="33">
        <f t="shared" si="456"/>
        <v>15.7</v>
      </c>
      <c r="W373" s="35">
        <f t="shared" si="456"/>
        <v>38.749999999999986</v>
      </c>
      <c r="X373" s="33">
        <f t="shared" si="456"/>
        <v>0.3000000000000007</v>
      </c>
      <c r="Y373" s="33">
        <f t="shared" si="456"/>
        <v>19.249999999999996</v>
      </c>
      <c r="Z373" s="33">
        <f t="shared" si="456"/>
        <v>35.11</v>
      </c>
      <c r="AA373" s="33">
        <f t="shared" si="456"/>
        <v>-16.160000000000004</v>
      </c>
      <c r="AB373" s="35">
        <f t="shared" si="456"/>
        <v>38.49999999999999</v>
      </c>
      <c r="AC373" s="33">
        <f t="shared" si="456"/>
        <v>-8.82</v>
      </c>
      <c r="AD373" s="33">
        <f t="shared" si="456"/>
        <v>-14.779999999999996</v>
      </c>
      <c r="AE373" s="33">
        <f t="shared" si="456"/>
        <v>-29.29</v>
      </c>
      <c r="AF373" s="33">
        <f t="shared" si="456"/>
        <v>-68.34</v>
      </c>
      <c r="AG373" s="35">
        <f t="shared" si="456"/>
        <v>-121.23</v>
      </c>
      <c r="AH373" s="33">
        <f t="shared" si="456"/>
        <v>-17.700000000000003</v>
      </c>
      <c r="AI373" s="33">
        <f t="shared" si="456"/>
        <v>-35.1</v>
      </c>
      <c r="AJ373" s="33">
        <f t="shared" si="456"/>
        <v>-15.58</v>
      </c>
    </row>
    <row r="374" spans="1:36" ht="12" customHeight="1">
      <c r="A374" s="10" t="s">
        <v>435</v>
      </c>
      <c r="B374" s="10" t="s">
        <v>425</v>
      </c>
      <c r="C374" s="7" t="s">
        <v>424</v>
      </c>
      <c r="D374" s="40">
        <v>-4</v>
      </c>
      <c r="E374" s="40">
        <v>-33</v>
      </c>
      <c r="F374" s="40">
        <v>-4.18</v>
      </c>
      <c r="G374" s="40">
        <v>-5</v>
      </c>
      <c r="H374" s="38">
        <f>SUM(D374:G374)</f>
        <v>-46.18</v>
      </c>
      <c r="I374" s="40">
        <v>0</v>
      </c>
      <c r="J374" s="40">
        <v>2.77</v>
      </c>
      <c r="K374" s="40">
        <v>-2.77</v>
      </c>
      <c r="L374" s="40">
        <v>0</v>
      </c>
      <c r="M374" s="38">
        <f>SUM(I374:L374)</f>
        <v>0</v>
      </c>
      <c r="N374" s="41">
        <v>0</v>
      </c>
      <c r="O374" s="41">
        <v>0.2999999999999998</v>
      </c>
      <c r="P374" s="41">
        <v>2</v>
      </c>
      <c r="Q374" s="41">
        <v>15.95</v>
      </c>
      <c r="R374" s="38">
        <f>SUM(N374:Q374)</f>
        <v>18.25</v>
      </c>
      <c r="S374" s="41">
        <v>11.659999999999997</v>
      </c>
      <c r="T374" s="41">
        <v>1.3199999999999932</v>
      </c>
      <c r="U374" s="40">
        <v>-13.580000000000002</v>
      </c>
      <c r="V374" s="41">
        <v>11</v>
      </c>
      <c r="W374" s="38">
        <f>SUM(S374:V374)</f>
        <v>10.399999999999988</v>
      </c>
      <c r="X374" s="40"/>
      <c r="Y374" s="41">
        <v>8.809999999999999</v>
      </c>
      <c r="Z374" s="41">
        <v>12.409999999999998</v>
      </c>
      <c r="AA374" s="41">
        <v>2.5</v>
      </c>
      <c r="AB374" s="38">
        <f>SUM(X374:AA374)</f>
        <v>23.72</v>
      </c>
      <c r="AC374" s="33">
        <v>7</v>
      </c>
      <c r="AD374" s="33">
        <v>0.06000000000000005</v>
      </c>
      <c r="AE374" s="33">
        <v>-0.009999999999999787</v>
      </c>
      <c r="AF374" s="33">
        <v>-12.5</v>
      </c>
      <c r="AG374" s="34">
        <f>SUM(AC374:AF374)</f>
        <v>-5.449999999999999</v>
      </c>
      <c r="AH374" s="33"/>
      <c r="AI374" s="33"/>
      <c r="AJ374" s="37"/>
    </row>
    <row r="375" spans="1:36" ht="12" customHeight="1">
      <c r="A375" s="10" t="s">
        <v>396</v>
      </c>
      <c r="B375" s="10" t="s">
        <v>397</v>
      </c>
      <c r="C375" s="7" t="s">
        <v>398</v>
      </c>
      <c r="D375" s="40">
        <v>-31.099999999999998</v>
      </c>
      <c r="E375" s="40">
        <v>28.439999999999998</v>
      </c>
      <c r="F375" s="40">
        <v>-31.75</v>
      </c>
      <c r="G375" s="40">
        <v>25.659999999999997</v>
      </c>
      <c r="H375" s="38">
        <f>SUM(D375:G375)</f>
        <v>-8.75</v>
      </c>
      <c r="I375" s="40">
        <v>-18.6</v>
      </c>
      <c r="J375" s="40">
        <v>38.95</v>
      </c>
      <c r="K375" s="40">
        <v>-18.91</v>
      </c>
      <c r="L375" s="40">
        <v>32.41</v>
      </c>
      <c r="M375" s="38">
        <f>SUM(I375:L375)</f>
        <v>33.849999999999994</v>
      </c>
      <c r="N375" s="41">
        <v>13.12</v>
      </c>
      <c r="O375" s="41">
        <v>27.94</v>
      </c>
      <c r="P375" s="41">
        <v>16.630000000000003</v>
      </c>
      <c r="Q375" s="41">
        <v>14.14</v>
      </c>
      <c r="R375" s="38">
        <f>SUM(N375:Q375)</f>
        <v>71.83000000000001</v>
      </c>
      <c r="S375" s="41">
        <v>21.389999999999997</v>
      </c>
      <c r="T375" s="41">
        <v>18</v>
      </c>
      <c r="U375" s="40">
        <v>-15.740000000000002</v>
      </c>
      <c r="V375" s="41">
        <v>4.699999999999999</v>
      </c>
      <c r="W375" s="38">
        <f>SUM(S375:V375)</f>
        <v>28.349999999999998</v>
      </c>
      <c r="X375" s="40">
        <v>0.3000000000000007</v>
      </c>
      <c r="Y375" s="41">
        <v>10.439999999999998</v>
      </c>
      <c r="Z375" s="41">
        <v>22.700000000000003</v>
      </c>
      <c r="AA375" s="41">
        <v>-18.660000000000004</v>
      </c>
      <c r="AB375" s="38">
        <f>SUM(X375:AA375)</f>
        <v>14.779999999999994</v>
      </c>
      <c r="AC375" s="33">
        <v>-15.82</v>
      </c>
      <c r="AD375" s="33">
        <v>-14.839999999999996</v>
      </c>
      <c r="AE375" s="33">
        <v>-29.279999999999998</v>
      </c>
      <c r="AF375" s="33">
        <v>-55.839999999999996</v>
      </c>
      <c r="AG375" s="34">
        <f>SUM(AC375:AF375)</f>
        <v>-115.78</v>
      </c>
      <c r="AH375" s="33">
        <v>-17.700000000000003</v>
      </c>
      <c r="AI375" s="33">
        <v>-35.1</v>
      </c>
      <c r="AJ375" s="37">
        <v>-15.58</v>
      </c>
    </row>
    <row r="376" spans="1:36" ht="12" customHeight="1">
      <c r="A376" s="10" t="s">
        <v>402</v>
      </c>
      <c r="B376" s="10" t="s">
        <v>284</v>
      </c>
      <c r="C376" s="7" t="s">
        <v>285</v>
      </c>
      <c r="D376" s="33">
        <f aca="true" t="shared" si="457" ref="D376:M376">D378+D377</f>
        <v>-1.5199999999999996</v>
      </c>
      <c r="E376" s="33">
        <f t="shared" si="457"/>
        <v>2.25</v>
      </c>
      <c r="F376" s="33">
        <f t="shared" si="457"/>
        <v>-9.490000000000002</v>
      </c>
      <c r="G376" s="33">
        <f t="shared" si="457"/>
        <v>5.35</v>
      </c>
      <c r="H376" s="35">
        <f t="shared" si="457"/>
        <v>-3.410000000000002</v>
      </c>
      <c r="I376" s="33">
        <f t="shared" si="457"/>
        <v>54.06</v>
      </c>
      <c r="J376" s="33">
        <f t="shared" si="457"/>
        <v>25.04</v>
      </c>
      <c r="K376" s="33">
        <f t="shared" si="457"/>
        <v>58.06</v>
      </c>
      <c r="L376" s="33">
        <f t="shared" si="457"/>
        <v>28.980000000000004</v>
      </c>
      <c r="M376" s="35">
        <f t="shared" si="457"/>
        <v>166.14000000000001</v>
      </c>
      <c r="N376" s="33">
        <f>N378+N377</f>
        <v>-3.4399999999999995</v>
      </c>
      <c r="O376" s="33">
        <f aca="true" t="shared" si="458" ref="O376:AJ376">O378+O377</f>
        <v>26.610000000000003</v>
      </c>
      <c r="P376" s="33">
        <f t="shared" si="458"/>
        <v>11.11</v>
      </c>
      <c r="Q376" s="33">
        <f t="shared" si="458"/>
        <v>16.21</v>
      </c>
      <c r="R376" s="35">
        <f t="shared" si="458"/>
        <v>50.49000000000001</v>
      </c>
      <c r="S376" s="33">
        <f t="shared" si="458"/>
        <v>-4.459999999999999</v>
      </c>
      <c r="T376" s="33">
        <f t="shared" si="458"/>
        <v>17</v>
      </c>
      <c r="U376" s="33">
        <f t="shared" si="458"/>
        <v>11.27</v>
      </c>
      <c r="V376" s="33">
        <f t="shared" si="458"/>
        <v>75.59</v>
      </c>
      <c r="W376" s="35">
        <f t="shared" si="458"/>
        <v>99.4</v>
      </c>
      <c r="X376" s="33">
        <f t="shared" si="458"/>
        <v>-6.719999999999999</v>
      </c>
      <c r="Y376" s="33">
        <f t="shared" si="458"/>
        <v>16.31</v>
      </c>
      <c r="Z376" s="33">
        <f t="shared" si="458"/>
        <v>5.489999999999998</v>
      </c>
      <c r="AA376" s="33">
        <f t="shared" si="458"/>
        <v>21.62</v>
      </c>
      <c r="AB376" s="35">
        <f t="shared" si="458"/>
        <v>36.7</v>
      </c>
      <c r="AC376" s="33">
        <f t="shared" si="458"/>
        <v>4.43</v>
      </c>
      <c r="AD376" s="33">
        <f t="shared" si="458"/>
        <v>40.03</v>
      </c>
      <c r="AE376" s="33">
        <f t="shared" si="458"/>
        <v>16.29</v>
      </c>
      <c r="AF376" s="33">
        <f t="shared" si="458"/>
        <v>42.05</v>
      </c>
      <c r="AG376" s="34">
        <f t="shared" si="458"/>
        <v>102.8</v>
      </c>
      <c r="AH376" s="33">
        <f t="shared" si="458"/>
        <v>20.060000000000002</v>
      </c>
      <c r="AI376" s="33">
        <f t="shared" si="458"/>
        <v>18.199999999999996</v>
      </c>
      <c r="AJ376" s="33">
        <f t="shared" si="458"/>
        <v>38.589999999999996</v>
      </c>
    </row>
    <row r="377" spans="1:36" ht="12" customHeight="1">
      <c r="A377" s="7" t="s">
        <v>444</v>
      </c>
      <c r="B377" s="7" t="s">
        <v>445</v>
      </c>
      <c r="C377" s="7" t="s">
        <v>446</v>
      </c>
      <c r="D377" s="9"/>
      <c r="E377" s="9"/>
      <c r="F377" s="9"/>
      <c r="G377" s="9"/>
      <c r="H377" s="38">
        <f>SUM(D377:G377)</f>
        <v>0</v>
      </c>
      <c r="I377" s="40">
        <v>61.03</v>
      </c>
      <c r="J377" s="40"/>
      <c r="K377" s="40">
        <v>60.71</v>
      </c>
      <c r="L377" s="40"/>
      <c r="M377" s="38">
        <f>SUM(I377:L377)</f>
        <v>121.74000000000001</v>
      </c>
      <c r="N377" s="40"/>
      <c r="O377" s="41">
        <v>23.87</v>
      </c>
      <c r="P377" s="40"/>
      <c r="Q377" s="40"/>
      <c r="R377" s="38">
        <f>SUM(N377:Q377)</f>
        <v>23.87</v>
      </c>
      <c r="S377" s="9"/>
      <c r="T377" s="9"/>
      <c r="U377" s="9"/>
      <c r="V377" s="9"/>
      <c r="W377" s="38">
        <f>SUM(S377:V377)</f>
        <v>0</v>
      </c>
      <c r="X377" s="33"/>
      <c r="Y377" s="33"/>
      <c r="Z377" s="33"/>
      <c r="AA377" s="33"/>
      <c r="AB377" s="38">
        <f>SUM(X377:AA377)</f>
        <v>0</v>
      </c>
      <c r="AC377" s="37"/>
      <c r="AD377" s="37"/>
      <c r="AE377" s="37"/>
      <c r="AF377" s="37"/>
      <c r="AG377" s="34"/>
      <c r="AH377" s="33"/>
      <c r="AI377" s="33"/>
      <c r="AJ377" s="37">
        <v>-5.56</v>
      </c>
    </row>
    <row r="378" spans="1:36" ht="12" customHeight="1">
      <c r="A378" s="7" t="s">
        <v>447</v>
      </c>
      <c r="B378" s="7" t="s">
        <v>448</v>
      </c>
      <c r="C378" s="7" t="s">
        <v>449</v>
      </c>
      <c r="D378" s="40">
        <v>-1.5199999999999996</v>
      </c>
      <c r="E378" s="40">
        <v>2.25</v>
      </c>
      <c r="F378" s="40">
        <v>-9.490000000000002</v>
      </c>
      <c r="G378" s="40">
        <v>5.35</v>
      </c>
      <c r="H378" s="38">
        <f>SUM(D378:G378)</f>
        <v>-3.410000000000002</v>
      </c>
      <c r="I378" s="40">
        <v>-6.970000000000001</v>
      </c>
      <c r="J378" s="40">
        <v>25.04</v>
      </c>
      <c r="K378" s="40">
        <v>-2.6500000000000004</v>
      </c>
      <c r="L378" s="40">
        <v>28.980000000000004</v>
      </c>
      <c r="M378" s="38">
        <f>SUM(I378:L378)</f>
        <v>44.400000000000006</v>
      </c>
      <c r="N378" s="41">
        <v>-3.4399999999999995</v>
      </c>
      <c r="O378" s="41">
        <v>2.740000000000002</v>
      </c>
      <c r="P378" s="41">
        <v>11.11</v>
      </c>
      <c r="Q378" s="41">
        <v>16.21</v>
      </c>
      <c r="R378" s="38">
        <f>SUM(N378:Q378)</f>
        <v>26.620000000000005</v>
      </c>
      <c r="S378" s="41">
        <v>-4.459999999999999</v>
      </c>
      <c r="T378" s="40">
        <v>17</v>
      </c>
      <c r="U378" s="40">
        <v>11.27</v>
      </c>
      <c r="V378" s="40">
        <v>75.59</v>
      </c>
      <c r="W378" s="38">
        <f>SUM(S378:V378)</f>
        <v>99.4</v>
      </c>
      <c r="X378" s="40">
        <v>-6.719999999999999</v>
      </c>
      <c r="Y378" s="41">
        <v>16.31</v>
      </c>
      <c r="Z378" s="41">
        <v>5.489999999999998</v>
      </c>
      <c r="AA378" s="41">
        <v>21.62</v>
      </c>
      <c r="AB378" s="38">
        <f>SUM(X378:AA378)</f>
        <v>36.7</v>
      </c>
      <c r="AC378" s="33">
        <v>4.43</v>
      </c>
      <c r="AD378" s="33">
        <v>40.03</v>
      </c>
      <c r="AE378" s="33">
        <v>16.29</v>
      </c>
      <c r="AF378" s="33">
        <v>42.05</v>
      </c>
      <c r="AG378" s="34">
        <f>SUM(AC378:AF378)</f>
        <v>102.8</v>
      </c>
      <c r="AH378" s="33">
        <v>20.060000000000002</v>
      </c>
      <c r="AI378" s="33">
        <v>18.199999999999996</v>
      </c>
      <c r="AJ378" s="37">
        <f>43.78+0.37</f>
        <v>44.15</v>
      </c>
    </row>
    <row r="379" spans="1:36" ht="12" customHeight="1">
      <c r="A379" s="10" t="s">
        <v>385</v>
      </c>
      <c r="B379" s="10" t="s">
        <v>386</v>
      </c>
      <c r="C379" s="7" t="s">
        <v>387</v>
      </c>
      <c r="D379" s="33">
        <f aca="true" t="shared" si="459" ref="D379:M379">D381+D380</f>
        <v>14.789999999999996</v>
      </c>
      <c r="E379" s="33">
        <f t="shared" si="459"/>
        <v>4.900000000000002</v>
      </c>
      <c r="F379" s="33">
        <f t="shared" si="459"/>
        <v>2.720000000000008</v>
      </c>
      <c r="G379" s="33">
        <f t="shared" si="459"/>
        <v>-2.2499999999999916</v>
      </c>
      <c r="H379" s="35">
        <f t="shared" si="459"/>
        <v>20.160000000000014</v>
      </c>
      <c r="I379" s="33">
        <f t="shared" si="459"/>
        <v>9.589999999999998</v>
      </c>
      <c r="J379" s="33">
        <f t="shared" si="459"/>
        <v>13.82</v>
      </c>
      <c r="K379" s="33">
        <f t="shared" si="459"/>
        <v>7.709999999999994</v>
      </c>
      <c r="L379" s="33">
        <f t="shared" si="459"/>
        <v>21.480000000000004</v>
      </c>
      <c r="M379" s="35">
        <f t="shared" si="459"/>
        <v>52.59999999999999</v>
      </c>
      <c r="N379" s="33">
        <f aca="true" t="shared" si="460" ref="N379:AJ379">N381+N380</f>
        <v>2.5700000000000074</v>
      </c>
      <c r="O379" s="33">
        <f t="shared" si="460"/>
        <v>20.389999999999997</v>
      </c>
      <c r="P379" s="33">
        <f t="shared" si="460"/>
        <v>18.79</v>
      </c>
      <c r="Q379" s="33">
        <f t="shared" si="460"/>
        <v>49.860000000000014</v>
      </c>
      <c r="R379" s="35">
        <f t="shared" si="460"/>
        <v>91.61000000000001</v>
      </c>
      <c r="S379" s="33">
        <f t="shared" si="460"/>
        <v>40.28999999999999</v>
      </c>
      <c r="T379" s="33">
        <f t="shared" si="460"/>
        <v>62.940000000000005</v>
      </c>
      <c r="U379" s="33">
        <f t="shared" si="460"/>
        <v>23.609999999999996</v>
      </c>
      <c r="V379" s="33">
        <f t="shared" si="460"/>
        <v>62.50999999999999</v>
      </c>
      <c r="W379" s="35">
        <f t="shared" si="460"/>
        <v>189.35</v>
      </c>
      <c r="X379" s="33">
        <f t="shared" si="460"/>
        <v>61.980000000000004</v>
      </c>
      <c r="Y379" s="33">
        <f t="shared" si="460"/>
        <v>-32.68000000000001</v>
      </c>
      <c r="Z379" s="33">
        <f t="shared" si="460"/>
        <v>107.62999999999998</v>
      </c>
      <c r="AA379" s="33">
        <f t="shared" si="460"/>
        <v>17.98999999999999</v>
      </c>
      <c r="AB379" s="35">
        <f t="shared" si="460"/>
        <v>154.91999999999996</v>
      </c>
      <c r="AC379" s="33">
        <f t="shared" si="460"/>
        <v>9.379999999999995</v>
      </c>
      <c r="AD379" s="33">
        <f t="shared" si="460"/>
        <v>-22.639999999999997</v>
      </c>
      <c r="AE379" s="33">
        <f t="shared" si="460"/>
        <v>-29.97</v>
      </c>
      <c r="AF379" s="33">
        <f t="shared" si="460"/>
        <v>113.43</v>
      </c>
      <c r="AG379" s="35">
        <f t="shared" si="460"/>
        <v>70.2</v>
      </c>
      <c r="AH379" s="33">
        <f t="shared" si="460"/>
        <v>-8.27</v>
      </c>
      <c r="AI379" s="33">
        <f t="shared" si="460"/>
        <v>9.36</v>
      </c>
      <c r="AJ379" s="33">
        <f t="shared" si="460"/>
        <v>32.25999999999999</v>
      </c>
    </row>
    <row r="380" spans="1:36" ht="12" customHeight="1">
      <c r="A380" s="10" t="s">
        <v>435</v>
      </c>
      <c r="B380" s="10" t="s">
        <v>425</v>
      </c>
      <c r="C380" s="7" t="s">
        <v>424</v>
      </c>
      <c r="D380" s="33">
        <f aca="true" t="shared" si="461" ref="D380:M380">D385</f>
        <v>-3.05</v>
      </c>
      <c r="E380" s="33">
        <f t="shared" si="461"/>
        <v>1.6399999999999997</v>
      </c>
      <c r="F380" s="33">
        <f t="shared" si="461"/>
        <v>-3.8399999999999994</v>
      </c>
      <c r="G380" s="33">
        <f t="shared" si="461"/>
        <v>1.7399999999999998</v>
      </c>
      <c r="H380" s="35">
        <f t="shared" si="461"/>
        <v>-3.5100000000000002</v>
      </c>
      <c r="I380" s="33">
        <f t="shared" si="461"/>
        <v>1.56</v>
      </c>
      <c r="J380" s="33">
        <f t="shared" si="461"/>
        <v>1.3900000000000001</v>
      </c>
      <c r="K380" s="33">
        <f t="shared" si="461"/>
        <v>4.989999999999999</v>
      </c>
      <c r="L380" s="33">
        <f t="shared" si="461"/>
        <v>-0.45999999999999996</v>
      </c>
      <c r="M380" s="35">
        <f t="shared" si="461"/>
        <v>7.4799999999999995</v>
      </c>
      <c r="N380" s="33">
        <f aca="true" t="shared" si="462" ref="N380:AC380">N385</f>
        <v>3.83</v>
      </c>
      <c r="O380" s="33">
        <f t="shared" si="462"/>
        <v>-3.4999999999999996</v>
      </c>
      <c r="P380" s="33">
        <f t="shared" si="462"/>
        <v>0</v>
      </c>
      <c r="Q380" s="33">
        <f t="shared" si="462"/>
        <v>1.97</v>
      </c>
      <c r="R380" s="35">
        <f t="shared" si="462"/>
        <v>2.3000000000000007</v>
      </c>
      <c r="S380" s="33">
        <f t="shared" si="462"/>
        <v>-0.2799999999999998</v>
      </c>
      <c r="T380" s="33">
        <f t="shared" si="462"/>
        <v>0.35999999999999965</v>
      </c>
      <c r="U380" s="33">
        <f t="shared" si="462"/>
        <v>12.6</v>
      </c>
      <c r="V380" s="33">
        <f t="shared" si="462"/>
        <v>-8.98</v>
      </c>
      <c r="W380" s="35">
        <f t="shared" si="462"/>
        <v>3.6999999999999993</v>
      </c>
      <c r="X380" s="33">
        <f t="shared" si="462"/>
        <v>-0.13999999999999968</v>
      </c>
      <c r="Y380" s="33">
        <f t="shared" si="462"/>
        <v>0.5700000000000002</v>
      </c>
      <c r="Z380" s="33">
        <f t="shared" si="462"/>
        <v>23.58</v>
      </c>
      <c r="AA380" s="33">
        <f t="shared" si="462"/>
        <v>24.3</v>
      </c>
      <c r="AB380" s="35">
        <f t="shared" si="462"/>
        <v>48.31</v>
      </c>
      <c r="AC380" s="33">
        <f t="shared" si="462"/>
        <v>0.44000000000000006</v>
      </c>
      <c r="AD380" s="33">
        <f aca="true" t="shared" si="463" ref="AD380:AJ380">AD385</f>
        <v>-22.61</v>
      </c>
      <c r="AE380" s="33">
        <f t="shared" si="463"/>
        <v>-16.009999999999998</v>
      </c>
      <c r="AF380" s="33">
        <f t="shared" si="463"/>
        <v>-0.33000000000000007</v>
      </c>
      <c r="AG380" s="35">
        <f t="shared" si="463"/>
        <v>-38.50999999999999</v>
      </c>
      <c r="AH380" s="33">
        <f t="shared" si="463"/>
        <v>2.7800000000000002</v>
      </c>
      <c r="AI380" s="33">
        <f t="shared" si="463"/>
        <v>0.30000000000000004</v>
      </c>
      <c r="AJ380" s="33">
        <f t="shared" si="463"/>
        <v>1.56</v>
      </c>
    </row>
    <row r="381" spans="1:36" ht="12" customHeight="1">
      <c r="A381" s="10" t="s">
        <v>396</v>
      </c>
      <c r="B381" s="10" t="s">
        <v>397</v>
      </c>
      <c r="C381" s="7" t="s">
        <v>398</v>
      </c>
      <c r="D381" s="33">
        <f aca="true" t="shared" si="464" ref="D381:AJ381">D383+D386</f>
        <v>17.839999999999996</v>
      </c>
      <c r="E381" s="33">
        <f t="shared" si="464"/>
        <v>3.260000000000003</v>
      </c>
      <c r="F381" s="33">
        <f t="shared" si="464"/>
        <v>6.560000000000008</v>
      </c>
      <c r="G381" s="33">
        <f t="shared" si="464"/>
        <v>-3.9899999999999913</v>
      </c>
      <c r="H381" s="35">
        <f t="shared" si="464"/>
        <v>23.670000000000016</v>
      </c>
      <c r="I381" s="33">
        <f t="shared" si="464"/>
        <v>8.029999999999998</v>
      </c>
      <c r="J381" s="33">
        <f t="shared" si="464"/>
        <v>12.43</v>
      </c>
      <c r="K381" s="33">
        <f t="shared" si="464"/>
        <v>2.719999999999994</v>
      </c>
      <c r="L381" s="33">
        <f t="shared" si="464"/>
        <v>21.940000000000005</v>
      </c>
      <c r="M381" s="35">
        <f t="shared" si="464"/>
        <v>45.11999999999999</v>
      </c>
      <c r="N381" s="33">
        <f t="shared" si="464"/>
        <v>-1.2599999999999927</v>
      </c>
      <c r="O381" s="33">
        <f t="shared" si="464"/>
        <v>23.889999999999997</v>
      </c>
      <c r="P381" s="33">
        <f t="shared" si="464"/>
        <v>18.79</v>
      </c>
      <c r="Q381" s="33">
        <f t="shared" si="464"/>
        <v>47.890000000000015</v>
      </c>
      <c r="R381" s="35">
        <f t="shared" si="464"/>
        <v>89.31000000000002</v>
      </c>
      <c r="S381" s="33">
        <f t="shared" si="464"/>
        <v>40.56999999999999</v>
      </c>
      <c r="T381" s="33">
        <f t="shared" si="464"/>
        <v>62.580000000000005</v>
      </c>
      <c r="U381" s="33">
        <f t="shared" si="464"/>
        <v>11.009999999999996</v>
      </c>
      <c r="V381" s="33">
        <f t="shared" si="464"/>
        <v>71.49</v>
      </c>
      <c r="W381" s="35">
        <f t="shared" si="464"/>
        <v>185.65</v>
      </c>
      <c r="X381" s="33">
        <f t="shared" si="464"/>
        <v>62.120000000000005</v>
      </c>
      <c r="Y381" s="33">
        <f t="shared" si="464"/>
        <v>-33.25000000000001</v>
      </c>
      <c r="Z381" s="33">
        <f t="shared" si="464"/>
        <v>84.04999999999998</v>
      </c>
      <c r="AA381" s="33">
        <f t="shared" si="464"/>
        <v>-6.31000000000001</v>
      </c>
      <c r="AB381" s="35">
        <f t="shared" si="464"/>
        <v>106.60999999999997</v>
      </c>
      <c r="AC381" s="33">
        <f t="shared" si="464"/>
        <v>8.939999999999996</v>
      </c>
      <c r="AD381" s="33">
        <f t="shared" si="464"/>
        <v>-0.029999999999997584</v>
      </c>
      <c r="AE381" s="33">
        <f t="shared" si="464"/>
        <v>-13.96</v>
      </c>
      <c r="AF381" s="33">
        <f t="shared" si="464"/>
        <v>113.76</v>
      </c>
      <c r="AG381" s="35">
        <f t="shared" si="464"/>
        <v>108.71</v>
      </c>
      <c r="AH381" s="33">
        <f t="shared" si="464"/>
        <v>-11.049999999999999</v>
      </c>
      <c r="AI381" s="33">
        <f t="shared" si="464"/>
        <v>9.059999999999999</v>
      </c>
      <c r="AJ381" s="33">
        <f t="shared" si="464"/>
        <v>30.69999999999999</v>
      </c>
    </row>
    <row r="382" spans="1:36" ht="12" customHeight="1">
      <c r="A382" s="10" t="s">
        <v>450</v>
      </c>
      <c r="B382" s="10" t="s">
        <v>451</v>
      </c>
      <c r="C382" s="7" t="s">
        <v>452</v>
      </c>
      <c r="D382" s="33">
        <f aca="true" t="shared" si="465" ref="D382:R382">D383</f>
        <v>2.18</v>
      </c>
      <c r="E382" s="33">
        <f t="shared" si="465"/>
        <v>-3.7999999999999994</v>
      </c>
      <c r="F382" s="33">
        <f t="shared" si="465"/>
        <v>0.0600000000000005</v>
      </c>
      <c r="G382" s="33">
        <f t="shared" si="465"/>
        <v>-7.09</v>
      </c>
      <c r="H382" s="35">
        <f t="shared" si="465"/>
        <v>-8.649999999999999</v>
      </c>
      <c r="I382" s="33">
        <f t="shared" si="465"/>
        <v>-6.609999999999999</v>
      </c>
      <c r="J382" s="33">
        <f t="shared" si="465"/>
        <v>-11.89</v>
      </c>
      <c r="K382" s="33">
        <f t="shared" si="465"/>
        <v>-3.9500000000000006</v>
      </c>
      <c r="L382" s="33">
        <f t="shared" si="465"/>
        <v>-1.83</v>
      </c>
      <c r="M382" s="35">
        <f t="shared" si="465"/>
        <v>-24.28</v>
      </c>
      <c r="N382" s="33">
        <f>N383</f>
        <v>-4.720000000000001</v>
      </c>
      <c r="O382" s="33">
        <f t="shared" si="465"/>
        <v>0.5899999999999999</v>
      </c>
      <c r="P382" s="33">
        <f t="shared" si="465"/>
        <v>4.28</v>
      </c>
      <c r="Q382" s="33">
        <f t="shared" si="465"/>
        <v>4.4300000000000015</v>
      </c>
      <c r="R382" s="35">
        <f t="shared" si="465"/>
        <v>4.580000000000001</v>
      </c>
      <c r="S382" s="33">
        <f aca="true" t="shared" si="466" ref="S382:AC382">S383</f>
        <v>-2.5300000000000002</v>
      </c>
      <c r="T382" s="33">
        <f t="shared" si="466"/>
        <v>-2.6000000000000005</v>
      </c>
      <c r="U382" s="33">
        <f t="shared" si="466"/>
        <v>1.9900000000000002</v>
      </c>
      <c r="V382" s="33">
        <f t="shared" si="466"/>
        <v>3.379999999999999</v>
      </c>
      <c r="W382" s="35">
        <f t="shared" si="466"/>
        <v>0.23999999999999844</v>
      </c>
      <c r="X382" s="33">
        <f t="shared" si="466"/>
        <v>0.8599999999999999</v>
      </c>
      <c r="Y382" s="33">
        <f t="shared" si="466"/>
        <v>1.9000000000000004</v>
      </c>
      <c r="Z382" s="33">
        <f t="shared" si="466"/>
        <v>4.15</v>
      </c>
      <c r="AA382" s="33">
        <f t="shared" si="466"/>
        <v>1.0699999999999994</v>
      </c>
      <c r="AB382" s="35">
        <f t="shared" si="466"/>
        <v>7.9799999999999995</v>
      </c>
      <c r="AC382" s="33">
        <f t="shared" si="466"/>
        <v>-4.720000000000001</v>
      </c>
      <c r="AD382" s="33">
        <f aca="true" t="shared" si="467" ref="AD382:AJ382">AD383</f>
        <v>0.5899999999999999</v>
      </c>
      <c r="AE382" s="33">
        <f t="shared" si="467"/>
        <v>4.28</v>
      </c>
      <c r="AF382" s="33">
        <f t="shared" si="467"/>
        <v>4.4300000000000015</v>
      </c>
      <c r="AG382" s="35">
        <f t="shared" si="467"/>
        <v>4.580000000000001</v>
      </c>
      <c r="AH382" s="33">
        <f t="shared" si="467"/>
        <v>-0.7999999999999989</v>
      </c>
      <c r="AI382" s="33">
        <f t="shared" si="467"/>
        <v>-1.4899999999999993</v>
      </c>
      <c r="AJ382" s="33">
        <f t="shared" si="467"/>
        <v>-8.74</v>
      </c>
    </row>
    <row r="383" spans="1:36" ht="12" customHeight="1">
      <c r="A383" s="10" t="s">
        <v>399</v>
      </c>
      <c r="B383" s="10" t="s">
        <v>400</v>
      </c>
      <c r="C383" s="7" t="s">
        <v>401</v>
      </c>
      <c r="D383" s="40">
        <v>2.18</v>
      </c>
      <c r="E383" s="40">
        <v>-3.7999999999999994</v>
      </c>
      <c r="F383" s="40">
        <v>0.0600000000000005</v>
      </c>
      <c r="G383" s="40">
        <v>-7.09</v>
      </c>
      <c r="H383" s="38">
        <f>SUM(D383:G383)</f>
        <v>-8.649999999999999</v>
      </c>
      <c r="I383" s="40">
        <v>-6.609999999999999</v>
      </c>
      <c r="J383" s="40">
        <v>-11.89</v>
      </c>
      <c r="K383" s="40">
        <v>-3.9500000000000006</v>
      </c>
      <c r="L383" s="40">
        <v>-1.83</v>
      </c>
      <c r="M383" s="38">
        <f>SUM(I383:L383)</f>
        <v>-24.28</v>
      </c>
      <c r="N383" s="41">
        <v>-4.720000000000001</v>
      </c>
      <c r="O383" s="41">
        <v>0.5899999999999999</v>
      </c>
      <c r="P383" s="41">
        <v>4.28</v>
      </c>
      <c r="Q383" s="41">
        <v>4.4300000000000015</v>
      </c>
      <c r="R383" s="38">
        <f>SUM(N383:Q383)</f>
        <v>4.580000000000001</v>
      </c>
      <c r="S383" s="40">
        <v>-2.5300000000000002</v>
      </c>
      <c r="T383" s="41">
        <v>-2.6000000000000005</v>
      </c>
      <c r="U383" s="40">
        <v>1.9900000000000002</v>
      </c>
      <c r="V383" s="41">
        <v>3.379999999999999</v>
      </c>
      <c r="W383" s="38">
        <f>SUM(S383:V383)</f>
        <v>0.23999999999999844</v>
      </c>
      <c r="X383" s="40">
        <v>0.8599999999999999</v>
      </c>
      <c r="Y383" s="41">
        <v>1.9000000000000004</v>
      </c>
      <c r="Z383" s="40">
        <v>4.15</v>
      </c>
      <c r="AA383" s="41">
        <v>1.0699999999999994</v>
      </c>
      <c r="AB383" s="38">
        <f>SUM(X383:AA383)</f>
        <v>7.9799999999999995</v>
      </c>
      <c r="AC383" s="33">
        <v>-4.720000000000001</v>
      </c>
      <c r="AD383" s="33">
        <v>0.5899999999999999</v>
      </c>
      <c r="AE383" s="33">
        <v>4.28</v>
      </c>
      <c r="AF383" s="33">
        <v>4.4300000000000015</v>
      </c>
      <c r="AG383" s="34">
        <f>SUM(AC383:AF383)</f>
        <v>4.580000000000001</v>
      </c>
      <c r="AH383" s="33">
        <v>-0.7999999999999989</v>
      </c>
      <c r="AI383" s="33">
        <v>-1.4899999999999993</v>
      </c>
      <c r="AJ383" s="37">
        <v>-8.74</v>
      </c>
    </row>
    <row r="384" spans="1:36" ht="24.75" customHeight="1">
      <c r="A384" s="10" t="s">
        <v>388</v>
      </c>
      <c r="B384" s="10" t="s">
        <v>389</v>
      </c>
      <c r="C384" s="7" t="s">
        <v>390</v>
      </c>
      <c r="D384" s="33">
        <f aca="true" t="shared" si="468" ref="D384:M384">D385+D386</f>
        <v>12.609999999999996</v>
      </c>
      <c r="E384" s="33">
        <f t="shared" si="468"/>
        <v>8.700000000000003</v>
      </c>
      <c r="F384" s="33">
        <f t="shared" si="468"/>
        <v>2.6600000000000077</v>
      </c>
      <c r="G384" s="33">
        <f t="shared" si="468"/>
        <v>4.840000000000009</v>
      </c>
      <c r="H384" s="35">
        <f t="shared" si="468"/>
        <v>28.810000000000013</v>
      </c>
      <c r="I384" s="33">
        <f t="shared" si="468"/>
        <v>16.199999999999996</v>
      </c>
      <c r="J384" s="33">
        <f t="shared" si="468"/>
        <v>25.71</v>
      </c>
      <c r="K384" s="33">
        <f t="shared" si="468"/>
        <v>11.659999999999993</v>
      </c>
      <c r="L384" s="33">
        <f t="shared" si="468"/>
        <v>23.310000000000002</v>
      </c>
      <c r="M384" s="35">
        <f t="shared" si="468"/>
        <v>76.88</v>
      </c>
      <c r="N384" s="33">
        <f aca="true" t="shared" si="469" ref="N384:AJ384">N385+N386</f>
        <v>7.290000000000008</v>
      </c>
      <c r="O384" s="33">
        <f t="shared" si="469"/>
        <v>19.799999999999997</v>
      </c>
      <c r="P384" s="33">
        <f t="shared" si="469"/>
        <v>14.509999999999998</v>
      </c>
      <c r="Q384" s="33">
        <f t="shared" si="469"/>
        <v>45.430000000000014</v>
      </c>
      <c r="R384" s="35">
        <f t="shared" si="469"/>
        <v>87.03000000000002</v>
      </c>
      <c r="S384" s="33">
        <f t="shared" si="469"/>
        <v>42.81999999999999</v>
      </c>
      <c r="T384" s="33">
        <f t="shared" si="469"/>
        <v>65.54</v>
      </c>
      <c r="U384" s="33">
        <f t="shared" si="469"/>
        <v>21.619999999999997</v>
      </c>
      <c r="V384" s="33">
        <f t="shared" si="469"/>
        <v>59.129999999999995</v>
      </c>
      <c r="W384" s="35">
        <f t="shared" si="469"/>
        <v>189.10999999999999</v>
      </c>
      <c r="X384" s="33">
        <f t="shared" si="469"/>
        <v>61.120000000000005</v>
      </c>
      <c r="Y384" s="33">
        <f t="shared" si="469"/>
        <v>-34.580000000000005</v>
      </c>
      <c r="Z384" s="33">
        <f t="shared" si="469"/>
        <v>103.47999999999998</v>
      </c>
      <c r="AA384" s="33">
        <f t="shared" si="469"/>
        <v>16.91999999999999</v>
      </c>
      <c r="AB384" s="35">
        <f t="shared" si="469"/>
        <v>146.93999999999997</v>
      </c>
      <c r="AC384" s="33">
        <f t="shared" si="469"/>
        <v>14.099999999999996</v>
      </c>
      <c r="AD384" s="33">
        <f t="shared" si="469"/>
        <v>-23.229999999999997</v>
      </c>
      <c r="AE384" s="33">
        <f t="shared" si="469"/>
        <v>-34.25</v>
      </c>
      <c r="AF384" s="33">
        <f t="shared" si="469"/>
        <v>109</v>
      </c>
      <c r="AG384" s="35">
        <f t="shared" si="469"/>
        <v>65.62</v>
      </c>
      <c r="AH384" s="33">
        <f t="shared" si="469"/>
        <v>-7.47</v>
      </c>
      <c r="AI384" s="33">
        <f t="shared" si="469"/>
        <v>10.849999999999998</v>
      </c>
      <c r="AJ384" s="33">
        <f t="shared" si="469"/>
        <v>40.99999999999999</v>
      </c>
    </row>
    <row r="385" spans="1:36" ht="12" customHeight="1">
      <c r="A385" s="10" t="s">
        <v>453</v>
      </c>
      <c r="B385" s="10" t="s">
        <v>429</v>
      </c>
      <c r="C385" s="7" t="s">
        <v>430</v>
      </c>
      <c r="D385" s="40">
        <v>-3.05</v>
      </c>
      <c r="E385" s="40">
        <v>1.6399999999999997</v>
      </c>
      <c r="F385" s="40">
        <v>-3.8399999999999994</v>
      </c>
      <c r="G385" s="40">
        <v>1.7399999999999998</v>
      </c>
      <c r="H385" s="38">
        <f>SUM(D385:G385)</f>
        <v>-3.5100000000000002</v>
      </c>
      <c r="I385" s="40">
        <v>1.56</v>
      </c>
      <c r="J385" s="40">
        <v>1.3900000000000001</v>
      </c>
      <c r="K385" s="40">
        <v>4.989999999999999</v>
      </c>
      <c r="L385" s="40">
        <v>-0.45999999999999996</v>
      </c>
      <c r="M385" s="38">
        <f>SUM(I385:L385)</f>
        <v>7.4799999999999995</v>
      </c>
      <c r="N385" s="41">
        <v>3.83</v>
      </c>
      <c r="O385" s="41">
        <v>-3.4999999999999996</v>
      </c>
      <c r="P385" s="41">
        <v>0</v>
      </c>
      <c r="Q385" s="41">
        <v>1.97</v>
      </c>
      <c r="R385" s="38">
        <f>SUM(N385:Q385)</f>
        <v>2.3000000000000007</v>
      </c>
      <c r="S385" s="40">
        <v>-0.2799999999999998</v>
      </c>
      <c r="T385" s="41">
        <v>0.35999999999999965</v>
      </c>
      <c r="U385" s="41">
        <v>12.6</v>
      </c>
      <c r="V385" s="41">
        <v>-8.98</v>
      </c>
      <c r="W385" s="38">
        <f>SUM(S385:V385)</f>
        <v>3.6999999999999993</v>
      </c>
      <c r="X385" s="41">
        <v>-0.13999999999999968</v>
      </c>
      <c r="Y385" s="40">
        <v>0.5700000000000002</v>
      </c>
      <c r="Z385" s="41">
        <v>23.58</v>
      </c>
      <c r="AA385" s="41">
        <v>24.3</v>
      </c>
      <c r="AB385" s="38">
        <f>SUM(X385:AA385)</f>
        <v>48.31</v>
      </c>
      <c r="AC385" s="33">
        <v>0.44000000000000006</v>
      </c>
      <c r="AD385" s="33">
        <v>-22.61</v>
      </c>
      <c r="AE385" s="33">
        <v>-16.009999999999998</v>
      </c>
      <c r="AF385" s="33">
        <v>-0.33000000000000007</v>
      </c>
      <c r="AG385" s="34">
        <f>SUM(AC385:AF385)</f>
        <v>-38.50999999999999</v>
      </c>
      <c r="AH385" s="33">
        <v>2.7800000000000002</v>
      </c>
      <c r="AI385" s="33">
        <v>0.30000000000000004</v>
      </c>
      <c r="AJ385" s="37">
        <v>1.56</v>
      </c>
    </row>
    <row r="386" spans="1:36" ht="12" customHeight="1">
      <c r="A386" s="10" t="s">
        <v>399</v>
      </c>
      <c r="B386" s="10" t="s">
        <v>400</v>
      </c>
      <c r="C386" s="7" t="s">
        <v>401</v>
      </c>
      <c r="D386" s="40">
        <v>15.659999999999997</v>
      </c>
      <c r="E386" s="40">
        <v>7.060000000000002</v>
      </c>
      <c r="F386" s="40">
        <v>6.500000000000007</v>
      </c>
      <c r="G386" s="40">
        <v>3.1000000000000085</v>
      </c>
      <c r="H386" s="38">
        <f>SUM(D386:G386)</f>
        <v>32.320000000000014</v>
      </c>
      <c r="I386" s="40">
        <v>14.639999999999997</v>
      </c>
      <c r="J386" s="40">
        <v>24.32</v>
      </c>
      <c r="K386" s="40">
        <v>6.669999999999995</v>
      </c>
      <c r="L386" s="40">
        <v>23.770000000000003</v>
      </c>
      <c r="M386" s="38">
        <f>SUM(I386:L386)</f>
        <v>69.39999999999999</v>
      </c>
      <c r="N386" s="41">
        <v>3.460000000000008</v>
      </c>
      <c r="O386" s="41">
        <v>23.299999999999997</v>
      </c>
      <c r="P386" s="41">
        <v>14.509999999999998</v>
      </c>
      <c r="Q386" s="41">
        <v>43.460000000000015</v>
      </c>
      <c r="R386" s="38">
        <f>SUM(N386:Q386)</f>
        <v>84.73000000000002</v>
      </c>
      <c r="S386" s="40">
        <v>43.099999999999994</v>
      </c>
      <c r="T386" s="41">
        <v>65.18</v>
      </c>
      <c r="U386" s="41">
        <v>9.019999999999996</v>
      </c>
      <c r="V386" s="41">
        <v>68.11</v>
      </c>
      <c r="W386" s="38">
        <f>SUM(S386:V386)</f>
        <v>185.41</v>
      </c>
      <c r="X386" s="41">
        <v>61.260000000000005</v>
      </c>
      <c r="Y386" s="40">
        <v>-35.150000000000006</v>
      </c>
      <c r="Z386" s="41">
        <v>79.89999999999998</v>
      </c>
      <c r="AA386" s="41">
        <v>-7.38000000000001</v>
      </c>
      <c r="AB386" s="38">
        <f>SUM(X386:AA386)</f>
        <v>98.62999999999997</v>
      </c>
      <c r="AC386" s="33">
        <v>13.659999999999997</v>
      </c>
      <c r="AD386" s="33">
        <v>-0.6199999999999974</v>
      </c>
      <c r="AE386" s="33">
        <v>-18.240000000000002</v>
      </c>
      <c r="AF386" s="33">
        <v>109.33</v>
      </c>
      <c r="AG386" s="34">
        <f>SUM(AC386:AF386)</f>
        <v>104.13</v>
      </c>
      <c r="AH386" s="33">
        <v>-10.25</v>
      </c>
      <c r="AI386" s="33">
        <v>10.549999999999997</v>
      </c>
      <c r="AJ386" s="37">
        <v>39.43999999999999</v>
      </c>
    </row>
    <row r="387" spans="1:38" s="8" customFormat="1" ht="12" customHeight="1">
      <c r="A387" s="6" t="s">
        <v>454</v>
      </c>
      <c r="B387" s="6" t="s">
        <v>455</v>
      </c>
      <c r="C387" s="6" t="s">
        <v>456</v>
      </c>
      <c r="D387" s="31">
        <f aca="true" t="shared" si="470" ref="D387:AJ387">D388-D395</f>
        <v>65.56</v>
      </c>
      <c r="E387" s="31">
        <f t="shared" si="470"/>
        <v>-64.28999999999999</v>
      </c>
      <c r="F387" s="31">
        <f t="shared" si="470"/>
        <v>-20.320000000000007</v>
      </c>
      <c r="G387" s="31">
        <f t="shared" si="470"/>
        <v>-86.50999999999999</v>
      </c>
      <c r="H387" s="30">
        <f t="shared" si="470"/>
        <v>-105.56</v>
      </c>
      <c r="I387" s="31">
        <f t="shared" si="470"/>
        <v>28.81</v>
      </c>
      <c r="J387" s="31">
        <f t="shared" si="470"/>
        <v>-83.07</v>
      </c>
      <c r="K387" s="31">
        <f t="shared" si="470"/>
        <v>-50.709999999999994</v>
      </c>
      <c r="L387" s="31">
        <f t="shared" si="470"/>
        <v>-15.360000000000001</v>
      </c>
      <c r="M387" s="30">
        <f t="shared" si="470"/>
        <v>-120.32999999999998</v>
      </c>
      <c r="N387" s="31">
        <f t="shared" si="470"/>
        <v>-10.77</v>
      </c>
      <c r="O387" s="31">
        <f t="shared" si="470"/>
        <v>-60.730000000000004</v>
      </c>
      <c r="P387" s="31">
        <f t="shared" si="470"/>
        <v>-51.739999999999995</v>
      </c>
      <c r="Q387" s="31">
        <f t="shared" si="470"/>
        <v>-12.689999999999998</v>
      </c>
      <c r="R387" s="30">
        <f t="shared" si="470"/>
        <v>-135.93</v>
      </c>
      <c r="S387" s="31">
        <f t="shared" si="470"/>
        <v>-6.82</v>
      </c>
      <c r="T387" s="31">
        <f t="shared" si="470"/>
        <v>-59.22</v>
      </c>
      <c r="U387" s="31">
        <f t="shared" si="470"/>
        <v>-24.180000000000003</v>
      </c>
      <c r="V387" s="31">
        <f t="shared" si="470"/>
        <v>-39.43</v>
      </c>
      <c r="W387" s="30">
        <f t="shared" si="470"/>
        <v>-129.64999999999998</v>
      </c>
      <c r="X387" s="31">
        <f t="shared" si="470"/>
        <v>-5.68</v>
      </c>
      <c r="Y387" s="31">
        <f t="shared" si="470"/>
        <v>-108.39000000000001</v>
      </c>
      <c r="Z387" s="31">
        <f t="shared" si="470"/>
        <v>-17.5</v>
      </c>
      <c r="AA387" s="31">
        <f t="shared" si="470"/>
        <v>-3.549999999999997</v>
      </c>
      <c r="AB387" s="30">
        <f t="shared" si="470"/>
        <v>-135.11999999999998</v>
      </c>
      <c r="AC387" s="33">
        <f t="shared" si="470"/>
        <v>15.94</v>
      </c>
      <c r="AD387" s="33">
        <f t="shared" si="470"/>
        <v>-66.04</v>
      </c>
      <c r="AE387" s="33">
        <f t="shared" si="470"/>
        <v>-72.97999999999999</v>
      </c>
      <c r="AF387" s="33">
        <f t="shared" si="470"/>
        <v>-14.74</v>
      </c>
      <c r="AG387" s="35">
        <f t="shared" si="470"/>
        <v>-137.82000000000002</v>
      </c>
      <c r="AH387" s="33">
        <f t="shared" si="470"/>
        <v>-24.03</v>
      </c>
      <c r="AI387" s="33">
        <f t="shared" si="470"/>
        <v>-39.8</v>
      </c>
      <c r="AJ387" s="33">
        <f t="shared" si="470"/>
        <v>-62.900000000000006</v>
      </c>
      <c r="AL387" s="8">
        <v>0</v>
      </c>
    </row>
    <row r="388" spans="1:38" ht="12" customHeight="1">
      <c r="A388" s="14" t="s">
        <v>419</v>
      </c>
      <c r="B388" s="14" t="s">
        <v>420</v>
      </c>
      <c r="C388" s="7" t="s">
        <v>421</v>
      </c>
      <c r="D388" s="33">
        <f aca="true" t="shared" si="471" ref="D388:R389">D389</f>
        <v>41.5</v>
      </c>
      <c r="E388" s="33">
        <f t="shared" si="471"/>
        <v>-44.18</v>
      </c>
      <c r="F388" s="33">
        <f t="shared" si="471"/>
        <v>29.08</v>
      </c>
      <c r="G388" s="33">
        <f t="shared" si="471"/>
        <v>-71.25999999999999</v>
      </c>
      <c r="H388" s="35">
        <f t="shared" si="471"/>
        <v>-44.86</v>
      </c>
      <c r="I388" s="33">
        <f t="shared" si="471"/>
        <v>34.79</v>
      </c>
      <c r="J388" s="33">
        <f t="shared" si="471"/>
        <v>-28.409999999999997</v>
      </c>
      <c r="K388" s="33">
        <f t="shared" si="471"/>
        <v>-15.34</v>
      </c>
      <c r="L388" s="33">
        <f t="shared" si="471"/>
        <v>-12.280000000000001</v>
      </c>
      <c r="M388" s="35">
        <f t="shared" si="471"/>
        <v>-21.240000000000002</v>
      </c>
      <c r="N388" s="33">
        <f>N389</f>
        <v>-4.21</v>
      </c>
      <c r="O388" s="33">
        <f t="shared" si="471"/>
        <v>9.61</v>
      </c>
      <c r="P388" s="33">
        <f t="shared" si="471"/>
        <v>24.86</v>
      </c>
      <c r="Q388" s="33">
        <f t="shared" si="471"/>
        <v>34.53</v>
      </c>
      <c r="R388" s="35">
        <f t="shared" si="471"/>
        <v>64.78999999999999</v>
      </c>
      <c r="S388" s="33">
        <f>S389</f>
        <v>-10.07</v>
      </c>
      <c r="T388" s="33">
        <f aca="true" t="shared" si="472" ref="T388:W389">T389</f>
        <v>-37.37</v>
      </c>
      <c r="U388" s="33">
        <f t="shared" si="472"/>
        <v>-24.240000000000002</v>
      </c>
      <c r="V388" s="33">
        <f t="shared" si="472"/>
        <v>-26.47</v>
      </c>
      <c r="W388" s="35">
        <f t="shared" si="472"/>
        <v>-98.14999999999999</v>
      </c>
      <c r="X388" s="33">
        <f>X389</f>
        <v>0.47</v>
      </c>
      <c r="Y388" s="33">
        <f aca="true" t="shared" si="473" ref="Y388:AB389">Y389</f>
        <v>-43.1</v>
      </c>
      <c r="Z388" s="33">
        <f t="shared" si="473"/>
        <v>0.9099999999999999</v>
      </c>
      <c r="AA388" s="33">
        <f t="shared" si="473"/>
        <v>-19.689999999999998</v>
      </c>
      <c r="AB388" s="35">
        <f t="shared" si="473"/>
        <v>-61.410000000000004</v>
      </c>
      <c r="AC388" s="33">
        <f>AC389</f>
        <v>3.16</v>
      </c>
      <c r="AD388" s="33">
        <f aca="true" t="shared" si="474" ref="AD388:AJ389">AD389</f>
        <v>-7.000000000000001</v>
      </c>
      <c r="AE388" s="33">
        <f t="shared" si="474"/>
        <v>-22.61</v>
      </c>
      <c r="AF388" s="33">
        <f t="shared" si="474"/>
        <v>14.26</v>
      </c>
      <c r="AG388" s="35">
        <f t="shared" si="474"/>
        <v>-12.190000000000001</v>
      </c>
      <c r="AH388" s="33">
        <f t="shared" si="474"/>
        <v>-10.28</v>
      </c>
      <c r="AI388" s="33">
        <f t="shared" si="474"/>
        <v>-2.15</v>
      </c>
      <c r="AJ388" s="33">
        <f t="shared" si="474"/>
        <v>-3.95</v>
      </c>
      <c r="AL388" s="2">
        <v>0</v>
      </c>
    </row>
    <row r="389" spans="1:36" ht="12" customHeight="1">
      <c r="A389" s="10" t="s">
        <v>385</v>
      </c>
      <c r="B389" s="10" t="s">
        <v>386</v>
      </c>
      <c r="C389" s="7" t="s">
        <v>387</v>
      </c>
      <c r="D389" s="33">
        <f t="shared" si="471"/>
        <v>41.5</v>
      </c>
      <c r="E389" s="33">
        <f t="shared" si="471"/>
        <v>-44.18</v>
      </c>
      <c r="F389" s="33">
        <f t="shared" si="471"/>
        <v>29.08</v>
      </c>
      <c r="G389" s="33">
        <f t="shared" si="471"/>
        <v>-71.25999999999999</v>
      </c>
      <c r="H389" s="35">
        <f t="shared" si="471"/>
        <v>-44.86</v>
      </c>
      <c r="I389" s="33">
        <f t="shared" si="471"/>
        <v>34.79</v>
      </c>
      <c r="J389" s="33">
        <f t="shared" si="471"/>
        <v>-28.409999999999997</v>
      </c>
      <c r="K389" s="33">
        <f t="shared" si="471"/>
        <v>-15.34</v>
      </c>
      <c r="L389" s="33">
        <f t="shared" si="471"/>
        <v>-12.280000000000001</v>
      </c>
      <c r="M389" s="35">
        <f t="shared" si="471"/>
        <v>-21.240000000000002</v>
      </c>
      <c r="N389" s="33">
        <f>N390</f>
        <v>-4.21</v>
      </c>
      <c r="O389" s="33">
        <f t="shared" si="471"/>
        <v>9.61</v>
      </c>
      <c r="P389" s="33">
        <f t="shared" si="471"/>
        <v>24.86</v>
      </c>
      <c r="Q389" s="33">
        <f t="shared" si="471"/>
        <v>34.53</v>
      </c>
      <c r="R389" s="35">
        <f t="shared" si="471"/>
        <v>64.78999999999999</v>
      </c>
      <c r="S389" s="33">
        <f>S390</f>
        <v>-10.07</v>
      </c>
      <c r="T389" s="33">
        <f t="shared" si="472"/>
        <v>-37.37</v>
      </c>
      <c r="U389" s="33">
        <f t="shared" si="472"/>
        <v>-24.240000000000002</v>
      </c>
      <c r="V389" s="33">
        <f t="shared" si="472"/>
        <v>-26.47</v>
      </c>
      <c r="W389" s="35">
        <f t="shared" si="472"/>
        <v>-98.14999999999999</v>
      </c>
      <c r="X389" s="33">
        <f>X390</f>
        <v>0.47</v>
      </c>
      <c r="Y389" s="33">
        <f t="shared" si="473"/>
        <v>-43.1</v>
      </c>
      <c r="Z389" s="33">
        <f t="shared" si="473"/>
        <v>0.9099999999999999</v>
      </c>
      <c r="AA389" s="33">
        <f t="shared" si="473"/>
        <v>-19.689999999999998</v>
      </c>
      <c r="AB389" s="35">
        <f t="shared" si="473"/>
        <v>-61.410000000000004</v>
      </c>
      <c r="AC389" s="33">
        <f>AC390</f>
        <v>3.16</v>
      </c>
      <c r="AD389" s="33">
        <f t="shared" si="474"/>
        <v>-7.000000000000001</v>
      </c>
      <c r="AE389" s="33">
        <f t="shared" si="474"/>
        <v>-22.61</v>
      </c>
      <c r="AF389" s="33">
        <f t="shared" si="474"/>
        <v>14.26</v>
      </c>
      <c r="AG389" s="35">
        <f t="shared" si="474"/>
        <v>-12.190000000000001</v>
      </c>
      <c r="AH389" s="33">
        <f t="shared" si="474"/>
        <v>-10.28</v>
      </c>
      <c r="AI389" s="33">
        <f t="shared" si="474"/>
        <v>-2.15</v>
      </c>
      <c r="AJ389" s="33">
        <f t="shared" si="474"/>
        <v>-3.95</v>
      </c>
    </row>
    <row r="390" spans="1:36" ht="12" customHeight="1">
      <c r="A390" s="10" t="s">
        <v>435</v>
      </c>
      <c r="B390" s="10" t="s">
        <v>425</v>
      </c>
      <c r="C390" s="7" t="s">
        <v>424</v>
      </c>
      <c r="D390" s="33">
        <f aca="true" t="shared" si="475" ref="D390:AJ390">D392+D394</f>
        <v>41.5</v>
      </c>
      <c r="E390" s="33">
        <f t="shared" si="475"/>
        <v>-44.18</v>
      </c>
      <c r="F390" s="33">
        <f t="shared" si="475"/>
        <v>29.08</v>
      </c>
      <c r="G390" s="33">
        <f t="shared" si="475"/>
        <v>-71.25999999999999</v>
      </c>
      <c r="H390" s="35">
        <f t="shared" si="475"/>
        <v>-44.86</v>
      </c>
      <c r="I390" s="33">
        <f t="shared" si="475"/>
        <v>34.79</v>
      </c>
      <c r="J390" s="33">
        <f t="shared" si="475"/>
        <v>-28.409999999999997</v>
      </c>
      <c r="K390" s="33">
        <f t="shared" si="475"/>
        <v>-15.34</v>
      </c>
      <c r="L390" s="33">
        <f t="shared" si="475"/>
        <v>-12.280000000000001</v>
      </c>
      <c r="M390" s="35">
        <f t="shared" si="475"/>
        <v>-21.240000000000002</v>
      </c>
      <c r="N390" s="33">
        <f t="shared" si="475"/>
        <v>-4.21</v>
      </c>
      <c r="O390" s="33">
        <f t="shared" si="475"/>
        <v>9.61</v>
      </c>
      <c r="P390" s="33">
        <f t="shared" si="475"/>
        <v>24.86</v>
      </c>
      <c r="Q390" s="33">
        <f t="shared" si="475"/>
        <v>34.53</v>
      </c>
      <c r="R390" s="35">
        <f t="shared" si="475"/>
        <v>64.78999999999999</v>
      </c>
      <c r="S390" s="33">
        <f t="shared" si="475"/>
        <v>-10.07</v>
      </c>
      <c r="T390" s="33">
        <f t="shared" si="475"/>
        <v>-37.37</v>
      </c>
      <c r="U390" s="33">
        <f t="shared" si="475"/>
        <v>-24.240000000000002</v>
      </c>
      <c r="V390" s="33">
        <f t="shared" si="475"/>
        <v>-26.47</v>
      </c>
      <c r="W390" s="35">
        <f t="shared" si="475"/>
        <v>-98.14999999999999</v>
      </c>
      <c r="X390" s="33">
        <f t="shared" si="475"/>
        <v>0.47</v>
      </c>
      <c r="Y390" s="33">
        <f t="shared" si="475"/>
        <v>-43.1</v>
      </c>
      <c r="Z390" s="33">
        <f t="shared" si="475"/>
        <v>0.9099999999999999</v>
      </c>
      <c r="AA390" s="33">
        <f t="shared" si="475"/>
        <v>-19.689999999999998</v>
      </c>
      <c r="AB390" s="35">
        <f t="shared" si="475"/>
        <v>-61.410000000000004</v>
      </c>
      <c r="AC390" s="33">
        <f t="shared" si="475"/>
        <v>3.16</v>
      </c>
      <c r="AD390" s="33">
        <f t="shared" si="475"/>
        <v>-7.000000000000001</v>
      </c>
      <c r="AE390" s="33">
        <f t="shared" si="475"/>
        <v>-22.61</v>
      </c>
      <c r="AF390" s="33">
        <f t="shared" si="475"/>
        <v>14.26</v>
      </c>
      <c r="AG390" s="35">
        <f t="shared" si="475"/>
        <v>-12.190000000000001</v>
      </c>
      <c r="AH390" s="33">
        <f t="shared" si="475"/>
        <v>-10.28</v>
      </c>
      <c r="AI390" s="33">
        <f t="shared" si="475"/>
        <v>-2.15</v>
      </c>
      <c r="AJ390" s="33">
        <f t="shared" si="475"/>
        <v>-3.95</v>
      </c>
    </row>
    <row r="391" spans="1:36" ht="12" customHeight="1">
      <c r="A391" s="10" t="s">
        <v>450</v>
      </c>
      <c r="B391" s="10" t="s">
        <v>451</v>
      </c>
      <c r="C391" s="7" t="s">
        <v>457</v>
      </c>
      <c r="D391" s="33">
        <f aca="true" t="shared" si="476" ref="D391:R391">D392</f>
        <v>0.55</v>
      </c>
      <c r="E391" s="33">
        <f t="shared" si="476"/>
        <v>0.01</v>
      </c>
      <c r="F391" s="33">
        <f t="shared" si="476"/>
        <v>-0.02</v>
      </c>
      <c r="G391" s="33">
        <f t="shared" si="476"/>
        <v>-0.38</v>
      </c>
      <c r="H391" s="35">
        <f t="shared" si="476"/>
        <v>0.16000000000000003</v>
      </c>
      <c r="I391" s="33">
        <f t="shared" si="476"/>
        <v>0.56</v>
      </c>
      <c r="J391" s="33">
        <f t="shared" si="476"/>
        <v>0.64</v>
      </c>
      <c r="K391" s="33">
        <f t="shared" si="476"/>
        <v>0.82</v>
      </c>
      <c r="L391" s="33">
        <f t="shared" si="476"/>
        <v>0.76</v>
      </c>
      <c r="M391" s="35">
        <f t="shared" si="476"/>
        <v>2.7800000000000002</v>
      </c>
      <c r="N391" s="33">
        <f>N392</f>
        <v>0.18</v>
      </c>
      <c r="O391" s="33">
        <f t="shared" si="476"/>
        <v>1.29</v>
      </c>
      <c r="P391" s="33">
        <f t="shared" si="476"/>
        <v>-0.23</v>
      </c>
      <c r="Q391" s="33">
        <f t="shared" si="476"/>
        <v>0.83</v>
      </c>
      <c r="R391" s="35">
        <f t="shared" si="476"/>
        <v>2.07</v>
      </c>
      <c r="S391" s="33">
        <f aca="true" t="shared" si="477" ref="S391:AC391">S392</f>
        <v>0.66</v>
      </c>
      <c r="T391" s="33">
        <f t="shared" si="477"/>
        <v>0.36</v>
      </c>
      <c r="U391" s="33">
        <f t="shared" si="477"/>
        <v>0.04</v>
      </c>
      <c r="V391" s="33">
        <f t="shared" si="477"/>
        <v>0.03</v>
      </c>
      <c r="W391" s="35">
        <f t="shared" si="477"/>
        <v>1.09</v>
      </c>
      <c r="X391" s="33">
        <f t="shared" si="477"/>
        <v>-0.28</v>
      </c>
      <c r="Y391" s="33">
        <f t="shared" si="477"/>
        <v>-3.53</v>
      </c>
      <c r="Z391" s="33">
        <f t="shared" si="477"/>
        <v>0.76</v>
      </c>
      <c r="AA391" s="33">
        <f t="shared" si="477"/>
        <v>1.37</v>
      </c>
      <c r="AB391" s="35">
        <f t="shared" si="477"/>
        <v>-1.6799999999999997</v>
      </c>
      <c r="AC391" s="33">
        <f t="shared" si="477"/>
        <v>0.45</v>
      </c>
      <c r="AD391" s="33">
        <f aca="true" t="shared" si="478" ref="AD391:AJ391">AD392</f>
        <v>0.96</v>
      </c>
      <c r="AE391" s="33">
        <f t="shared" si="478"/>
        <v>0.14</v>
      </c>
      <c r="AF391" s="33">
        <f t="shared" si="478"/>
        <v>0.08</v>
      </c>
      <c r="AG391" s="35">
        <f t="shared" si="478"/>
        <v>1.63</v>
      </c>
      <c r="AH391" s="33">
        <f t="shared" si="478"/>
        <v>-0.02</v>
      </c>
      <c r="AI391" s="33">
        <f t="shared" si="478"/>
        <v>0</v>
      </c>
      <c r="AJ391" s="33">
        <f t="shared" si="478"/>
        <v>-0.02</v>
      </c>
    </row>
    <row r="392" spans="1:36" ht="12" customHeight="1">
      <c r="A392" s="10" t="s">
        <v>453</v>
      </c>
      <c r="B392" s="10" t="s">
        <v>429</v>
      </c>
      <c r="C392" s="7" t="s">
        <v>430</v>
      </c>
      <c r="D392" s="40">
        <v>0.55</v>
      </c>
      <c r="E392" s="40">
        <v>0.01</v>
      </c>
      <c r="F392" s="40">
        <v>-0.02</v>
      </c>
      <c r="G392" s="40">
        <v>-0.38</v>
      </c>
      <c r="H392" s="38">
        <f>SUM(D392:G392)</f>
        <v>0.16000000000000003</v>
      </c>
      <c r="I392" s="39">
        <v>0.56</v>
      </c>
      <c r="J392" s="39">
        <v>0.64</v>
      </c>
      <c r="K392" s="39">
        <v>0.82</v>
      </c>
      <c r="L392" s="39">
        <v>0.76</v>
      </c>
      <c r="M392" s="38">
        <f>SUM(I392:L392)</f>
        <v>2.7800000000000002</v>
      </c>
      <c r="N392" s="40">
        <v>0.18</v>
      </c>
      <c r="O392" s="40">
        <v>1.29</v>
      </c>
      <c r="P392" s="40">
        <v>-0.23</v>
      </c>
      <c r="Q392" s="40">
        <v>0.83</v>
      </c>
      <c r="R392" s="38">
        <f>SUM(N392:Q392)</f>
        <v>2.07</v>
      </c>
      <c r="S392" s="40">
        <v>0.66</v>
      </c>
      <c r="T392" s="40">
        <v>0.36</v>
      </c>
      <c r="U392" s="40">
        <v>0.04</v>
      </c>
      <c r="V392" s="40">
        <v>0.03</v>
      </c>
      <c r="W392" s="38">
        <f>SUM(S392:V392)</f>
        <v>1.09</v>
      </c>
      <c r="X392" s="40">
        <v>-0.28</v>
      </c>
      <c r="Y392" s="40">
        <v>-3.53</v>
      </c>
      <c r="Z392" s="40">
        <v>0.76</v>
      </c>
      <c r="AA392" s="40">
        <v>1.37</v>
      </c>
      <c r="AB392" s="38">
        <f>SUM(X392:AA392)</f>
        <v>-1.6799999999999997</v>
      </c>
      <c r="AC392" s="33">
        <v>0.45</v>
      </c>
      <c r="AD392" s="33">
        <v>0.96</v>
      </c>
      <c r="AE392" s="33">
        <v>0.14</v>
      </c>
      <c r="AF392" s="33">
        <v>0.08</v>
      </c>
      <c r="AG392" s="34">
        <f>SUM(AC392:AF392)</f>
        <v>1.63</v>
      </c>
      <c r="AH392" s="33">
        <v>-0.02</v>
      </c>
      <c r="AI392" s="33"/>
      <c r="AJ392" s="37">
        <v>-0.02</v>
      </c>
    </row>
    <row r="393" spans="1:36" ht="23.25" customHeight="1">
      <c r="A393" s="10" t="s">
        <v>388</v>
      </c>
      <c r="B393" s="10" t="s">
        <v>389</v>
      </c>
      <c r="C393" s="7" t="s">
        <v>390</v>
      </c>
      <c r="D393" s="33">
        <f aca="true" t="shared" si="479" ref="D393:R393">D394</f>
        <v>40.95</v>
      </c>
      <c r="E393" s="33">
        <f t="shared" si="479"/>
        <v>-44.19</v>
      </c>
      <c r="F393" s="33">
        <f t="shared" si="479"/>
        <v>29.099999999999998</v>
      </c>
      <c r="G393" s="33">
        <f t="shared" si="479"/>
        <v>-70.88</v>
      </c>
      <c r="H393" s="35">
        <f t="shared" si="479"/>
        <v>-45.019999999999996</v>
      </c>
      <c r="I393" s="33">
        <f t="shared" si="479"/>
        <v>34.23</v>
      </c>
      <c r="J393" s="33">
        <f t="shared" si="479"/>
        <v>-29.049999999999997</v>
      </c>
      <c r="K393" s="33">
        <f t="shared" si="479"/>
        <v>-16.16</v>
      </c>
      <c r="L393" s="33">
        <f t="shared" si="479"/>
        <v>-13.040000000000001</v>
      </c>
      <c r="M393" s="35">
        <f t="shared" si="479"/>
        <v>-24.020000000000003</v>
      </c>
      <c r="N393" s="33">
        <f>N394</f>
        <v>-4.39</v>
      </c>
      <c r="O393" s="33">
        <f t="shared" si="479"/>
        <v>8.32</v>
      </c>
      <c r="P393" s="33">
        <f t="shared" si="479"/>
        <v>25.09</v>
      </c>
      <c r="Q393" s="33">
        <f t="shared" si="479"/>
        <v>33.7</v>
      </c>
      <c r="R393" s="35">
        <f t="shared" si="479"/>
        <v>62.72</v>
      </c>
      <c r="S393" s="33">
        <f aca="true" t="shared" si="480" ref="S393:AC393">S394</f>
        <v>-10.73</v>
      </c>
      <c r="T393" s="33">
        <f t="shared" si="480"/>
        <v>-37.73</v>
      </c>
      <c r="U393" s="33">
        <f t="shared" si="480"/>
        <v>-24.28</v>
      </c>
      <c r="V393" s="33">
        <f t="shared" si="480"/>
        <v>-26.5</v>
      </c>
      <c r="W393" s="35">
        <f t="shared" si="480"/>
        <v>-99.24</v>
      </c>
      <c r="X393" s="33">
        <f t="shared" si="480"/>
        <v>0.75</v>
      </c>
      <c r="Y393" s="33">
        <f t="shared" si="480"/>
        <v>-39.57</v>
      </c>
      <c r="Z393" s="33">
        <f t="shared" si="480"/>
        <v>0.1499999999999999</v>
      </c>
      <c r="AA393" s="33">
        <f t="shared" si="480"/>
        <v>-21.06</v>
      </c>
      <c r="AB393" s="35">
        <f t="shared" si="480"/>
        <v>-59.730000000000004</v>
      </c>
      <c r="AC393" s="33">
        <f t="shared" si="480"/>
        <v>2.71</v>
      </c>
      <c r="AD393" s="33">
        <f aca="true" t="shared" si="481" ref="AD393:AJ393">AD394</f>
        <v>-7.960000000000001</v>
      </c>
      <c r="AE393" s="33">
        <f t="shared" si="481"/>
        <v>-22.75</v>
      </c>
      <c r="AF393" s="33">
        <f t="shared" si="481"/>
        <v>14.18</v>
      </c>
      <c r="AG393" s="35">
        <f t="shared" si="481"/>
        <v>-13.82</v>
      </c>
      <c r="AH393" s="33">
        <f t="shared" si="481"/>
        <v>-10.26</v>
      </c>
      <c r="AI393" s="33">
        <f t="shared" si="481"/>
        <v>-2.15</v>
      </c>
      <c r="AJ393" s="33">
        <f t="shared" si="481"/>
        <v>-3.93</v>
      </c>
    </row>
    <row r="394" spans="1:36" ht="12" customHeight="1">
      <c r="A394" s="10" t="s">
        <v>453</v>
      </c>
      <c r="B394" s="10" t="s">
        <v>429</v>
      </c>
      <c r="C394" s="7" t="s">
        <v>430</v>
      </c>
      <c r="D394" s="40">
        <v>40.95</v>
      </c>
      <c r="E394" s="40">
        <v>-44.19</v>
      </c>
      <c r="F394" s="41">
        <v>29.099999999999998</v>
      </c>
      <c r="G394" s="41">
        <v>-70.88</v>
      </c>
      <c r="H394" s="38">
        <f>SUM(D394:G394)</f>
        <v>-45.019999999999996</v>
      </c>
      <c r="I394" s="40">
        <v>34.23</v>
      </c>
      <c r="J394" s="40">
        <v>-29.049999999999997</v>
      </c>
      <c r="K394" s="41">
        <v>-16.16</v>
      </c>
      <c r="L394" s="41">
        <v>-13.040000000000001</v>
      </c>
      <c r="M394" s="38">
        <f>SUM(I394:L394)</f>
        <v>-24.020000000000003</v>
      </c>
      <c r="N394" s="41">
        <v>-4.39</v>
      </c>
      <c r="O394" s="41">
        <v>8.32</v>
      </c>
      <c r="P394" s="41">
        <v>25.09</v>
      </c>
      <c r="Q394" s="41">
        <v>33.7</v>
      </c>
      <c r="R394" s="38">
        <f>SUM(N394:Q394)</f>
        <v>62.72</v>
      </c>
      <c r="S394" s="40">
        <v>-10.73</v>
      </c>
      <c r="T394" s="41">
        <v>-37.73</v>
      </c>
      <c r="U394" s="40">
        <v>-24.28</v>
      </c>
      <c r="V394" s="40">
        <v>-26.5</v>
      </c>
      <c r="W394" s="38">
        <f>SUM(S394:V394)</f>
        <v>-99.24</v>
      </c>
      <c r="X394" s="41">
        <v>0.75</v>
      </c>
      <c r="Y394" s="41">
        <v>-39.57</v>
      </c>
      <c r="Z394" s="41">
        <v>0.1499999999999999</v>
      </c>
      <c r="AA394" s="41">
        <v>-21.06</v>
      </c>
      <c r="AB394" s="38">
        <f>SUM(X394:AA394)</f>
        <v>-59.730000000000004</v>
      </c>
      <c r="AC394" s="33">
        <v>2.71</v>
      </c>
      <c r="AD394" s="33">
        <v>-7.960000000000001</v>
      </c>
      <c r="AE394" s="33">
        <v>-22.75</v>
      </c>
      <c r="AF394" s="33">
        <v>14.18</v>
      </c>
      <c r="AG394" s="34">
        <f>SUM(AC394:AF394)</f>
        <v>-13.82</v>
      </c>
      <c r="AH394" s="33">
        <v>-10.26</v>
      </c>
      <c r="AI394" s="42">
        <v>-2.15</v>
      </c>
      <c r="AJ394" s="42">
        <v>-3.93</v>
      </c>
    </row>
    <row r="395" spans="1:36" ht="12" customHeight="1">
      <c r="A395" s="14" t="s">
        <v>431</v>
      </c>
      <c r="B395" s="14" t="s">
        <v>432</v>
      </c>
      <c r="C395" s="7" t="s">
        <v>433</v>
      </c>
      <c r="D395" s="33">
        <f aca="true" t="shared" si="482" ref="D395:R396">D396</f>
        <v>-24.060000000000002</v>
      </c>
      <c r="E395" s="33">
        <f t="shared" si="482"/>
        <v>20.11</v>
      </c>
      <c r="F395" s="33">
        <f t="shared" si="482"/>
        <v>49.400000000000006</v>
      </c>
      <c r="G395" s="33">
        <f t="shared" si="482"/>
        <v>15.25</v>
      </c>
      <c r="H395" s="35">
        <f t="shared" si="482"/>
        <v>60.7</v>
      </c>
      <c r="I395" s="33">
        <f t="shared" si="482"/>
        <v>5.98</v>
      </c>
      <c r="J395" s="33">
        <f t="shared" si="482"/>
        <v>54.660000000000004</v>
      </c>
      <c r="K395" s="33">
        <f t="shared" si="482"/>
        <v>35.37</v>
      </c>
      <c r="L395" s="33">
        <f t="shared" si="482"/>
        <v>3.08</v>
      </c>
      <c r="M395" s="35">
        <f t="shared" si="482"/>
        <v>99.08999999999999</v>
      </c>
      <c r="N395" s="33">
        <f>N396</f>
        <v>6.56</v>
      </c>
      <c r="O395" s="33">
        <f t="shared" si="482"/>
        <v>70.34</v>
      </c>
      <c r="P395" s="33">
        <f t="shared" si="482"/>
        <v>76.6</v>
      </c>
      <c r="Q395" s="33">
        <f t="shared" si="482"/>
        <v>47.22</v>
      </c>
      <c r="R395" s="35">
        <f t="shared" si="482"/>
        <v>200.72</v>
      </c>
      <c r="S395" s="33">
        <f>S396</f>
        <v>-3.25</v>
      </c>
      <c r="T395" s="33">
        <f aca="true" t="shared" si="483" ref="T395:W396">T396</f>
        <v>21.85</v>
      </c>
      <c r="U395" s="33">
        <f t="shared" si="483"/>
        <v>-0.06</v>
      </c>
      <c r="V395" s="33">
        <f t="shared" si="483"/>
        <v>12.96</v>
      </c>
      <c r="W395" s="35">
        <f t="shared" si="483"/>
        <v>31.499999999999996</v>
      </c>
      <c r="X395" s="33">
        <f>X396</f>
        <v>6.1499999999999995</v>
      </c>
      <c r="Y395" s="33">
        <f aca="true" t="shared" si="484" ref="Y395:AB396">Y396</f>
        <v>65.29</v>
      </c>
      <c r="Z395" s="33">
        <f t="shared" si="484"/>
        <v>18.41</v>
      </c>
      <c r="AA395" s="33">
        <f t="shared" si="484"/>
        <v>-16.14</v>
      </c>
      <c r="AB395" s="35">
        <f t="shared" si="484"/>
        <v>73.70999999999998</v>
      </c>
      <c r="AC395" s="33">
        <f>AC396</f>
        <v>-12.78</v>
      </c>
      <c r="AD395" s="33">
        <f aca="true" t="shared" si="485" ref="AD395:AJ396">AD396</f>
        <v>59.04</v>
      </c>
      <c r="AE395" s="33">
        <f t="shared" si="485"/>
        <v>50.37</v>
      </c>
      <c r="AF395" s="33">
        <f t="shared" si="485"/>
        <v>29</v>
      </c>
      <c r="AG395" s="35">
        <f t="shared" si="485"/>
        <v>125.63000000000001</v>
      </c>
      <c r="AH395" s="33">
        <f t="shared" si="485"/>
        <v>13.75</v>
      </c>
      <c r="AI395" s="33">
        <f t="shared" si="485"/>
        <v>37.65</v>
      </c>
      <c r="AJ395" s="33">
        <f t="shared" si="485"/>
        <v>58.95</v>
      </c>
    </row>
    <row r="396" spans="1:36" ht="12" customHeight="1">
      <c r="A396" s="10" t="s">
        <v>385</v>
      </c>
      <c r="B396" s="10" t="s">
        <v>386</v>
      </c>
      <c r="C396" s="7" t="s">
        <v>387</v>
      </c>
      <c r="D396" s="33">
        <f t="shared" si="482"/>
        <v>-24.060000000000002</v>
      </c>
      <c r="E396" s="33">
        <f t="shared" si="482"/>
        <v>20.11</v>
      </c>
      <c r="F396" s="33">
        <f t="shared" si="482"/>
        <v>49.400000000000006</v>
      </c>
      <c r="G396" s="33">
        <f t="shared" si="482"/>
        <v>15.25</v>
      </c>
      <c r="H396" s="35">
        <f>H397</f>
        <v>60.7</v>
      </c>
      <c r="I396" s="33">
        <f t="shared" si="482"/>
        <v>5.98</v>
      </c>
      <c r="J396" s="33">
        <f t="shared" si="482"/>
        <v>54.660000000000004</v>
      </c>
      <c r="K396" s="33">
        <f t="shared" si="482"/>
        <v>35.37</v>
      </c>
      <c r="L396" s="33">
        <f t="shared" si="482"/>
        <v>3.08</v>
      </c>
      <c r="M396" s="35">
        <f>M397</f>
        <v>99.08999999999999</v>
      </c>
      <c r="N396" s="33">
        <f>N397</f>
        <v>6.56</v>
      </c>
      <c r="O396" s="33">
        <f t="shared" si="482"/>
        <v>70.34</v>
      </c>
      <c r="P396" s="33">
        <f t="shared" si="482"/>
        <v>76.6</v>
      </c>
      <c r="Q396" s="33">
        <f t="shared" si="482"/>
        <v>47.22</v>
      </c>
      <c r="R396" s="35">
        <f>R397</f>
        <v>200.72</v>
      </c>
      <c r="S396" s="33">
        <f>S397</f>
        <v>-3.25</v>
      </c>
      <c r="T396" s="33">
        <f t="shared" si="483"/>
        <v>21.85</v>
      </c>
      <c r="U396" s="33">
        <f t="shared" si="483"/>
        <v>-0.06</v>
      </c>
      <c r="V396" s="33">
        <f t="shared" si="483"/>
        <v>12.96</v>
      </c>
      <c r="W396" s="35">
        <f>W397</f>
        <v>31.499999999999996</v>
      </c>
      <c r="X396" s="33">
        <f>X397</f>
        <v>6.1499999999999995</v>
      </c>
      <c r="Y396" s="33">
        <f t="shared" si="484"/>
        <v>65.29</v>
      </c>
      <c r="Z396" s="33">
        <f t="shared" si="484"/>
        <v>18.41</v>
      </c>
      <c r="AA396" s="33">
        <f t="shared" si="484"/>
        <v>-16.14</v>
      </c>
      <c r="AB396" s="35">
        <f>AB397</f>
        <v>73.70999999999998</v>
      </c>
      <c r="AC396" s="33">
        <f>AC397</f>
        <v>-12.78</v>
      </c>
      <c r="AD396" s="33">
        <f t="shared" si="485"/>
        <v>59.04</v>
      </c>
      <c r="AE396" s="33">
        <f t="shared" si="485"/>
        <v>50.37</v>
      </c>
      <c r="AF396" s="33">
        <f t="shared" si="485"/>
        <v>29</v>
      </c>
      <c r="AG396" s="35">
        <f>AG397</f>
        <v>125.63000000000001</v>
      </c>
      <c r="AH396" s="33">
        <f t="shared" si="485"/>
        <v>13.75</v>
      </c>
      <c r="AI396" s="33">
        <f t="shared" si="485"/>
        <v>37.65</v>
      </c>
      <c r="AJ396" s="33">
        <f t="shared" si="485"/>
        <v>58.95</v>
      </c>
    </row>
    <row r="397" spans="1:36" ht="12" customHeight="1">
      <c r="A397" s="10" t="s">
        <v>435</v>
      </c>
      <c r="B397" s="10" t="s">
        <v>425</v>
      </c>
      <c r="C397" s="7" t="s">
        <v>424</v>
      </c>
      <c r="D397" s="33">
        <f aca="true" t="shared" si="486" ref="D397:W397">D399+D401</f>
        <v>-24.060000000000002</v>
      </c>
      <c r="E397" s="33">
        <f t="shared" si="486"/>
        <v>20.11</v>
      </c>
      <c r="F397" s="33">
        <f t="shared" si="486"/>
        <v>49.400000000000006</v>
      </c>
      <c r="G397" s="33">
        <f t="shared" si="486"/>
        <v>15.25</v>
      </c>
      <c r="H397" s="35">
        <f t="shared" si="486"/>
        <v>60.7</v>
      </c>
      <c r="I397" s="33">
        <f t="shared" si="486"/>
        <v>5.98</v>
      </c>
      <c r="J397" s="33">
        <f t="shared" si="486"/>
        <v>54.660000000000004</v>
      </c>
      <c r="K397" s="33">
        <f t="shared" si="486"/>
        <v>35.37</v>
      </c>
      <c r="L397" s="33">
        <f t="shared" si="486"/>
        <v>3.08</v>
      </c>
      <c r="M397" s="35">
        <f t="shared" si="486"/>
        <v>99.08999999999999</v>
      </c>
      <c r="N397" s="33">
        <f t="shared" si="486"/>
        <v>6.56</v>
      </c>
      <c r="O397" s="33">
        <f t="shared" si="486"/>
        <v>70.34</v>
      </c>
      <c r="P397" s="33">
        <f t="shared" si="486"/>
        <v>76.6</v>
      </c>
      <c r="Q397" s="33">
        <f t="shared" si="486"/>
        <v>47.22</v>
      </c>
      <c r="R397" s="35">
        <f t="shared" si="486"/>
        <v>200.72</v>
      </c>
      <c r="S397" s="33">
        <f t="shared" si="486"/>
        <v>-3.25</v>
      </c>
      <c r="T397" s="33">
        <f t="shared" si="486"/>
        <v>21.85</v>
      </c>
      <c r="U397" s="33">
        <f t="shared" si="486"/>
        <v>-0.06</v>
      </c>
      <c r="V397" s="33">
        <f t="shared" si="486"/>
        <v>12.96</v>
      </c>
      <c r="W397" s="35">
        <f t="shared" si="486"/>
        <v>31.499999999999996</v>
      </c>
      <c r="X397" s="33">
        <f aca="true" t="shared" si="487" ref="X397:AJ397">X399+X401</f>
        <v>6.1499999999999995</v>
      </c>
      <c r="Y397" s="33">
        <f t="shared" si="487"/>
        <v>65.29</v>
      </c>
      <c r="Z397" s="33">
        <f t="shared" si="487"/>
        <v>18.41</v>
      </c>
      <c r="AA397" s="33">
        <f t="shared" si="487"/>
        <v>-16.14</v>
      </c>
      <c r="AB397" s="35">
        <f t="shared" si="487"/>
        <v>73.70999999999998</v>
      </c>
      <c r="AC397" s="33">
        <f t="shared" si="487"/>
        <v>-12.78</v>
      </c>
      <c r="AD397" s="33">
        <f t="shared" si="487"/>
        <v>59.04</v>
      </c>
      <c r="AE397" s="33">
        <f t="shared" si="487"/>
        <v>50.37</v>
      </c>
      <c r="AF397" s="33">
        <f t="shared" si="487"/>
        <v>29</v>
      </c>
      <c r="AG397" s="35">
        <f t="shared" si="487"/>
        <v>125.63000000000001</v>
      </c>
      <c r="AH397" s="33">
        <f t="shared" si="487"/>
        <v>13.75</v>
      </c>
      <c r="AI397" s="33">
        <f t="shared" si="487"/>
        <v>37.65</v>
      </c>
      <c r="AJ397" s="33">
        <f t="shared" si="487"/>
        <v>58.95</v>
      </c>
    </row>
    <row r="398" spans="1:36" ht="12" customHeight="1">
      <c r="A398" s="10" t="s">
        <v>450</v>
      </c>
      <c r="B398" s="10" t="s">
        <v>451</v>
      </c>
      <c r="C398" s="7" t="s">
        <v>457</v>
      </c>
      <c r="D398" s="33">
        <f aca="true" t="shared" si="488" ref="D398:R398">D399</f>
        <v>-1.41</v>
      </c>
      <c r="E398" s="33">
        <f t="shared" si="488"/>
        <v>-0.87</v>
      </c>
      <c r="F398" s="33">
        <f t="shared" si="488"/>
        <v>-0.73</v>
      </c>
      <c r="G398" s="33">
        <f t="shared" si="488"/>
        <v>-0.16</v>
      </c>
      <c r="H398" s="35">
        <f t="shared" si="488"/>
        <v>-3.17</v>
      </c>
      <c r="I398" s="33">
        <f t="shared" si="488"/>
        <v>-1.21</v>
      </c>
      <c r="J398" s="33">
        <f t="shared" si="488"/>
        <v>-1.58</v>
      </c>
      <c r="K398" s="33">
        <f t="shared" si="488"/>
        <v>0.22</v>
      </c>
      <c r="L398" s="33">
        <f t="shared" si="488"/>
        <v>-1.47</v>
      </c>
      <c r="M398" s="35">
        <f t="shared" si="488"/>
        <v>-4.04</v>
      </c>
      <c r="N398" s="33">
        <f>N399</f>
        <v>-0.71</v>
      </c>
      <c r="O398" s="33">
        <f t="shared" si="488"/>
        <v>-3.03</v>
      </c>
      <c r="P398" s="33">
        <f t="shared" si="488"/>
        <v>0.38</v>
      </c>
      <c r="Q398" s="33">
        <f t="shared" si="488"/>
        <v>-1.97</v>
      </c>
      <c r="R398" s="35">
        <f t="shared" si="488"/>
        <v>-5.33</v>
      </c>
      <c r="S398" s="33">
        <f aca="true" t="shared" si="489" ref="S398:AC398">S399</f>
        <v>-1.57</v>
      </c>
      <c r="T398" s="33">
        <f t="shared" si="489"/>
        <v>-0.86</v>
      </c>
      <c r="U398" s="33">
        <f t="shared" si="489"/>
        <v>-0.44</v>
      </c>
      <c r="V398" s="33">
        <f t="shared" si="489"/>
        <v>-0.18</v>
      </c>
      <c r="W398" s="35">
        <f t="shared" si="489"/>
        <v>-3.0500000000000003</v>
      </c>
      <c r="X398" s="33">
        <f t="shared" si="489"/>
        <v>-0.82</v>
      </c>
      <c r="Y398" s="33">
        <f t="shared" si="489"/>
        <v>1.23</v>
      </c>
      <c r="Z398" s="33">
        <f t="shared" si="489"/>
        <v>-1.88</v>
      </c>
      <c r="AA398" s="33">
        <f t="shared" si="489"/>
        <v>-3.46</v>
      </c>
      <c r="AB398" s="35">
        <f t="shared" si="489"/>
        <v>-4.93</v>
      </c>
      <c r="AC398" s="33">
        <f t="shared" si="489"/>
        <v>-1.1</v>
      </c>
      <c r="AD398" s="33">
        <f aca="true" t="shared" si="490" ref="AD398:AJ398">AD399</f>
        <v>-2.45</v>
      </c>
      <c r="AE398" s="33">
        <f t="shared" si="490"/>
        <v>-0.34</v>
      </c>
      <c r="AF398" s="33">
        <f t="shared" si="490"/>
        <v>-0.13</v>
      </c>
      <c r="AG398" s="35">
        <f t="shared" si="490"/>
        <v>-4.0200000000000005</v>
      </c>
      <c r="AH398" s="33">
        <f t="shared" si="490"/>
        <v>0.05</v>
      </c>
      <c r="AI398" s="33">
        <f t="shared" si="490"/>
        <v>0</v>
      </c>
      <c r="AJ398" s="33">
        <f t="shared" si="490"/>
        <v>0.89</v>
      </c>
    </row>
    <row r="399" spans="1:36" ht="12" customHeight="1">
      <c r="A399" s="10" t="s">
        <v>453</v>
      </c>
      <c r="B399" s="10" t="s">
        <v>429</v>
      </c>
      <c r="C399" s="7" t="s">
        <v>430</v>
      </c>
      <c r="D399" s="41">
        <v>-1.41</v>
      </c>
      <c r="E399" s="40">
        <v>-0.87</v>
      </c>
      <c r="F399" s="41">
        <v>-0.73</v>
      </c>
      <c r="G399" s="41">
        <v>-0.16</v>
      </c>
      <c r="H399" s="38">
        <f>SUM(D399:G399)</f>
        <v>-3.17</v>
      </c>
      <c r="I399" s="41">
        <v>-1.21</v>
      </c>
      <c r="J399" s="40">
        <v>-1.58</v>
      </c>
      <c r="K399" s="41">
        <v>0.22</v>
      </c>
      <c r="L399" s="41">
        <v>-1.47</v>
      </c>
      <c r="M399" s="38">
        <f>SUM(I399:L399)</f>
        <v>-4.04</v>
      </c>
      <c r="N399" s="40">
        <v>-0.71</v>
      </c>
      <c r="O399" s="40">
        <v>-3.03</v>
      </c>
      <c r="P399" s="40">
        <v>0.38</v>
      </c>
      <c r="Q399" s="40">
        <v>-1.97</v>
      </c>
      <c r="R399" s="38">
        <f>SUM(N399:Q399)</f>
        <v>-5.33</v>
      </c>
      <c r="S399" s="40">
        <v>-1.57</v>
      </c>
      <c r="T399" s="40">
        <v>-0.86</v>
      </c>
      <c r="U399" s="40">
        <v>-0.44</v>
      </c>
      <c r="V399" s="40">
        <v>-0.18</v>
      </c>
      <c r="W399" s="38">
        <f>SUM(S399:V399)</f>
        <v>-3.0500000000000003</v>
      </c>
      <c r="X399" s="40">
        <v>-0.82</v>
      </c>
      <c r="Y399" s="40">
        <v>1.23</v>
      </c>
      <c r="Z399" s="40">
        <v>-1.88</v>
      </c>
      <c r="AA399" s="40">
        <v>-3.46</v>
      </c>
      <c r="AB399" s="38">
        <f>SUM(X399:AA399)</f>
        <v>-4.93</v>
      </c>
      <c r="AC399" s="33">
        <v>-1.1</v>
      </c>
      <c r="AD399" s="33">
        <v>-2.45</v>
      </c>
      <c r="AE399" s="33">
        <v>-0.34</v>
      </c>
      <c r="AF399" s="33">
        <v>-0.13</v>
      </c>
      <c r="AG399" s="34">
        <f>SUM(AC399:AF399)</f>
        <v>-4.0200000000000005</v>
      </c>
      <c r="AH399" s="33">
        <v>0.05</v>
      </c>
      <c r="AI399" s="33"/>
      <c r="AJ399" s="37">
        <v>0.89</v>
      </c>
    </row>
    <row r="400" spans="1:36" ht="24" customHeight="1">
      <c r="A400" s="10" t="s">
        <v>388</v>
      </c>
      <c r="B400" s="10" t="s">
        <v>389</v>
      </c>
      <c r="C400" s="7" t="s">
        <v>390</v>
      </c>
      <c r="D400" s="33">
        <f aca="true" t="shared" si="491" ref="D400:R400">D401</f>
        <v>-22.650000000000002</v>
      </c>
      <c r="E400" s="33">
        <f t="shared" si="491"/>
        <v>20.98</v>
      </c>
      <c r="F400" s="33">
        <f t="shared" si="491"/>
        <v>50.13</v>
      </c>
      <c r="G400" s="33">
        <f t="shared" si="491"/>
        <v>15.41</v>
      </c>
      <c r="H400" s="35">
        <f t="shared" si="491"/>
        <v>63.870000000000005</v>
      </c>
      <c r="I400" s="33">
        <f t="shared" si="491"/>
        <v>7.19</v>
      </c>
      <c r="J400" s="33">
        <f t="shared" si="491"/>
        <v>56.24</v>
      </c>
      <c r="K400" s="33">
        <f t="shared" si="491"/>
        <v>35.15</v>
      </c>
      <c r="L400" s="33">
        <f t="shared" si="491"/>
        <v>4.55</v>
      </c>
      <c r="M400" s="35">
        <f t="shared" si="491"/>
        <v>103.13</v>
      </c>
      <c r="N400" s="33">
        <f>N401</f>
        <v>7.27</v>
      </c>
      <c r="O400" s="33">
        <f t="shared" si="491"/>
        <v>73.37</v>
      </c>
      <c r="P400" s="33">
        <f t="shared" si="491"/>
        <v>76.22</v>
      </c>
      <c r="Q400" s="33">
        <f t="shared" si="491"/>
        <v>49.19</v>
      </c>
      <c r="R400" s="35">
        <f t="shared" si="491"/>
        <v>206.05</v>
      </c>
      <c r="S400" s="33">
        <f aca="true" t="shared" si="492" ref="S400:AC400">S401</f>
        <v>-1.68</v>
      </c>
      <c r="T400" s="33">
        <f t="shared" si="492"/>
        <v>22.71</v>
      </c>
      <c r="U400" s="33">
        <f t="shared" si="492"/>
        <v>0.38</v>
      </c>
      <c r="V400" s="33">
        <f t="shared" si="492"/>
        <v>13.14</v>
      </c>
      <c r="W400" s="35">
        <f t="shared" si="492"/>
        <v>34.55</v>
      </c>
      <c r="X400" s="33">
        <f t="shared" si="492"/>
        <v>6.97</v>
      </c>
      <c r="Y400" s="33">
        <f t="shared" si="492"/>
        <v>64.06</v>
      </c>
      <c r="Z400" s="33">
        <f t="shared" si="492"/>
        <v>20.29</v>
      </c>
      <c r="AA400" s="33">
        <f t="shared" si="492"/>
        <v>-12.68</v>
      </c>
      <c r="AB400" s="35">
        <f t="shared" si="492"/>
        <v>78.63999999999999</v>
      </c>
      <c r="AC400" s="33">
        <f t="shared" si="492"/>
        <v>-11.68</v>
      </c>
      <c r="AD400" s="33">
        <f aca="true" t="shared" si="493" ref="AD400:AJ400">AD401</f>
        <v>61.49</v>
      </c>
      <c r="AE400" s="33">
        <f t="shared" si="493"/>
        <v>50.71</v>
      </c>
      <c r="AF400" s="33">
        <f t="shared" si="493"/>
        <v>29.13</v>
      </c>
      <c r="AG400" s="35">
        <f t="shared" si="493"/>
        <v>129.65</v>
      </c>
      <c r="AH400" s="33">
        <f t="shared" si="493"/>
        <v>13.7</v>
      </c>
      <c r="AI400" s="33">
        <f t="shared" si="493"/>
        <v>37.65</v>
      </c>
      <c r="AJ400" s="33">
        <f t="shared" si="493"/>
        <v>58.06</v>
      </c>
    </row>
    <row r="401" spans="1:36" ht="12" customHeight="1">
      <c r="A401" s="10" t="s">
        <v>453</v>
      </c>
      <c r="B401" s="10" t="s">
        <v>429</v>
      </c>
      <c r="C401" s="7" t="s">
        <v>430</v>
      </c>
      <c r="D401" s="40">
        <v>-22.650000000000002</v>
      </c>
      <c r="E401" s="40">
        <v>20.98</v>
      </c>
      <c r="F401" s="40">
        <v>50.13</v>
      </c>
      <c r="G401" s="40">
        <v>15.41</v>
      </c>
      <c r="H401" s="38">
        <f>SUM(D401:G401)</f>
        <v>63.870000000000005</v>
      </c>
      <c r="I401" s="40">
        <v>7.19</v>
      </c>
      <c r="J401" s="40">
        <v>56.24</v>
      </c>
      <c r="K401" s="40">
        <v>35.15</v>
      </c>
      <c r="L401" s="40">
        <v>4.55</v>
      </c>
      <c r="M401" s="38">
        <f>SUM(I401:L401)</f>
        <v>103.13</v>
      </c>
      <c r="N401" s="40">
        <v>7.27</v>
      </c>
      <c r="O401" s="41">
        <v>73.37</v>
      </c>
      <c r="P401" s="41">
        <v>76.22</v>
      </c>
      <c r="Q401" s="41">
        <v>49.19</v>
      </c>
      <c r="R401" s="38">
        <f>SUM(N401:Q401)</f>
        <v>206.05</v>
      </c>
      <c r="S401" s="40">
        <v>-1.68</v>
      </c>
      <c r="T401" s="40">
        <v>22.71</v>
      </c>
      <c r="U401" s="40">
        <v>0.38</v>
      </c>
      <c r="V401" s="41">
        <v>13.14</v>
      </c>
      <c r="W401" s="38">
        <f>SUM(S401:V401)</f>
        <v>34.55</v>
      </c>
      <c r="X401" s="41">
        <v>6.97</v>
      </c>
      <c r="Y401" s="41">
        <v>64.06</v>
      </c>
      <c r="Z401" s="41">
        <v>20.29</v>
      </c>
      <c r="AA401" s="41">
        <v>-12.68</v>
      </c>
      <c r="AB401" s="38">
        <f>SUM(X401:AA401)</f>
        <v>78.63999999999999</v>
      </c>
      <c r="AC401" s="33">
        <v>-11.68</v>
      </c>
      <c r="AD401" s="33">
        <v>61.49</v>
      </c>
      <c r="AE401" s="33">
        <v>50.71</v>
      </c>
      <c r="AF401" s="33">
        <v>29.13</v>
      </c>
      <c r="AG401" s="34">
        <f>SUM(AC401:AF401)</f>
        <v>129.65</v>
      </c>
      <c r="AH401" s="42">
        <v>13.7</v>
      </c>
      <c r="AI401" s="42">
        <v>37.65</v>
      </c>
      <c r="AJ401" s="42">
        <v>58.06</v>
      </c>
    </row>
    <row r="402" spans="1:36" s="8" customFormat="1" ht="12" customHeight="1">
      <c r="A402" s="6" t="s">
        <v>458</v>
      </c>
      <c r="B402" s="6" t="s">
        <v>459</v>
      </c>
      <c r="C402" s="6" t="s">
        <v>460</v>
      </c>
      <c r="D402" s="31">
        <f aca="true" t="shared" si="494" ref="D402:AB402">D403-D412</f>
        <v>-1.21</v>
      </c>
      <c r="E402" s="31">
        <f t="shared" si="494"/>
        <v>3.21</v>
      </c>
      <c r="F402" s="31">
        <f t="shared" si="494"/>
        <v>1.34</v>
      </c>
      <c r="G402" s="31">
        <f t="shared" si="494"/>
        <v>1</v>
      </c>
      <c r="H402" s="30">
        <f t="shared" si="494"/>
        <v>4.34</v>
      </c>
      <c r="I402" s="31">
        <f t="shared" si="494"/>
        <v>1.84</v>
      </c>
      <c r="J402" s="31">
        <f t="shared" si="494"/>
        <v>-5.760000000000001</v>
      </c>
      <c r="K402" s="31">
        <f t="shared" si="494"/>
        <v>7.33</v>
      </c>
      <c r="L402" s="31">
        <f t="shared" si="494"/>
        <v>-10.44</v>
      </c>
      <c r="M402" s="30">
        <f t="shared" si="494"/>
        <v>-7.03</v>
      </c>
      <c r="N402" s="31">
        <f t="shared" si="494"/>
        <v>12.72</v>
      </c>
      <c r="O402" s="31">
        <f t="shared" si="494"/>
        <v>-0.06999999999999984</v>
      </c>
      <c r="P402" s="31">
        <f t="shared" si="494"/>
        <v>-9.49</v>
      </c>
      <c r="Q402" s="31">
        <f t="shared" si="494"/>
        <v>7.390000000000001</v>
      </c>
      <c r="R402" s="30">
        <f t="shared" si="494"/>
        <v>10.55</v>
      </c>
      <c r="S402" s="31">
        <f t="shared" si="494"/>
        <v>6.449999999999999</v>
      </c>
      <c r="T402" s="31">
        <f t="shared" si="494"/>
        <v>-4.49</v>
      </c>
      <c r="U402" s="31">
        <f t="shared" si="494"/>
        <v>-4.98</v>
      </c>
      <c r="V402" s="31">
        <f t="shared" si="494"/>
        <v>7.56</v>
      </c>
      <c r="W402" s="30">
        <f t="shared" si="494"/>
        <v>4.539999999999999</v>
      </c>
      <c r="X402" s="31">
        <f t="shared" si="494"/>
        <v>-10.39</v>
      </c>
      <c r="Y402" s="31">
        <f t="shared" si="494"/>
        <v>-38.06</v>
      </c>
      <c r="Z402" s="31">
        <f t="shared" si="494"/>
        <v>-27.41</v>
      </c>
      <c r="AA402" s="31">
        <f t="shared" si="494"/>
        <v>-23.55</v>
      </c>
      <c r="AB402" s="30">
        <f t="shared" si="494"/>
        <v>-99.41</v>
      </c>
      <c r="AC402" s="33">
        <f aca="true" t="shared" si="495" ref="AC402:AJ402">AC403-AC412</f>
        <v>2.37</v>
      </c>
      <c r="AD402" s="33">
        <f t="shared" si="495"/>
        <v>1</v>
      </c>
      <c r="AE402" s="33">
        <f t="shared" si="495"/>
        <v>1</v>
      </c>
      <c r="AF402" s="33">
        <f t="shared" si="495"/>
        <v>243.32</v>
      </c>
      <c r="AG402" s="35">
        <f t="shared" si="495"/>
        <v>247.69</v>
      </c>
      <c r="AH402" s="33">
        <f t="shared" si="495"/>
        <v>1</v>
      </c>
      <c r="AI402" s="33">
        <f t="shared" si="495"/>
        <v>1</v>
      </c>
      <c r="AJ402" s="33">
        <f t="shared" si="495"/>
        <v>1</v>
      </c>
    </row>
    <row r="403" spans="1:36" ht="12" customHeight="1">
      <c r="A403" s="14" t="s">
        <v>419</v>
      </c>
      <c r="B403" s="14" t="s">
        <v>420</v>
      </c>
      <c r="C403" s="7" t="s">
        <v>421</v>
      </c>
      <c r="D403" s="33">
        <f aca="true" t="shared" si="496" ref="D403:M403">D404+D408+D406</f>
        <v>0</v>
      </c>
      <c r="E403" s="33">
        <f t="shared" si="496"/>
        <v>0</v>
      </c>
      <c r="F403" s="33">
        <f t="shared" si="496"/>
        <v>0</v>
      </c>
      <c r="G403" s="33">
        <f t="shared" si="496"/>
        <v>0</v>
      </c>
      <c r="H403" s="35">
        <f t="shared" si="496"/>
        <v>0</v>
      </c>
      <c r="I403" s="33">
        <f t="shared" si="496"/>
        <v>0</v>
      </c>
      <c r="J403" s="33">
        <f t="shared" si="496"/>
        <v>0</v>
      </c>
      <c r="K403" s="33">
        <f t="shared" si="496"/>
        <v>0</v>
      </c>
      <c r="L403" s="33">
        <f t="shared" si="496"/>
        <v>0</v>
      </c>
      <c r="M403" s="35">
        <f t="shared" si="496"/>
        <v>0</v>
      </c>
      <c r="N403" s="33">
        <f>N404+N408+N406</f>
        <v>0</v>
      </c>
      <c r="O403" s="33">
        <f aca="true" t="shared" si="497" ref="O403:AJ403">O404+O408+O406</f>
        <v>0</v>
      </c>
      <c r="P403" s="33">
        <f t="shared" si="497"/>
        <v>0</v>
      </c>
      <c r="Q403" s="33">
        <f t="shared" si="497"/>
        <v>0</v>
      </c>
      <c r="R403" s="35">
        <f t="shared" si="497"/>
        <v>0</v>
      </c>
      <c r="S403" s="33">
        <f t="shared" si="497"/>
        <v>0</v>
      </c>
      <c r="T403" s="33">
        <f t="shared" si="497"/>
        <v>0</v>
      </c>
      <c r="U403" s="33">
        <f t="shared" si="497"/>
        <v>0</v>
      </c>
      <c r="V403" s="33">
        <f t="shared" si="497"/>
        <v>-0.55</v>
      </c>
      <c r="W403" s="35">
        <f t="shared" si="497"/>
        <v>-0.55</v>
      </c>
      <c r="X403" s="33">
        <f t="shared" si="497"/>
        <v>-11.39</v>
      </c>
      <c r="Y403" s="33">
        <f t="shared" si="497"/>
        <v>-34.1</v>
      </c>
      <c r="Z403" s="33">
        <f t="shared" si="497"/>
        <v>-32.11</v>
      </c>
      <c r="AA403" s="33">
        <f t="shared" si="497"/>
        <v>-22</v>
      </c>
      <c r="AB403" s="35">
        <f t="shared" si="497"/>
        <v>-99.6</v>
      </c>
      <c r="AC403" s="33">
        <f t="shared" si="497"/>
        <v>0</v>
      </c>
      <c r="AD403" s="33">
        <f t="shared" si="497"/>
        <v>0</v>
      </c>
      <c r="AE403" s="33">
        <f t="shared" si="497"/>
        <v>0</v>
      </c>
      <c r="AF403" s="33">
        <f t="shared" si="497"/>
        <v>242.32</v>
      </c>
      <c r="AG403" s="35">
        <f>AG404+AG408</f>
        <v>242.32</v>
      </c>
      <c r="AH403" s="33">
        <f t="shared" si="497"/>
        <v>0</v>
      </c>
      <c r="AI403" s="33">
        <f t="shared" si="497"/>
        <v>0</v>
      </c>
      <c r="AJ403" s="33">
        <f t="shared" si="497"/>
        <v>0</v>
      </c>
    </row>
    <row r="404" spans="1:36" ht="12" customHeight="1">
      <c r="A404" s="10" t="s">
        <v>393</v>
      </c>
      <c r="B404" s="16" t="s">
        <v>394</v>
      </c>
      <c r="C404" s="16" t="s">
        <v>395</v>
      </c>
      <c r="D404" s="33">
        <f aca="true" t="shared" si="498" ref="D404:R404">D405</f>
        <v>0</v>
      </c>
      <c r="E404" s="33">
        <f t="shared" si="498"/>
        <v>0</v>
      </c>
      <c r="F404" s="33">
        <f t="shared" si="498"/>
        <v>0</v>
      </c>
      <c r="G404" s="33">
        <f t="shared" si="498"/>
        <v>0</v>
      </c>
      <c r="H404" s="35">
        <f t="shared" si="498"/>
        <v>0</v>
      </c>
      <c r="I404" s="33">
        <f t="shared" si="498"/>
        <v>0</v>
      </c>
      <c r="J404" s="33">
        <f t="shared" si="498"/>
        <v>0</v>
      </c>
      <c r="K404" s="33">
        <f t="shared" si="498"/>
        <v>0</v>
      </c>
      <c r="L404" s="33">
        <f t="shared" si="498"/>
        <v>0</v>
      </c>
      <c r="M404" s="35">
        <f t="shared" si="498"/>
        <v>0</v>
      </c>
      <c r="N404" s="33">
        <f>N405</f>
        <v>0</v>
      </c>
      <c r="O404" s="33">
        <f t="shared" si="498"/>
        <v>0</v>
      </c>
      <c r="P404" s="33">
        <f t="shared" si="498"/>
        <v>0</v>
      </c>
      <c r="Q404" s="33">
        <f t="shared" si="498"/>
        <v>0</v>
      </c>
      <c r="R404" s="35">
        <f t="shared" si="498"/>
        <v>0</v>
      </c>
      <c r="S404" s="33">
        <f aca="true" t="shared" si="499" ref="S404:AC404">S405</f>
        <v>0</v>
      </c>
      <c r="T404" s="33">
        <f t="shared" si="499"/>
        <v>0</v>
      </c>
      <c r="U404" s="33">
        <f t="shared" si="499"/>
        <v>0</v>
      </c>
      <c r="V404" s="33">
        <f t="shared" si="499"/>
        <v>0</v>
      </c>
      <c r="W404" s="35">
        <f t="shared" si="499"/>
        <v>0</v>
      </c>
      <c r="X404" s="33">
        <f t="shared" si="499"/>
        <v>-11.39</v>
      </c>
      <c r="Y404" s="33">
        <f t="shared" si="499"/>
        <v>-34.1</v>
      </c>
      <c r="Z404" s="33">
        <f t="shared" si="499"/>
        <v>-32.11</v>
      </c>
      <c r="AA404" s="33">
        <f t="shared" si="499"/>
        <v>-22</v>
      </c>
      <c r="AB404" s="35">
        <f t="shared" si="499"/>
        <v>-99.6</v>
      </c>
      <c r="AC404" s="33">
        <f t="shared" si="499"/>
        <v>0</v>
      </c>
      <c r="AD404" s="33">
        <f aca="true" t="shared" si="500" ref="AD404:AJ404">AD405</f>
        <v>0</v>
      </c>
      <c r="AE404" s="33">
        <f t="shared" si="500"/>
        <v>0</v>
      </c>
      <c r="AF404" s="33">
        <f t="shared" si="500"/>
        <v>-36.68</v>
      </c>
      <c r="AG404" s="35">
        <f t="shared" si="500"/>
        <v>-36.68</v>
      </c>
      <c r="AH404" s="33">
        <f t="shared" si="500"/>
        <v>0</v>
      </c>
      <c r="AI404" s="33">
        <f t="shared" si="500"/>
        <v>0</v>
      </c>
      <c r="AJ404" s="33">
        <f t="shared" si="500"/>
        <v>0</v>
      </c>
    </row>
    <row r="405" spans="1:36" ht="12" customHeight="1">
      <c r="A405" s="10" t="s">
        <v>435</v>
      </c>
      <c r="B405" s="10" t="s">
        <v>425</v>
      </c>
      <c r="C405" s="7" t="s">
        <v>424</v>
      </c>
      <c r="D405" s="9"/>
      <c r="E405" s="9"/>
      <c r="F405" s="9"/>
      <c r="G405" s="9"/>
      <c r="H405" s="38">
        <f>SUM(D405:G405)</f>
        <v>0</v>
      </c>
      <c r="I405" s="9"/>
      <c r="J405" s="9"/>
      <c r="K405" s="9"/>
      <c r="L405" s="9"/>
      <c r="M405" s="38">
        <f>SUM(I405:L405)</f>
        <v>0</v>
      </c>
      <c r="N405" s="40"/>
      <c r="O405" s="40"/>
      <c r="P405" s="40"/>
      <c r="Q405" s="40"/>
      <c r="R405" s="38">
        <f>SUM(N405:Q405)</f>
        <v>0</v>
      </c>
      <c r="S405" s="40"/>
      <c r="T405" s="40"/>
      <c r="U405" s="40"/>
      <c r="V405" s="40"/>
      <c r="W405" s="38">
        <f>SUM(S405:V405)</f>
        <v>0</v>
      </c>
      <c r="X405" s="40">
        <v>-11.39</v>
      </c>
      <c r="Y405" s="41">
        <v>-34.1</v>
      </c>
      <c r="Z405" s="41">
        <v>-32.11</v>
      </c>
      <c r="AA405" s="41">
        <v>-22</v>
      </c>
      <c r="AB405" s="38">
        <f>SUM(X405:AA405)</f>
        <v>-99.6</v>
      </c>
      <c r="AC405" s="33">
        <v>0</v>
      </c>
      <c r="AD405" s="33">
        <v>0</v>
      </c>
      <c r="AE405" s="33">
        <v>0</v>
      </c>
      <c r="AF405" s="33">
        <v>-36.68</v>
      </c>
      <c r="AG405" s="34">
        <f>SUM(AC405:AF405)</f>
        <v>-36.68</v>
      </c>
      <c r="AH405" s="33"/>
      <c r="AI405" s="33"/>
      <c r="AJ405" s="37"/>
    </row>
    <row r="406" spans="1:36" ht="12" customHeight="1">
      <c r="A406" s="10" t="s">
        <v>283</v>
      </c>
      <c r="B406" s="10" t="s">
        <v>284</v>
      </c>
      <c r="C406" s="10" t="s">
        <v>285</v>
      </c>
      <c r="D406" s="40">
        <f aca="true" t="shared" si="501" ref="D406:AJ406">D407</f>
        <v>0</v>
      </c>
      <c r="E406" s="40">
        <f t="shared" si="501"/>
        <v>0</v>
      </c>
      <c r="F406" s="40">
        <f t="shared" si="501"/>
        <v>0</v>
      </c>
      <c r="G406" s="40">
        <f t="shared" si="501"/>
        <v>0</v>
      </c>
      <c r="H406" s="43">
        <f t="shared" si="501"/>
        <v>0</v>
      </c>
      <c r="I406" s="40">
        <f t="shared" si="501"/>
        <v>0</v>
      </c>
      <c r="J406" s="40">
        <f t="shared" si="501"/>
        <v>0</v>
      </c>
      <c r="K406" s="40">
        <f t="shared" si="501"/>
        <v>0</v>
      </c>
      <c r="L406" s="40">
        <f t="shared" si="501"/>
        <v>0</v>
      </c>
      <c r="M406" s="43">
        <f t="shared" si="501"/>
        <v>0</v>
      </c>
      <c r="N406" s="40">
        <f>N407</f>
        <v>0</v>
      </c>
      <c r="O406" s="40">
        <f t="shared" si="501"/>
        <v>0</v>
      </c>
      <c r="P406" s="40">
        <f t="shared" si="501"/>
        <v>0</v>
      </c>
      <c r="Q406" s="40">
        <f t="shared" si="501"/>
        <v>0</v>
      </c>
      <c r="R406" s="43">
        <f t="shared" si="501"/>
        <v>0</v>
      </c>
      <c r="S406" s="40">
        <f t="shared" si="501"/>
        <v>0</v>
      </c>
      <c r="T406" s="40">
        <f t="shared" si="501"/>
        <v>0</v>
      </c>
      <c r="U406" s="40">
        <f t="shared" si="501"/>
        <v>0</v>
      </c>
      <c r="V406" s="40">
        <f t="shared" si="501"/>
        <v>-0.55</v>
      </c>
      <c r="W406" s="43">
        <f t="shared" si="501"/>
        <v>-0.55</v>
      </c>
      <c r="X406" s="40">
        <f t="shared" si="501"/>
        <v>0</v>
      </c>
      <c r="Y406" s="40">
        <f t="shared" si="501"/>
        <v>0</v>
      </c>
      <c r="Z406" s="40">
        <f t="shared" si="501"/>
        <v>0</v>
      </c>
      <c r="AA406" s="40">
        <f t="shared" si="501"/>
        <v>0</v>
      </c>
      <c r="AB406" s="38">
        <f t="shared" si="501"/>
        <v>0</v>
      </c>
      <c r="AC406" s="40">
        <f t="shared" si="501"/>
        <v>0</v>
      </c>
      <c r="AD406" s="40">
        <f t="shared" si="501"/>
        <v>0</v>
      </c>
      <c r="AE406" s="40">
        <f t="shared" si="501"/>
        <v>0</v>
      </c>
      <c r="AF406" s="40">
        <f t="shared" si="501"/>
        <v>0</v>
      </c>
      <c r="AG406" s="34">
        <f t="shared" si="501"/>
        <v>0</v>
      </c>
      <c r="AH406" s="40">
        <f t="shared" si="501"/>
        <v>0</v>
      </c>
      <c r="AI406" s="40">
        <f t="shared" si="501"/>
        <v>0</v>
      </c>
      <c r="AJ406" s="40">
        <f t="shared" si="501"/>
        <v>0</v>
      </c>
    </row>
    <row r="407" spans="1:36" ht="12" customHeight="1">
      <c r="A407" s="10" t="s">
        <v>399</v>
      </c>
      <c r="B407" s="10" t="s">
        <v>400</v>
      </c>
      <c r="C407" s="10" t="s">
        <v>401</v>
      </c>
      <c r="D407" s="9"/>
      <c r="E407" s="9"/>
      <c r="F407" s="9"/>
      <c r="G407" s="9"/>
      <c r="H407" s="38">
        <f>SUM(D407:G407)</f>
        <v>0</v>
      </c>
      <c r="I407" s="9"/>
      <c r="J407" s="9"/>
      <c r="K407" s="9"/>
      <c r="L407" s="9"/>
      <c r="M407" s="38">
        <f>SUM(I407:L407)</f>
        <v>0</v>
      </c>
      <c r="N407" s="40"/>
      <c r="O407" s="40"/>
      <c r="P407" s="40"/>
      <c r="Q407" s="40"/>
      <c r="R407" s="38">
        <f>SUM(N407:Q407)</f>
        <v>0</v>
      </c>
      <c r="S407" s="40"/>
      <c r="T407" s="40"/>
      <c r="U407" s="40"/>
      <c r="V407" s="40">
        <v>-0.55</v>
      </c>
      <c r="W407" s="38">
        <f>SUM(S407:V407)</f>
        <v>-0.55</v>
      </c>
      <c r="X407" s="40"/>
      <c r="Y407" s="41"/>
      <c r="Z407" s="41"/>
      <c r="AA407" s="41"/>
      <c r="AB407" s="38">
        <f>SUM(X407:AA407)</f>
        <v>0</v>
      </c>
      <c r="AC407" s="37"/>
      <c r="AD407" s="37"/>
      <c r="AE407" s="37"/>
      <c r="AF407" s="37"/>
      <c r="AG407" s="34"/>
      <c r="AH407" s="33"/>
      <c r="AI407" s="33"/>
      <c r="AJ407" s="37"/>
    </row>
    <row r="408" spans="1:36" ht="12" customHeight="1">
      <c r="A408" s="16" t="s">
        <v>385</v>
      </c>
      <c r="B408" s="16" t="s">
        <v>386</v>
      </c>
      <c r="C408" s="16" t="s">
        <v>387</v>
      </c>
      <c r="D408" s="44">
        <f aca="true" t="shared" si="502" ref="D408:AB408">D409</f>
        <v>0</v>
      </c>
      <c r="E408" s="44">
        <f t="shared" si="502"/>
        <v>0</v>
      </c>
      <c r="F408" s="44">
        <f t="shared" si="502"/>
        <v>0</v>
      </c>
      <c r="G408" s="44">
        <f t="shared" si="502"/>
        <v>0</v>
      </c>
      <c r="H408" s="45">
        <f t="shared" si="502"/>
        <v>0</v>
      </c>
      <c r="I408" s="44">
        <f t="shared" si="502"/>
        <v>0</v>
      </c>
      <c r="J408" s="44">
        <f t="shared" si="502"/>
        <v>0</v>
      </c>
      <c r="K408" s="44">
        <f t="shared" si="502"/>
        <v>0</v>
      </c>
      <c r="L408" s="44">
        <f t="shared" si="502"/>
        <v>0</v>
      </c>
      <c r="M408" s="45">
        <f t="shared" si="502"/>
        <v>0</v>
      </c>
      <c r="N408" s="44">
        <f>N409</f>
        <v>0</v>
      </c>
      <c r="O408" s="44">
        <f t="shared" si="502"/>
        <v>0</v>
      </c>
      <c r="P408" s="44">
        <f t="shared" si="502"/>
        <v>0</v>
      </c>
      <c r="Q408" s="44">
        <f t="shared" si="502"/>
        <v>0</v>
      </c>
      <c r="R408" s="45">
        <f t="shared" si="502"/>
        <v>0</v>
      </c>
      <c r="S408" s="44">
        <f t="shared" si="502"/>
        <v>0</v>
      </c>
      <c r="T408" s="44">
        <f t="shared" si="502"/>
        <v>0</v>
      </c>
      <c r="U408" s="44">
        <f t="shared" si="502"/>
        <v>0</v>
      </c>
      <c r="V408" s="44">
        <f t="shared" si="502"/>
        <v>0</v>
      </c>
      <c r="W408" s="45">
        <f t="shared" si="502"/>
        <v>0</v>
      </c>
      <c r="X408" s="44">
        <f t="shared" si="502"/>
        <v>0</v>
      </c>
      <c r="Y408" s="44">
        <f t="shared" si="502"/>
        <v>0</v>
      </c>
      <c r="Z408" s="44">
        <f t="shared" si="502"/>
        <v>0</v>
      </c>
      <c r="AA408" s="44">
        <f t="shared" si="502"/>
        <v>0</v>
      </c>
      <c r="AB408" s="45">
        <f t="shared" si="502"/>
        <v>0</v>
      </c>
      <c r="AC408" s="33">
        <f>AC409</f>
        <v>0</v>
      </c>
      <c r="AD408" s="33">
        <f aca="true" t="shared" si="503" ref="AD408:AJ408">AD409</f>
        <v>0</v>
      </c>
      <c r="AE408" s="33">
        <f t="shared" si="503"/>
        <v>0</v>
      </c>
      <c r="AF408" s="33">
        <f t="shared" si="503"/>
        <v>279</v>
      </c>
      <c r="AG408" s="35">
        <f t="shared" si="503"/>
        <v>279</v>
      </c>
      <c r="AH408" s="33">
        <f t="shared" si="503"/>
        <v>0</v>
      </c>
      <c r="AI408" s="33">
        <f t="shared" si="503"/>
        <v>0</v>
      </c>
      <c r="AJ408" s="33">
        <f t="shared" si="503"/>
        <v>0</v>
      </c>
    </row>
    <row r="409" spans="1:36" ht="12" customHeight="1">
      <c r="A409" s="10" t="s">
        <v>435</v>
      </c>
      <c r="B409" s="10" t="s">
        <v>425</v>
      </c>
      <c r="C409" s="7" t="s">
        <v>424</v>
      </c>
      <c r="D409" s="9">
        <f aca="true" t="shared" si="504" ref="D409:M409">D411</f>
        <v>0</v>
      </c>
      <c r="E409" s="9">
        <f t="shared" si="504"/>
        <v>0</v>
      </c>
      <c r="F409" s="9">
        <f t="shared" si="504"/>
        <v>0</v>
      </c>
      <c r="G409" s="9">
        <f t="shared" si="504"/>
        <v>0</v>
      </c>
      <c r="H409" s="32">
        <f t="shared" si="504"/>
        <v>0</v>
      </c>
      <c r="I409" s="9">
        <f t="shared" si="504"/>
        <v>0</v>
      </c>
      <c r="J409" s="9">
        <f t="shared" si="504"/>
        <v>0</v>
      </c>
      <c r="K409" s="9">
        <f t="shared" si="504"/>
        <v>0</v>
      </c>
      <c r="L409" s="9">
        <f t="shared" si="504"/>
        <v>0</v>
      </c>
      <c r="M409" s="32">
        <f t="shared" si="504"/>
        <v>0</v>
      </c>
      <c r="N409" s="9">
        <f>N411</f>
        <v>0</v>
      </c>
      <c r="O409" s="9">
        <f aca="true" t="shared" si="505" ref="O409:AB409">O411</f>
        <v>0</v>
      </c>
      <c r="P409" s="9">
        <f t="shared" si="505"/>
        <v>0</v>
      </c>
      <c r="Q409" s="9">
        <f t="shared" si="505"/>
        <v>0</v>
      </c>
      <c r="R409" s="32">
        <f t="shared" si="505"/>
        <v>0</v>
      </c>
      <c r="S409" s="9">
        <f t="shared" si="505"/>
        <v>0</v>
      </c>
      <c r="T409" s="9">
        <f t="shared" si="505"/>
        <v>0</v>
      </c>
      <c r="U409" s="9">
        <f t="shared" si="505"/>
        <v>0</v>
      </c>
      <c r="V409" s="9">
        <f t="shared" si="505"/>
        <v>0</v>
      </c>
      <c r="W409" s="32">
        <f t="shared" si="505"/>
        <v>0</v>
      </c>
      <c r="X409" s="9">
        <f t="shared" si="505"/>
        <v>0</v>
      </c>
      <c r="Y409" s="9">
        <f t="shared" si="505"/>
        <v>0</v>
      </c>
      <c r="Z409" s="9">
        <f t="shared" si="505"/>
        <v>0</v>
      </c>
      <c r="AA409" s="9">
        <f t="shared" si="505"/>
        <v>0</v>
      </c>
      <c r="AB409" s="32">
        <f t="shared" si="505"/>
        <v>0</v>
      </c>
      <c r="AC409" s="33">
        <f>AC411</f>
        <v>0</v>
      </c>
      <c r="AD409" s="33">
        <f aca="true" t="shared" si="506" ref="AD409:AJ409">AD411</f>
        <v>0</v>
      </c>
      <c r="AE409" s="33">
        <f t="shared" si="506"/>
        <v>0</v>
      </c>
      <c r="AF409" s="33">
        <f t="shared" si="506"/>
        <v>279</v>
      </c>
      <c r="AG409" s="35">
        <f t="shared" si="506"/>
        <v>279</v>
      </c>
      <c r="AH409" s="33">
        <f t="shared" si="506"/>
        <v>0</v>
      </c>
      <c r="AI409" s="33">
        <f t="shared" si="506"/>
        <v>0</v>
      </c>
      <c r="AJ409" s="33">
        <f t="shared" si="506"/>
        <v>0</v>
      </c>
    </row>
    <row r="410" spans="1:36" ht="24.75" customHeight="1">
      <c r="A410" s="16" t="s">
        <v>388</v>
      </c>
      <c r="B410" s="16" t="s">
        <v>389</v>
      </c>
      <c r="C410" s="16" t="s">
        <v>390</v>
      </c>
      <c r="D410" s="44">
        <f aca="true" t="shared" si="507" ref="D410:AB410">D411</f>
        <v>0</v>
      </c>
      <c r="E410" s="44">
        <f t="shared" si="507"/>
        <v>0</v>
      </c>
      <c r="F410" s="44">
        <f t="shared" si="507"/>
        <v>0</v>
      </c>
      <c r="G410" s="44">
        <f t="shared" si="507"/>
        <v>0</v>
      </c>
      <c r="H410" s="45">
        <f t="shared" si="507"/>
        <v>0</v>
      </c>
      <c r="I410" s="44">
        <f t="shared" si="507"/>
        <v>0</v>
      </c>
      <c r="J410" s="44">
        <f t="shared" si="507"/>
        <v>0</v>
      </c>
      <c r="K410" s="44">
        <f t="shared" si="507"/>
        <v>0</v>
      </c>
      <c r="L410" s="44">
        <f t="shared" si="507"/>
        <v>0</v>
      </c>
      <c r="M410" s="45">
        <f t="shared" si="507"/>
        <v>0</v>
      </c>
      <c r="N410" s="44">
        <f>N411</f>
        <v>0</v>
      </c>
      <c r="O410" s="44">
        <f t="shared" si="507"/>
        <v>0</v>
      </c>
      <c r="P410" s="44">
        <f t="shared" si="507"/>
        <v>0</v>
      </c>
      <c r="Q410" s="44">
        <f t="shared" si="507"/>
        <v>0</v>
      </c>
      <c r="R410" s="45">
        <f t="shared" si="507"/>
        <v>0</v>
      </c>
      <c r="S410" s="44">
        <f t="shared" si="507"/>
        <v>0</v>
      </c>
      <c r="T410" s="44">
        <f t="shared" si="507"/>
        <v>0</v>
      </c>
      <c r="U410" s="44">
        <f t="shared" si="507"/>
        <v>0</v>
      </c>
      <c r="V410" s="44">
        <f t="shared" si="507"/>
        <v>0</v>
      </c>
      <c r="W410" s="45">
        <f t="shared" si="507"/>
        <v>0</v>
      </c>
      <c r="X410" s="44">
        <f t="shared" si="507"/>
        <v>0</v>
      </c>
      <c r="Y410" s="44">
        <f t="shared" si="507"/>
        <v>0</v>
      </c>
      <c r="Z410" s="44">
        <f t="shared" si="507"/>
        <v>0</v>
      </c>
      <c r="AA410" s="44">
        <f t="shared" si="507"/>
        <v>0</v>
      </c>
      <c r="AB410" s="45">
        <f t="shared" si="507"/>
        <v>0</v>
      </c>
      <c r="AC410" s="33">
        <f>AC411</f>
        <v>0</v>
      </c>
      <c r="AD410" s="33">
        <f aca="true" t="shared" si="508" ref="AD410:AJ410">AD411</f>
        <v>0</v>
      </c>
      <c r="AE410" s="33">
        <f t="shared" si="508"/>
        <v>0</v>
      </c>
      <c r="AF410" s="33">
        <f t="shared" si="508"/>
        <v>279</v>
      </c>
      <c r="AG410" s="35">
        <f t="shared" si="508"/>
        <v>279</v>
      </c>
      <c r="AH410" s="33">
        <f t="shared" si="508"/>
        <v>0</v>
      </c>
      <c r="AI410" s="33">
        <f t="shared" si="508"/>
        <v>0</v>
      </c>
      <c r="AJ410" s="33">
        <f t="shared" si="508"/>
        <v>0</v>
      </c>
    </row>
    <row r="411" spans="1:36" ht="12" customHeight="1">
      <c r="A411" s="10" t="s">
        <v>453</v>
      </c>
      <c r="B411" s="10" t="s">
        <v>429</v>
      </c>
      <c r="C411" s="7" t="s">
        <v>430</v>
      </c>
      <c r="D411" s="9"/>
      <c r="E411" s="9"/>
      <c r="F411" s="9"/>
      <c r="G411" s="9"/>
      <c r="H411" s="34">
        <f>SUM(D411:G411)</f>
        <v>0</v>
      </c>
      <c r="I411" s="9"/>
      <c r="J411" s="9"/>
      <c r="K411" s="9"/>
      <c r="L411" s="9"/>
      <c r="M411" s="34">
        <f>SUM(I411:L411)</f>
        <v>0</v>
      </c>
      <c r="N411" s="9"/>
      <c r="O411" s="9"/>
      <c r="P411" s="9"/>
      <c r="Q411" s="9"/>
      <c r="R411" s="34">
        <f>SUM(N411:Q411)</f>
        <v>0</v>
      </c>
      <c r="S411" s="9"/>
      <c r="T411" s="9"/>
      <c r="U411" s="9"/>
      <c r="V411" s="9"/>
      <c r="W411" s="34">
        <f>SUM(S411:V411)</f>
        <v>0</v>
      </c>
      <c r="X411" s="33"/>
      <c r="Y411" s="33"/>
      <c r="Z411" s="33"/>
      <c r="AA411" s="33"/>
      <c r="AB411" s="34">
        <f>SUM(X411:AA411)</f>
        <v>0</v>
      </c>
      <c r="AC411" s="33"/>
      <c r="AD411" s="33"/>
      <c r="AE411" s="33"/>
      <c r="AF411" s="33">
        <v>279</v>
      </c>
      <c r="AG411" s="34">
        <f>SUM(AC411:AF411)</f>
        <v>279</v>
      </c>
      <c r="AH411" s="33"/>
      <c r="AI411" s="33"/>
      <c r="AJ411" s="37"/>
    </row>
    <row r="412" spans="1:36" ht="12" customHeight="1">
      <c r="A412" s="14" t="s">
        <v>431</v>
      </c>
      <c r="B412" s="14" t="s">
        <v>432</v>
      </c>
      <c r="C412" s="7" t="s">
        <v>433</v>
      </c>
      <c r="D412" s="33">
        <f aca="true" t="shared" si="509" ref="D412:M412">D413+D415</f>
        <v>1.21</v>
      </c>
      <c r="E412" s="33">
        <f t="shared" si="509"/>
        <v>-3.21</v>
      </c>
      <c r="F412" s="33">
        <f t="shared" si="509"/>
        <v>-1.34</v>
      </c>
      <c r="G412" s="33">
        <f t="shared" si="509"/>
        <v>-1</v>
      </c>
      <c r="H412" s="35">
        <f t="shared" si="509"/>
        <v>-4.34</v>
      </c>
      <c r="I412" s="33">
        <f t="shared" si="509"/>
        <v>-1.84</v>
      </c>
      <c r="J412" s="33">
        <f t="shared" si="509"/>
        <v>5.760000000000001</v>
      </c>
      <c r="K412" s="33">
        <f t="shared" si="509"/>
        <v>-7.33</v>
      </c>
      <c r="L412" s="33">
        <f t="shared" si="509"/>
        <v>10.44</v>
      </c>
      <c r="M412" s="35">
        <f t="shared" si="509"/>
        <v>7.03</v>
      </c>
      <c r="N412" s="33">
        <f aca="true" t="shared" si="510" ref="N412:AC412">N413+N415</f>
        <v>-12.72</v>
      </c>
      <c r="O412" s="33">
        <f t="shared" si="510"/>
        <v>0.06999999999999984</v>
      </c>
      <c r="P412" s="33">
        <f t="shared" si="510"/>
        <v>9.49</v>
      </c>
      <c r="Q412" s="33">
        <f t="shared" si="510"/>
        <v>-7.390000000000001</v>
      </c>
      <c r="R412" s="35">
        <f t="shared" si="510"/>
        <v>-10.55</v>
      </c>
      <c r="S412" s="33">
        <f t="shared" si="510"/>
        <v>-6.449999999999999</v>
      </c>
      <c r="T412" s="33">
        <f t="shared" si="510"/>
        <v>4.49</v>
      </c>
      <c r="U412" s="33">
        <f t="shared" si="510"/>
        <v>4.98</v>
      </c>
      <c r="V412" s="33">
        <f t="shared" si="510"/>
        <v>-8.11</v>
      </c>
      <c r="W412" s="35">
        <f t="shared" si="510"/>
        <v>-5.089999999999999</v>
      </c>
      <c r="X412" s="33">
        <f t="shared" si="510"/>
        <v>-1</v>
      </c>
      <c r="Y412" s="33">
        <f t="shared" si="510"/>
        <v>3.96</v>
      </c>
      <c r="Z412" s="33">
        <f t="shared" si="510"/>
        <v>-4.7</v>
      </c>
      <c r="AA412" s="33">
        <f t="shared" si="510"/>
        <v>1.5499999999999998</v>
      </c>
      <c r="AB412" s="35">
        <f t="shared" si="510"/>
        <v>-0.1900000000000004</v>
      </c>
      <c r="AC412" s="33">
        <f t="shared" si="510"/>
        <v>-2.37</v>
      </c>
      <c r="AD412" s="33">
        <f aca="true" t="shared" si="511" ref="AD412:AJ412">AD413+AD415</f>
        <v>-1</v>
      </c>
      <c r="AE412" s="33">
        <f t="shared" si="511"/>
        <v>-1</v>
      </c>
      <c r="AF412" s="33">
        <f t="shared" si="511"/>
        <v>-1</v>
      </c>
      <c r="AG412" s="35">
        <f t="shared" si="511"/>
        <v>-5.37</v>
      </c>
      <c r="AH412" s="33">
        <f t="shared" si="511"/>
        <v>-1</v>
      </c>
      <c r="AI412" s="33">
        <f t="shared" si="511"/>
        <v>-1</v>
      </c>
      <c r="AJ412" s="33">
        <f t="shared" si="511"/>
        <v>-1</v>
      </c>
    </row>
    <row r="413" spans="1:36" ht="12" customHeight="1">
      <c r="A413" s="10" t="s">
        <v>393</v>
      </c>
      <c r="B413" s="10" t="s">
        <v>394</v>
      </c>
      <c r="C413" s="7" t="s">
        <v>395</v>
      </c>
      <c r="D413" s="33">
        <f aca="true" t="shared" si="512" ref="D413:AB413">D414</f>
        <v>2.21</v>
      </c>
      <c r="E413" s="33">
        <f t="shared" si="512"/>
        <v>-2.21</v>
      </c>
      <c r="F413" s="33">
        <f t="shared" si="512"/>
        <v>0</v>
      </c>
      <c r="G413" s="33">
        <f t="shared" si="512"/>
        <v>0</v>
      </c>
      <c r="H413" s="35">
        <f t="shared" si="512"/>
        <v>0</v>
      </c>
      <c r="I413" s="33">
        <f t="shared" si="512"/>
        <v>0</v>
      </c>
      <c r="J413" s="33">
        <f t="shared" si="512"/>
        <v>6.94</v>
      </c>
      <c r="K413" s="33">
        <f t="shared" si="512"/>
        <v>-6.33</v>
      </c>
      <c r="L413" s="33">
        <f t="shared" si="512"/>
        <v>0</v>
      </c>
      <c r="M413" s="35">
        <f t="shared" si="512"/>
        <v>0.6100000000000003</v>
      </c>
      <c r="N413" s="33">
        <f t="shared" si="512"/>
        <v>0</v>
      </c>
      <c r="O413" s="33">
        <f t="shared" si="512"/>
        <v>1.21</v>
      </c>
      <c r="P413" s="33">
        <f t="shared" si="512"/>
        <v>-0.51</v>
      </c>
      <c r="Q413" s="33">
        <f t="shared" si="512"/>
        <v>5.02</v>
      </c>
      <c r="R413" s="35">
        <f t="shared" si="512"/>
        <v>5.72</v>
      </c>
      <c r="S413" s="33">
        <f t="shared" si="512"/>
        <v>-5.02</v>
      </c>
      <c r="T413" s="33">
        <f t="shared" si="512"/>
        <v>5.49</v>
      </c>
      <c r="U413" s="33">
        <f t="shared" si="512"/>
        <v>5.98</v>
      </c>
      <c r="V413" s="33">
        <f t="shared" si="512"/>
        <v>-7.11</v>
      </c>
      <c r="W413" s="35">
        <f t="shared" si="512"/>
        <v>-0.6599999999999993</v>
      </c>
      <c r="X413" s="33">
        <f>X414</f>
        <v>0</v>
      </c>
      <c r="Y413" s="33">
        <f t="shared" si="512"/>
        <v>4.96</v>
      </c>
      <c r="Z413" s="33">
        <f t="shared" si="512"/>
        <v>-3.7</v>
      </c>
      <c r="AA413" s="33">
        <f t="shared" si="512"/>
        <v>2.55</v>
      </c>
      <c r="AB413" s="35">
        <f t="shared" si="512"/>
        <v>3.8099999999999996</v>
      </c>
      <c r="AC413" s="33">
        <f>AC414</f>
        <v>-1.37</v>
      </c>
      <c r="AD413" s="33">
        <f aca="true" t="shared" si="513" ref="AD413:AJ413">AD414</f>
        <v>0</v>
      </c>
      <c r="AE413" s="33">
        <f t="shared" si="513"/>
        <v>0</v>
      </c>
      <c r="AF413" s="33">
        <f t="shared" si="513"/>
        <v>0</v>
      </c>
      <c r="AG413" s="35">
        <f t="shared" si="513"/>
        <v>-1.37</v>
      </c>
      <c r="AH413" s="33">
        <f t="shared" si="513"/>
        <v>0</v>
      </c>
      <c r="AI413" s="33">
        <f t="shared" si="513"/>
        <v>0</v>
      </c>
      <c r="AJ413" s="33">
        <f t="shared" si="513"/>
        <v>0</v>
      </c>
    </row>
    <row r="414" spans="1:36" ht="12" customHeight="1">
      <c r="A414" s="10" t="s">
        <v>435</v>
      </c>
      <c r="B414" s="10" t="s">
        <v>425</v>
      </c>
      <c r="C414" s="7" t="s">
        <v>424</v>
      </c>
      <c r="D414" s="40">
        <v>2.21</v>
      </c>
      <c r="E414" s="40">
        <v>-2.21</v>
      </c>
      <c r="F414" s="40"/>
      <c r="G414" s="40"/>
      <c r="H414" s="38">
        <f>SUM(D414:G414)</f>
        <v>0</v>
      </c>
      <c r="I414" s="40"/>
      <c r="J414" s="40">
        <v>6.94</v>
      </c>
      <c r="K414" s="40">
        <v>-6.33</v>
      </c>
      <c r="L414" s="40"/>
      <c r="M414" s="38">
        <f>SUM(I414:L414)</f>
        <v>0.6100000000000003</v>
      </c>
      <c r="N414" s="40"/>
      <c r="O414" s="40">
        <v>1.21</v>
      </c>
      <c r="P414" s="40">
        <v>-0.51</v>
      </c>
      <c r="Q414" s="41">
        <v>5.02</v>
      </c>
      <c r="R414" s="38">
        <f>SUM(N414:Q414)</f>
        <v>5.72</v>
      </c>
      <c r="S414" s="40">
        <v>-5.02</v>
      </c>
      <c r="T414" s="40">
        <v>5.49</v>
      </c>
      <c r="U414" s="40">
        <v>5.98</v>
      </c>
      <c r="V414" s="40">
        <v>-7.11</v>
      </c>
      <c r="W414" s="38">
        <f>SUM(S414:V414)</f>
        <v>-0.6599999999999993</v>
      </c>
      <c r="X414" s="40"/>
      <c r="Y414" s="41">
        <v>4.96</v>
      </c>
      <c r="Z414" s="41">
        <v>-3.7</v>
      </c>
      <c r="AA414" s="41">
        <v>2.55</v>
      </c>
      <c r="AB414" s="38">
        <f>SUM(X414:AA414)</f>
        <v>3.8099999999999996</v>
      </c>
      <c r="AC414" s="33">
        <v>-1.37</v>
      </c>
      <c r="AD414" s="33">
        <v>0</v>
      </c>
      <c r="AE414" s="33">
        <v>0</v>
      </c>
      <c r="AF414" s="33">
        <v>0</v>
      </c>
      <c r="AG414" s="34">
        <f>SUM(AC414:AF414)</f>
        <v>-1.37</v>
      </c>
      <c r="AH414" s="33"/>
      <c r="AI414" s="33"/>
      <c r="AJ414" s="37"/>
    </row>
    <row r="415" spans="1:36" ht="12" customHeight="1">
      <c r="A415" s="10" t="s">
        <v>385</v>
      </c>
      <c r="B415" s="10" t="s">
        <v>461</v>
      </c>
      <c r="C415" s="7" t="s">
        <v>387</v>
      </c>
      <c r="D415" s="9">
        <f aca="true" t="shared" si="514" ref="D415:M415">D416+D417</f>
        <v>-1</v>
      </c>
      <c r="E415" s="9">
        <f t="shared" si="514"/>
        <v>-1</v>
      </c>
      <c r="F415" s="9">
        <f t="shared" si="514"/>
        <v>-1.34</v>
      </c>
      <c r="G415" s="9">
        <f t="shared" si="514"/>
        <v>-1</v>
      </c>
      <c r="H415" s="32">
        <f t="shared" si="514"/>
        <v>-4.34</v>
      </c>
      <c r="I415" s="9">
        <f t="shared" si="514"/>
        <v>-1.84</v>
      </c>
      <c r="J415" s="9">
        <f t="shared" si="514"/>
        <v>-1.18</v>
      </c>
      <c r="K415" s="9">
        <f t="shared" si="514"/>
        <v>-1</v>
      </c>
      <c r="L415" s="9">
        <f t="shared" si="514"/>
        <v>10.44</v>
      </c>
      <c r="M415" s="32">
        <f t="shared" si="514"/>
        <v>6.42</v>
      </c>
      <c r="N415" s="9">
        <f>N416+N417</f>
        <v>-12.72</v>
      </c>
      <c r="O415" s="9">
        <f aca="true" t="shared" si="515" ref="O415:AJ415">O416+O417</f>
        <v>-1.1400000000000001</v>
      </c>
      <c r="P415" s="9">
        <f t="shared" si="515"/>
        <v>10</v>
      </c>
      <c r="Q415" s="9">
        <f t="shared" si="515"/>
        <v>-12.41</v>
      </c>
      <c r="R415" s="32">
        <f t="shared" si="515"/>
        <v>-16.27</v>
      </c>
      <c r="S415" s="9">
        <f t="shared" si="515"/>
        <v>-1.43</v>
      </c>
      <c r="T415" s="9">
        <f t="shared" si="515"/>
        <v>-1</v>
      </c>
      <c r="U415" s="9">
        <f t="shared" si="515"/>
        <v>-1</v>
      </c>
      <c r="V415" s="9">
        <f t="shared" si="515"/>
        <v>-1</v>
      </c>
      <c r="W415" s="32">
        <f t="shared" si="515"/>
        <v>-4.43</v>
      </c>
      <c r="X415" s="9">
        <f t="shared" si="515"/>
        <v>-1</v>
      </c>
      <c r="Y415" s="9">
        <f t="shared" si="515"/>
        <v>-1</v>
      </c>
      <c r="Z415" s="9">
        <f t="shared" si="515"/>
        <v>-1</v>
      </c>
      <c r="AA415" s="9">
        <f t="shared" si="515"/>
        <v>-1</v>
      </c>
      <c r="AB415" s="32">
        <f t="shared" si="515"/>
        <v>-4</v>
      </c>
      <c r="AC415" s="9">
        <f t="shared" si="515"/>
        <v>-1</v>
      </c>
      <c r="AD415" s="9">
        <f t="shared" si="515"/>
        <v>-1</v>
      </c>
      <c r="AE415" s="9">
        <f t="shared" si="515"/>
        <v>-1</v>
      </c>
      <c r="AF415" s="9">
        <f t="shared" si="515"/>
        <v>-1</v>
      </c>
      <c r="AG415" s="34">
        <f t="shared" si="515"/>
        <v>-4</v>
      </c>
      <c r="AH415" s="9">
        <f t="shared" si="515"/>
        <v>-1</v>
      </c>
      <c r="AI415" s="9">
        <f t="shared" si="515"/>
        <v>-1</v>
      </c>
      <c r="AJ415" s="9">
        <f t="shared" si="515"/>
        <v>-1</v>
      </c>
    </row>
    <row r="416" spans="1:36" ht="12" customHeight="1">
      <c r="A416" s="10" t="s">
        <v>435</v>
      </c>
      <c r="B416" s="10" t="s">
        <v>425</v>
      </c>
      <c r="C416" s="7" t="s">
        <v>424</v>
      </c>
      <c r="D416" s="9">
        <f aca="true" t="shared" si="516" ref="D416:M417">D419</f>
        <v>0</v>
      </c>
      <c r="E416" s="9">
        <f t="shared" si="516"/>
        <v>0</v>
      </c>
      <c r="F416" s="9">
        <f t="shared" si="516"/>
        <v>0</v>
      </c>
      <c r="G416" s="9">
        <f t="shared" si="516"/>
        <v>0</v>
      </c>
      <c r="H416" s="32">
        <f t="shared" si="516"/>
        <v>0</v>
      </c>
      <c r="I416" s="9">
        <f t="shared" si="516"/>
        <v>0</v>
      </c>
      <c r="J416" s="9">
        <f t="shared" si="516"/>
        <v>0</v>
      </c>
      <c r="K416" s="9">
        <f t="shared" si="516"/>
        <v>0</v>
      </c>
      <c r="L416" s="9">
        <f t="shared" si="516"/>
        <v>11.58</v>
      </c>
      <c r="M416" s="32">
        <f t="shared" si="516"/>
        <v>11.58</v>
      </c>
      <c r="N416" s="9">
        <f>N419</f>
        <v>-11.58</v>
      </c>
      <c r="O416" s="9">
        <f aca="true" t="shared" si="517" ref="O416:AD417">O419</f>
        <v>0</v>
      </c>
      <c r="P416" s="9">
        <f t="shared" si="517"/>
        <v>11</v>
      </c>
      <c r="Q416" s="9">
        <f t="shared" si="517"/>
        <v>-11</v>
      </c>
      <c r="R416" s="32">
        <f t="shared" si="517"/>
        <v>-11.58</v>
      </c>
      <c r="S416" s="9">
        <f t="shared" si="517"/>
        <v>0</v>
      </c>
      <c r="T416" s="9">
        <f t="shared" si="517"/>
        <v>0</v>
      </c>
      <c r="U416" s="9">
        <f t="shared" si="517"/>
        <v>0</v>
      </c>
      <c r="V416" s="9">
        <f t="shared" si="517"/>
        <v>0</v>
      </c>
      <c r="W416" s="32">
        <f t="shared" si="517"/>
        <v>0</v>
      </c>
      <c r="X416" s="9">
        <f t="shared" si="517"/>
        <v>0</v>
      </c>
      <c r="Y416" s="9">
        <f t="shared" si="517"/>
        <v>0</v>
      </c>
      <c r="Z416" s="9">
        <f t="shared" si="517"/>
        <v>0</v>
      </c>
      <c r="AA416" s="9">
        <f t="shared" si="517"/>
        <v>0</v>
      </c>
      <c r="AB416" s="32">
        <f t="shared" si="517"/>
        <v>0</v>
      </c>
      <c r="AC416" s="33">
        <f aca="true" t="shared" si="518" ref="AC416:AI416">AC419</f>
        <v>0</v>
      </c>
      <c r="AD416" s="33">
        <f t="shared" si="518"/>
        <v>0</v>
      </c>
      <c r="AE416" s="33">
        <f t="shared" si="518"/>
        <v>0</v>
      </c>
      <c r="AF416" s="33">
        <f t="shared" si="518"/>
        <v>0</v>
      </c>
      <c r="AG416" s="35">
        <f t="shared" si="518"/>
        <v>0</v>
      </c>
      <c r="AH416" s="33">
        <f t="shared" si="518"/>
        <v>0</v>
      </c>
      <c r="AI416" s="33">
        <f t="shared" si="518"/>
        <v>0</v>
      </c>
      <c r="AJ416" s="37"/>
    </row>
    <row r="417" spans="1:36" ht="12" customHeight="1">
      <c r="A417" s="10" t="s">
        <v>396</v>
      </c>
      <c r="B417" s="10" t="s">
        <v>397</v>
      </c>
      <c r="C417" s="7" t="s">
        <v>398</v>
      </c>
      <c r="D417" s="9">
        <f t="shared" si="516"/>
        <v>-1</v>
      </c>
      <c r="E417" s="9">
        <f t="shared" si="516"/>
        <v>-1</v>
      </c>
      <c r="F417" s="9">
        <f t="shared" si="516"/>
        <v>-1.34</v>
      </c>
      <c r="G417" s="9">
        <f t="shared" si="516"/>
        <v>-1</v>
      </c>
      <c r="H417" s="32">
        <f t="shared" si="516"/>
        <v>-4.34</v>
      </c>
      <c r="I417" s="9">
        <f t="shared" si="516"/>
        <v>-1.84</v>
      </c>
      <c r="J417" s="9">
        <f t="shared" si="516"/>
        <v>-1.18</v>
      </c>
      <c r="K417" s="9">
        <f t="shared" si="516"/>
        <v>-1</v>
      </c>
      <c r="L417" s="9">
        <f t="shared" si="516"/>
        <v>-1.1400000000000001</v>
      </c>
      <c r="M417" s="32">
        <f t="shared" si="516"/>
        <v>-5.16</v>
      </c>
      <c r="N417" s="9">
        <f>N420</f>
        <v>-1.1400000000000001</v>
      </c>
      <c r="O417" s="9">
        <f t="shared" si="517"/>
        <v>-1.1400000000000001</v>
      </c>
      <c r="P417" s="9">
        <f t="shared" si="517"/>
        <v>-1</v>
      </c>
      <c r="Q417" s="9">
        <f t="shared" si="517"/>
        <v>-1.41</v>
      </c>
      <c r="R417" s="32">
        <f t="shared" si="517"/>
        <v>-4.69</v>
      </c>
      <c r="S417" s="9">
        <f t="shared" si="517"/>
        <v>-1.43</v>
      </c>
      <c r="T417" s="9">
        <f t="shared" si="517"/>
        <v>-1</v>
      </c>
      <c r="U417" s="9">
        <f t="shared" si="517"/>
        <v>-1</v>
      </c>
      <c r="V417" s="9">
        <f t="shared" si="517"/>
        <v>-1</v>
      </c>
      <c r="W417" s="32">
        <f t="shared" si="517"/>
        <v>-4.43</v>
      </c>
      <c r="X417" s="9">
        <f t="shared" si="517"/>
        <v>-1</v>
      </c>
      <c r="Y417" s="9">
        <f t="shared" si="517"/>
        <v>-1</v>
      </c>
      <c r="Z417" s="9">
        <f t="shared" si="517"/>
        <v>-1</v>
      </c>
      <c r="AA417" s="9">
        <f t="shared" si="517"/>
        <v>-1</v>
      </c>
      <c r="AB417" s="32">
        <f t="shared" si="517"/>
        <v>-4</v>
      </c>
      <c r="AC417" s="9">
        <f t="shared" si="517"/>
        <v>-1</v>
      </c>
      <c r="AD417" s="9">
        <f t="shared" si="517"/>
        <v>-1</v>
      </c>
      <c r="AE417" s="9">
        <f aca="true" t="shared" si="519" ref="AE417:AJ417">AE420</f>
        <v>-1</v>
      </c>
      <c r="AF417" s="9">
        <f t="shared" si="519"/>
        <v>-1</v>
      </c>
      <c r="AG417" s="32">
        <f t="shared" si="519"/>
        <v>-4</v>
      </c>
      <c r="AH417" s="9">
        <f t="shared" si="519"/>
        <v>-1</v>
      </c>
      <c r="AI417" s="9">
        <f t="shared" si="519"/>
        <v>-1</v>
      </c>
      <c r="AJ417" s="9">
        <f t="shared" si="519"/>
        <v>-1</v>
      </c>
    </row>
    <row r="418" spans="1:36" ht="24" customHeight="1">
      <c r="A418" s="10" t="s">
        <v>388</v>
      </c>
      <c r="B418" s="10" t="s">
        <v>427</v>
      </c>
      <c r="C418" s="7" t="s">
        <v>390</v>
      </c>
      <c r="D418" s="33">
        <f aca="true" t="shared" si="520" ref="D418:M418">D419+D420</f>
        <v>-1</v>
      </c>
      <c r="E418" s="33">
        <f t="shared" si="520"/>
        <v>-1</v>
      </c>
      <c r="F418" s="33">
        <f t="shared" si="520"/>
        <v>-1.34</v>
      </c>
      <c r="G418" s="33">
        <f t="shared" si="520"/>
        <v>-1</v>
      </c>
      <c r="H418" s="35">
        <f t="shared" si="520"/>
        <v>-4.34</v>
      </c>
      <c r="I418" s="33">
        <f t="shared" si="520"/>
        <v>-1.84</v>
      </c>
      <c r="J418" s="33">
        <f t="shared" si="520"/>
        <v>-1.18</v>
      </c>
      <c r="K418" s="33">
        <f t="shared" si="520"/>
        <v>-1</v>
      </c>
      <c r="L418" s="33">
        <f t="shared" si="520"/>
        <v>10.44</v>
      </c>
      <c r="M418" s="35">
        <f t="shared" si="520"/>
        <v>6.42</v>
      </c>
      <c r="N418" s="33">
        <f aca="true" t="shared" si="521" ref="N418:X418">N419+N420</f>
        <v>-12.72</v>
      </c>
      <c r="O418" s="33">
        <f t="shared" si="521"/>
        <v>-1.1400000000000001</v>
      </c>
      <c r="P418" s="33">
        <f t="shared" si="521"/>
        <v>10</v>
      </c>
      <c r="Q418" s="33">
        <f t="shared" si="521"/>
        <v>-12.41</v>
      </c>
      <c r="R418" s="35">
        <f t="shared" si="521"/>
        <v>-16.27</v>
      </c>
      <c r="S418" s="33">
        <f t="shared" si="521"/>
        <v>-1.43</v>
      </c>
      <c r="T418" s="33">
        <f t="shared" si="521"/>
        <v>-1</v>
      </c>
      <c r="U418" s="33">
        <f t="shared" si="521"/>
        <v>-1</v>
      </c>
      <c r="V418" s="33">
        <f t="shared" si="521"/>
        <v>-1</v>
      </c>
      <c r="W418" s="35">
        <f t="shared" si="521"/>
        <v>-4.43</v>
      </c>
      <c r="X418" s="33">
        <f t="shared" si="521"/>
        <v>-1</v>
      </c>
      <c r="Y418" s="33">
        <f aca="true" t="shared" si="522" ref="Y418:AJ418">Y419+Y420</f>
        <v>-1</v>
      </c>
      <c r="Z418" s="33">
        <f t="shared" si="522"/>
        <v>-1</v>
      </c>
      <c r="AA418" s="33">
        <f t="shared" si="522"/>
        <v>-1</v>
      </c>
      <c r="AB418" s="35">
        <f t="shared" si="522"/>
        <v>-4</v>
      </c>
      <c r="AC418" s="33">
        <f t="shared" si="522"/>
        <v>-1</v>
      </c>
      <c r="AD418" s="33">
        <f t="shared" si="522"/>
        <v>-1</v>
      </c>
      <c r="AE418" s="33">
        <f t="shared" si="522"/>
        <v>-1</v>
      </c>
      <c r="AF418" s="33">
        <f t="shared" si="522"/>
        <v>-1</v>
      </c>
      <c r="AG418" s="34">
        <f t="shared" si="522"/>
        <v>-4</v>
      </c>
      <c r="AH418" s="37">
        <f t="shared" si="522"/>
        <v>-1</v>
      </c>
      <c r="AI418" s="37">
        <f t="shared" si="522"/>
        <v>-1</v>
      </c>
      <c r="AJ418" s="37">
        <f t="shared" si="522"/>
        <v>-1</v>
      </c>
    </row>
    <row r="419" spans="1:36" ht="12" customHeight="1">
      <c r="A419" s="10" t="s">
        <v>435</v>
      </c>
      <c r="B419" s="10" t="s">
        <v>425</v>
      </c>
      <c r="C419" s="7" t="s">
        <v>424</v>
      </c>
      <c r="D419" s="40"/>
      <c r="E419" s="40"/>
      <c r="F419" s="40"/>
      <c r="G419" s="40"/>
      <c r="H419" s="38">
        <f>SUM(D419:G419)</f>
        <v>0</v>
      </c>
      <c r="I419" s="40"/>
      <c r="J419" s="40"/>
      <c r="K419" s="40"/>
      <c r="L419" s="40">
        <v>11.58</v>
      </c>
      <c r="M419" s="38">
        <f>SUM(I419:L419)</f>
        <v>11.58</v>
      </c>
      <c r="N419" s="40">
        <v>-11.58</v>
      </c>
      <c r="O419" s="40"/>
      <c r="P419" s="40">
        <v>11</v>
      </c>
      <c r="Q419" s="41">
        <v>-11</v>
      </c>
      <c r="R419" s="38">
        <f>SUM(N419:Q419)</f>
        <v>-11.58</v>
      </c>
      <c r="S419" s="40"/>
      <c r="T419" s="40"/>
      <c r="U419" s="40"/>
      <c r="V419" s="40"/>
      <c r="W419" s="43"/>
      <c r="X419" s="40"/>
      <c r="Y419" s="40"/>
      <c r="Z419" s="40"/>
      <c r="AA419" s="40"/>
      <c r="AB419" s="43"/>
      <c r="AC419" s="33"/>
      <c r="AD419" s="33"/>
      <c r="AE419" s="33"/>
      <c r="AF419" s="33"/>
      <c r="AG419" s="34">
        <f>SUM(AC419:AF419)</f>
        <v>0</v>
      </c>
      <c r="AH419" s="33"/>
      <c r="AI419" s="33"/>
      <c r="AJ419" s="37"/>
    </row>
    <row r="420" spans="1:36" ht="12" customHeight="1">
      <c r="A420" s="10" t="s">
        <v>396</v>
      </c>
      <c r="B420" s="10" t="s">
        <v>400</v>
      </c>
      <c r="C420" s="7" t="s">
        <v>401</v>
      </c>
      <c r="D420" s="40">
        <v>-1</v>
      </c>
      <c r="E420" s="40">
        <v>-1</v>
      </c>
      <c r="F420" s="40">
        <v>-1.34</v>
      </c>
      <c r="G420" s="40">
        <v>-1</v>
      </c>
      <c r="H420" s="38">
        <f>SUM(D420:G420)</f>
        <v>-4.34</v>
      </c>
      <c r="I420" s="40">
        <v>-1.84</v>
      </c>
      <c r="J420" s="40">
        <v>-1.18</v>
      </c>
      <c r="K420" s="40">
        <v>-1</v>
      </c>
      <c r="L420" s="40">
        <v>-1.1400000000000001</v>
      </c>
      <c r="M420" s="38">
        <f>SUM(I420:L420)</f>
        <v>-5.16</v>
      </c>
      <c r="N420" s="40">
        <v>-1.1400000000000001</v>
      </c>
      <c r="O420" s="41">
        <v>-1.1400000000000001</v>
      </c>
      <c r="P420" s="40">
        <v>-1</v>
      </c>
      <c r="Q420" s="41">
        <v>-1.41</v>
      </c>
      <c r="R420" s="38">
        <f>SUM(N420:Q420)</f>
        <v>-4.69</v>
      </c>
      <c r="S420" s="40">
        <v>-1.43</v>
      </c>
      <c r="T420" s="40">
        <v>-1</v>
      </c>
      <c r="U420" s="40">
        <v>-1</v>
      </c>
      <c r="V420" s="40">
        <v>-1</v>
      </c>
      <c r="W420" s="38">
        <f>SUM(S420:V420)</f>
        <v>-4.43</v>
      </c>
      <c r="X420" s="40">
        <v>-1</v>
      </c>
      <c r="Y420" s="40">
        <v>-1</v>
      </c>
      <c r="Z420" s="40">
        <v>-1</v>
      </c>
      <c r="AA420" s="40">
        <v>-1</v>
      </c>
      <c r="AB420" s="38">
        <f>SUM(X420:AA420)</f>
        <v>-4</v>
      </c>
      <c r="AC420" s="33">
        <v>-1</v>
      </c>
      <c r="AD420" s="33">
        <v>-1</v>
      </c>
      <c r="AE420" s="33">
        <v>-1</v>
      </c>
      <c r="AF420" s="33">
        <v>-1</v>
      </c>
      <c r="AG420" s="34">
        <f>SUM(AC420:AF420)</f>
        <v>-4</v>
      </c>
      <c r="AH420" s="33">
        <v>-1</v>
      </c>
      <c r="AI420" s="33">
        <v>-1</v>
      </c>
      <c r="AJ420" s="37">
        <v>-1</v>
      </c>
    </row>
    <row r="421" spans="1:36" ht="12" customHeight="1">
      <c r="A421" s="26" t="s">
        <v>462</v>
      </c>
      <c r="B421" s="27" t="s">
        <v>532</v>
      </c>
      <c r="C421" s="6" t="s">
        <v>463</v>
      </c>
      <c r="D421" s="46"/>
      <c r="E421" s="46"/>
      <c r="F421" s="40">
        <v>184.2</v>
      </c>
      <c r="G421" s="46"/>
      <c r="H421" s="38">
        <f>SUM(D421:G421)</f>
        <v>184.2</v>
      </c>
      <c r="I421" s="40"/>
      <c r="J421" s="40"/>
      <c r="K421" s="40"/>
      <c r="L421" s="40"/>
      <c r="M421" s="38"/>
      <c r="N421" s="40"/>
      <c r="O421" s="41"/>
      <c r="P421" s="40"/>
      <c r="Q421" s="41"/>
      <c r="R421" s="38"/>
      <c r="S421" s="40"/>
      <c r="T421" s="40"/>
      <c r="U421" s="40"/>
      <c r="V421" s="40"/>
      <c r="W421" s="38"/>
      <c r="X421" s="40"/>
      <c r="Y421" s="40"/>
      <c r="Z421" s="40"/>
      <c r="AA421" s="40"/>
      <c r="AB421" s="38"/>
      <c r="AC421" s="33"/>
      <c r="AD421" s="33"/>
      <c r="AE421" s="33"/>
      <c r="AF421" s="33"/>
      <c r="AG421" s="34"/>
      <c r="AH421" s="33"/>
      <c r="AI421" s="33"/>
      <c r="AJ421" s="37"/>
    </row>
    <row r="422" spans="1:36" ht="12" customHeight="1">
      <c r="A422" s="6" t="s">
        <v>464</v>
      </c>
      <c r="B422" s="6" t="s">
        <v>465</v>
      </c>
      <c r="C422" s="6" t="s">
        <v>466</v>
      </c>
      <c r="D422" s="31">
        <f aca="true" t="shared" si="523" ref="D422:M422">D425+D426+D423</f>
        <v>-490.07</v>
      </c>
      <c r="E422" s="31">
        <f t="shared" si="523"/>
        <v>12.690000000000001</v>
      </c>
      <c r="F422" s="31">
        <f t="shared" si="523"/>
        <v>72.09</v>
      </c>
      <c r="G422" s="31">
        <f t="shared" si="523"/>
        <v>204.74</v>
      </c>
      <c r="H422" s="30">
        <f t="shared" si="523"/>
        <v>-200.54999999999995</v>
      </c>
      <c r="I422" s="31">
        <f t="shared" si="523"/>
        <v>34.059999999999995</v>
      </c>
      <c r="J422" s="31">
        <f t="shared" si="523"/>
        <v>15.51999999999999</v>
      </c>
      <c r="K422" s="31">
        <f t="shared" si="523"/>
        <v>114.90000000000002</v>
      </c>
      <c r="L422" s="31">
        <f t="shared" si="523"/>
        <v>129.89000000000001</v>
      </c>
      <c r="M422" s="30">
        <f t="shared" si="523"/>
        <v>294.36999999999995</v>
      </c>
      <c r="N422" s="31">
        <f>N425+N426+N423</f>
        <v>25.65999999999998</v>
      </c>
      <c r="O422" s="31">
        <f aca="true" t="shared" si="524" ref="O422:AJ422">O425+O426+O423</f>
        <v>84.92999999999999</v>
      </c>
      <c r="P422" s="31">
        <f t="shared" si="524"/>
        <v>114.23999999999998</v>
      </c>
      <c r="Q422" s="31">
        <f t="shared" si="524"/>
        <v>50.220000000000006</v>
      </c>
      <c r="R422" s="30">
        <f t="shared" si="524"/>
        <v>275.05</v>
      </c>
      <c r="S422" s="31">
        <f t="shared" si="524"/>
        <v>70.19</v>
      </c>
      <c r="T422" s="31">
        <f t="shared" si="524"/>
        <v>46.309999999999995</v>
      </c>
      <c r="U422" s="31">
        <f t="shared" si="524"/>
        <v>219.1</v>
      </c>
      <c r="V422" s="31">
        <f t="shared" si="524"/>
        <v>163.05000000000004</v>
      </c>
      <c r="W422" s="30">
        <f t="shared" si="524"/>
        <v>498.65000000000003</v>
      </c>
      <c r="X422" s="31">
        <f t="shared" si="524"/>
        <v>4.219999999999997</v>
      </c>
      <c r="Y422" s="31">
        <f t="shared" si="524"/>
        <v>-14.310000000000002</v>
      </c>
      <c r="Z422" s="31">
        <f t="shared" si="524"/>
        <v>211</v>
      </c>
      <c r="AA422" s="31">
        <f t="shared" si="524"/>
        <v>81.14</v>
      </c>
      <c r="AB422" s="30">
        <f t="shared" si="524"/>
        <v>282.05</v>
      </c>
      <c r="AC422" s="31">
        <f t="shared" si="524"/>
        <v>-96.49000000000001</v>
      </c>
      <c r="AD422" s="31">
        <f t="shared" si="524"/>
        <v>14.560000000000004</v>
      </c>
      <c r="AE422" s="31">
        <f t="shared" si="524"/>
        <v>-10.29</v>
      </c>
      <c r="AF422" s="31">
        <f t="shared" si="524"/>
        <v>-446.22999999999996</v>
      </c>
      <c r="AG422" s="36">
        <f t="shared" si="524"/>
        <v>-538.4499999999999</v>
      </c>
      <c r="AH422" s="31">
        <f t="shared" si="524"/>
        <v>-312.76000000000005</v>
      </c>
      <c r="AI422" s="31">
        <f t="shared" si="524"/>
        <v>9.009999999999998</v>
      </c>
      <c r="AJ422" s="31">
        <f t="shared" si="524"/>
        <v>-16.07</v>
      </c>
    </row>
    <row r="423" spans="1:36" ht="12" customHeight="1">
      <c r="A423" s="10" t="s">
        <v>467</v>
      </c>
      <c r="B423" s="14" t="s">
        <v>533</v>
      </c>
      <c r="C423" s="14" t="s">
        <v>535</v>
      </c>
      <c r="D423" s="9">
        <f>D424</f>
        <v>0</v>
      </c>
      <c r="E423" s="9">
        <f>E424</f>
        <v>0</v>
      </c>
      <c r="F423" s="9">
        <f>F424</f>
        <v>0</v>
      </c>
      <c r="G423" s="9">
        <f>G424</f>
        <v>0</v>
      </c>
      <c r="H423" s="34">
        <f>SUM(D423:G423)</f>
        <v>0</v>
      </c>
      <c r="I423" s="9">
        <f>I424</f>
        <v>0</v>
      </c>
      <c r="J423" s="9">
        <f>J424</f>
        <v>0</v>
      </c>
      <c r="K423" s="9">
        <f>K424</f>
        <v>0</v>
      </c>
      <c r="L423" s="9">
        <f>L424</f>
        <v>0</v>
      </c>
      <c r="M423" s="34">
        <f>SUM(I423:L423)</f>
        <v>0</v>
      </c>
      <c r="N423" s="9">
        <f>N424</f>
        <v>0</v>
      </c>
      <c r="O423" s="9">
        <f aca="true" t="shared" si="525" ref="O423:AI423">O424</f>
        <v>0</v>
      </c>
      <c r="P423" s="9">
        <f t="shared" si="525"/>
        <v>0</v>
      </c>
      <c r="Q423" s="9">
        <f t="shared" si="525"/>
        <v>0.38</v>
      </c>
      <c r="R423" s="34">
        <f>SUM(N423:Q423)</f>
        <v>0.38</v>
      </c>
      <c r="S423" s="9">
        <f t="shared" si="525"/>
        <v>0</v>
      </c>
      <c r="T423" s="9">
        <f t="shared" si="525"/>
        <v>0</v>
      </c>
      <c r="U423" s="9">
        <f t="shared" si="525"/>
        <v>0</v>
      </c>
      <c r="V423" s="9">
        <f t="shared" si="525"/>
        <v>0</v>
      </c>
      <c r="W423" s="34">
        <f>SUM(S423:V423)</f>
        <v>0</v>
      </c>
      <c r="X423" s="9">
        <f t="shared" si="525"/>
        <v>0</v>
      </c>
      <c r="Y423" s="9">
        <f t="shared" si="525"/>
        <v>0</v>
      </c>
      <c r="Z423" s="9">
        <f t="shared" si="525"/>
        <v>0</v>
      </c>
      <c r="AA423" s="9">
        <f t="shared" si="525"/>
        <v>0</v>
      </c>
      <c r="AB423" s="34">
        <f>SUM(X423:AA423)</f>
        <v>0</v>
      </c>
      <c r="AC423" s="9">
        <f t="shared" si="525"/>
        <v>0</v>
      </c>
      <c r="AD423" s="9">
        <f t="shared" si="525"/>
        <v>0</v>
      </c>
      <c r="AE423" s="9">
        <f t="shared" si="525"/>
        <v>0</v>
      </c>
      <c r="AF423" s="9">
        <f t="shared" si="525"/>
        <v>0</v>
      </c>
      <c r="AG423" s="35">
        <f t="shared" si="525"/>
        <v>0</v>
      </c>
      <c r="AH423" s="9">
        <f t="shared" si="525"/>
        <v>0</v>
      </c>
      <c r="AI423" s="9">
        <f t="shared" si="525"/>
        <v>0</v>
      </c>
      <c r="AJ423" s="37"/>
    </row>
    <row r="424" spans="1:36" ht="12" customHeight="1">
      <c r="A424" s="6" t="s">
        <v>468</v>
      </c>
      <c r="B424" s="7" t="s">
        <v>534</v>
      </c>
      <c r="C424" s="7" t="s">
        <v>536</v>
      </c>
      <c r="D424" s="28"/>
      <c r="E424" s="28"/>
      <c r="F424" s="28"/>
      <c r="G424" s="28"/>
      <c r="H424" s="34">
        <f>SUM(D424:G424)</f>
        <v>0</v>
      </c>
      <c r="I424" s="28"/>
      <c r="J424" s="28"/>
      <c r="K424" s="28"/>
      <c r="L424" s="28"/>
      <c r="M424" s="34">
        <f>SUM(I424:L424)</f>
        <v>0</v>
      </c>
      <c r="N424" s="40"/>
      <c r="O424" s="40"/>
      <c r="P424" s="40"/>
      <c r="Q424" s="40">
        <v>0.38</v>
      </c>
      <c r="R424" s="34">
        <f>SUM(N424:Q424)</f>
        <v>0.38</v>
      </c>
      <c r="S424" s="9"/>
      <c r="T424" s="9"/>
      <c r="U424" s="9"/>
      <c r="V424" s="9"/>
      <c r="W424" s="34">
        <f>SUM(S424:V424)</f>
        <v>0</v>
      </c>
      <c r="X424" s="33"/>
      <c r="Y424" s="33"/>
      <c r="Z424" s="33"/>
      <c r="AA424" s="33"/>
      <c r="AB424" s="34">
        <f>SUM(X424:AA424)</f>
        <v>0</v>
      </c>
      <c r="AC424" s="37"/>
      <c r="AD424" s="37"/>
      <c r="AE424" s="37"/>
      <c r="AF424" s="37"/>
      <c r="AG424" s="34"/>
      <c r="AH424" s="31"/>
      <c r="AI424" s="31"/>
      <c r="AJ424" s="37"/>
    </row>
    <row r="425" spans="1:36" s="8" customFormat="1" ht="12" customHeight="1">
      <c r="A425" s="10" t="s">
        <v>469</v>
      </c>
      <c r="B425" s="12" t="s">
        <v>470</v>
      </c>
      <c r="C425" s="6" t="s">
        <v>471</v>
      </c>
      <c r="D425" s="40">
        <v>-0.11</v>
      </c>
      <c r="E425" s="40">
        <v>0.02</v>
      </c>
      <c r="F425" s="40">
        <v>5.42</v>
      </c>
      <c r="G425" s="40">
        <v>-1.95</v>
      </c>
      <c r="H425" s="47">
        <f>SUM(D425:G425)</f>
        <v>3.38</v>
      </c>
      <c r="I425" s="40">
        <v>-3.18</v>
      </c>
      <c r="J425" s="40">
        <v>-0.1</v>
      </c>
      <c r="K425" s="40">
        <v>-0.11</v>
      </c>
      <c r="L425" s="40">
        <v>0.22</v>
      </c>
      <c r="M425" s="47">
        <f>SUM(I425:L425)</f>
        <v>-3.17</v>
      </c>
      <c r="N425" s="48">
        <v>0.45</v>
      </c>
      <c r="O425" s="48">
        <v>-0.51</v>
      </c>
      <c r="P425" s="48">
        <v>-0.18</v>
      </c>
      <c r="Q425" s="48">
        <v>0.78</v>
      </c>
      <c r="R425" s="47">
        <f>SUM(N425:Q425)</f>
        <v>0.54</v>
      </c>
      <c r="S425" s="48">
        <v>-0.7</v>
      </c>
      <c r="T425" s="48">
        <v>0.04</v>
      </c>
      <c r="U425" s="48">
        <v>1.09</v>
      </c>
      <c r="V425" s="48">
        <v>0.3</v>
      </c>
      <c r="W425" s="47">
        <f>SUM(S425:V425)</f>
        <v>0.7300000000000002</v>
      </c>
      <c r="X425" s="49">
        <v>-0.94</v>
      </c>
      <c r="Y425" s="49">
        <v>3.36</v>
      </c>
      <c r="Z425" s="49">
        <v>3.51</v>
      </c>
      <c r="AA425" s="49">
        <v>-1.17</v>
      </c>
      <c r="AB425" s="47">
        <f>SUM(X425:AA425)</f>
        <v>4.76</v>
      </c>
      <c r="AC425" s="33">
        <v>-2.93</v>
      </c>
      <c r="AD425" s="33">
        <v>7.99</v>
      </c>
      <c r="AE425" s="33">
        <v>-7.46</v>
      </c>
      <c r="AF425" s="33">
        <v>-2.53</v>
      </c>
      <c r="AG425" s="34">
        <f>SUM(AC425:AF425)</f>
        <v>-4.93</v>
      </c>
      <c r="AH425" s="33">
        <v>1.09</v>
      </c>
      <c r="AI425" s="33">
        <v>15.18</v>
      </c>
      <c r="AJ425" s="37">
        <v>-12.35</v>
      </c>
    </row>
    <row r="426" spans="1:36" s="8" customFormat="1" ht="12" customHeight="1">
      <c r="A426" s="10" t="s">
        <v>472</v>
      </c>
      <c r="B426" s="12" t="s">
        <v>473</v>
      </c>
      <c r="C426" s="6" t="s">
        <v>474</v>
      </c>
      <c r="D426" s="31">
        <f aca="true" t="shared" si="526" ref="D426:AB426">D427+D430</f>
        <v>-489.96</v>
      </c>
      <c r="E426" s="31">
        <f t="shared" si="526"/>
        <v>12.670000000000002</v>
      </c>
      <c r="F426" s="31">
        <f t="shared" si="526"/>
        <v>66.67</v>
      </c>
      <c r="G426" s="31">
        <f t="shared" si="526"/>
        <v>206.69</v>
      </c>
      <c r="H426" s="30">
        <f t="shared" si="526"/>
        <v>-203.92999999999995</v>
      </c>
      <c r="I426" s="31">
        <f t="shared" si="526"/>
        <v>37.239999999999995</v>
      </c>
      <c r="J426" s="31">
        <f t="shared" si="526"/>
        <v>15.61999999999999</v>
      </c>
      <c r="K426" s="31">
        <f t="shared" si="526"/>
        <v>115.01000000000002</v>
      </c>
      <c r="L426" s="31">
        <f t="shared" si="526"/>
        <v>129.67000000000002</v>
      </c>
      <c r="M426" s="30">
        <f t="shared" si="526"/>
        <v>297.53999999999996</v>
      </c>
      <c r="N426" s="31">
        <f t="shared" si="526"/>
        <v>25.20999999999998</v>
      </c>
      <c r="O426" s="31">
        <f t="shared" si="526"/>
        <v>85.44</v>
      </c>
      <c r="P426" s="31">
        <f t="shared" si="526"/>
        <v>114.41999999999999</v>
      </c>
      <c r="Q426" s="31">
        <f t="shared" si="526"/>
        <v>49.06</v>
      </c>
      <c r="R426" s="30">
        <f t="shared" si="526"/>
        <v>274.13</v>
      </c>
      <c r="S426" s="31">
        <f t="shared" si="526"/>
        <v>70.89</v>
      </c>
      <c r="T426" s="31">
        <f t="shared" si="526"/>
        <v>46.269999999999996</v>
      </c>
      <c r="U426" s="31">
        <f t="shared" si="526"/>
        <v>218.01</v>
      </c>
      <c r="V426" s="31">
        <f t="shared" si="526"/>
        <v>162.75000000000003</v>
      </c>
      <c r="W426" s="30">
        <f t="shared" si="526"/>
        <v>497.92</v>
      </c>
      <c r="X426" s="31">
        <f t="shared" si="526"/>
        <v>5.159999999999997</v>
      </c>
      <c r="Y426" s="31">
        <f t="shared" si="526"/>
        <v>-17.67</v>
      </c>
      <c r="Z426" s="31">
        <f t="shared" si="526"/>
        <v>207.49</v>
      </c>
      <c r="AA426" s="31">
        <f t="shared" si="526"/>
        <v>82.31</v>
      </c>
      <c r="AB426" s="30">
        <f t="shared" si="526"/>
        <v>277.29</v>
      </c>
      <c r="AC426" s="33">
        <f>AC427+AC430</f>
        <v>-93.56</v>
      </c>
      <c r="AD426" s="33">
        <f aca="true" t="shared" si="527" ref="AD426:AJ426">AD427+AD430</f>
        <v>6.570000000000004</v>
      </c>
      <c r="AE426" s="33">
        <f t="shared" si="527"/>
        <v>-2.83</v>
      </c>
      <c r="AF426" s="33">
        <f t="shared" si="527"/>
        <v>-443.7</v>
      </c>
      <c r="AG426" s="35">
        <f t="shared" si="527"/>
        <v>-533.52</v>
      </c>
      <c r="AH426" s="33">
        <f t="shared" si="527"/>
        <v>-313.85</v>
      </c>
      <c r="AI426" s="33">
        <f t="shared" si="527"/>
        <v>-6.170000000000001</v>
      </c>
      <c r="AJ426" s="33">
        <f t="shared" si="527"/>
        <v>-3.719999999999999</v>
      </c>
    </row>
    <row r="427" spans="1:36" ht="12" customHeight="1">
      <c r="A427" s="10" t="s">
        <v>475</v>
      </c>
      <c r="B427" s="10" t="s">
        <v>476</v>
      </c>
      <c r="C427" s="7" t="s">
        <v>477</v>
      </c>
      <c r="D427" s="33">
        <f aca="true" t="shared" si="528" ref="D427:AB427">D428+D429</f>
        <v>-478.08</v>
      </c>
      <c r="E427" s="33">
        <f t="shared" si="528"/>
        <v>29.48</v>
      </c>
      <c r="F427" s="33">
        <f t="shared" si="528"/>
        <v>179.63</v>
      </c>
      <c r="G427" s="33">
        <f t="shared" si="528"/>
        <v>119</v>
      </c>
      <c r="H427" s="35">
        <f t="shared" si="528"/>
        <v>-149.96999999999997</v>
      </c>
      <c r="I427" s="33">
        <f t="shared" si="528"/>
        <v>-93.83</v>
      </c>
      <c r="J427" s="33">
        <f t="shared" si="528"/>
        <v>-74.59</v>
      </c>
      <c r="K427" s="33">
        <f t="shared" si="528"/>
        <v>-77.82</v>
      </c>
      <c r="L427" s="33">
        <f t="shared" si="528"/>
        <v>71.09</v>
      </c>
      <c r="M427" s="35">
        <f t="shared" si="528"/>
        <v>-175.15</v>
      </c>
      <c r="N427" s="33">
        <f t="shared" si="528"/>
        <v>-190.24</v>
      </c>
      <c r="O427" s="33">
        <f t="shared" si="528"/>
        <v>157.56</v>
      </c>
      <c r="P427" s="33">
        <f t="shared" si="528"/>
        <v>342.38</v>
      </c>
      <c r="Q427" s="33">
        <f t="shared" si="528"/>
        <v>-280.07</v>
      </c>
      <c r="R427" s="35">
        <f t="shared" si="528"/>
        <v>29.629999999999995</v>
      </c>
      <c r="S427" s="33">
        <f t="shared" si="528"/>
        <v>62.59</v>
      </c>
      <c r="T427" s="33">
        <f t="shared" si="528"/>
        <v>94.57</v>
      </c>
      <c r="U427" s="33">
        <f t="shared" si="528"/>
        <v>116.37</v>
      </c>
      <c r="V427" s="33">
        <f t="shared" si="528"/>
        <v>115.91000000000003</v>
      </c>
      <c r="W427" s="35">
        <f t="shared" si="528"/>
        <v>389.44</v>
      </c>
      <c r="X427" s="33">
        <f t="shared" si="528"/>
        <v>-173.47</v>
      </c>
      <c r="Y427" s="33">
        <f t="shared" si="528"/>
        <v>-13.27</v>
      </c>
      <c r="Z427" s="33">
        <f t="shared" si="528"/>
        <v>106.03</v>
      </c>
      <c r="AA427" s="33">
        <f t="shared" si="528"/>
        <v>-25.18</v>
      </c>
      <c r="AB427" s="35">
        <f t="shared" si="528"/>
        <v>-105.89</v>
      </c>
      <c r="AC427" s="33">
        <f>AC428+AC429</f>
        <v>11.349999999999998</v>
      </c>
      <c r="AD427" s="33">
        <f aca="true" t="shared" si="529" ref="AD427:AJ427">AD428+AD429</f>
        <v>-19.369999999999997</v>
      </c>
      <c r="AE427" s="33">
        <f t="shared" si="529"/>
        <v>15.37</v>
      </c>
      <c r="AF427" s="33">
        <f t="shared" si="529"/>
        <v>-84.89999999999999</v>
      </c>
      <c r="AG427" s="35">
        <f t="shared" si="529"/>
        <v>-77.55000000000001</v>
      </c>
      <c r="AH427" s="33">
        <f t="shared" si="529"/>
        <v>-247.95</v>
      </c>
      <c r="AI427" s="33">
        <f t="shared" si="529"/>
        <v>-4.390000000000001</v>
      </c>
      <c r="AJ427" s="33">
        <f t="shared" si="529"/>
        <v>46.47</v>
      </c>
    </row>
    <row r="428" spans="1:36" ht="12" customHeight="1">
      <c r="A428" s="10" t="s">
        <v>478</v>
      </c>
      <c r="B428" s="10" t="s">
        <v>479</v>
      </c>
      <c r="C428" s="7" t="s">
        <v>480</v>
      </c>
      <c r="D428" s="50">
        <v>-478.08</v>
      </c>
      <c r="E428" s="50">
        <v>29.48</v>
      </c>
      <c r="F428" s="50">
        <v>179.63</v>
      </c>
      <c r="G428" s="50">
        <v>119</v>
      </c>
      <c r="H428" s="38">
        <f>SUM(D428:G428)</f>
        <v>-149.96999999999997</v>
      </c>
      <c r="I428" s="50">
        <v>-93.83</v>
      </c>
      <c r="J428" s="50">
        <v>-74.59</v>
      </c>
      <c r="K428" s="50">
        <v>-77.82</v>
      </c>
      <c r="L428" s="50">
        <v>71.09</v>
      </c>
      <c r="M428" s="38">
        <f>SUM(I428:L428)</f>
        <v>-175.15</v>
      </c>
      <c r="N428" s="50">
        <v>-234.49</v>
      </c>
      <c r="O428" s="50">
        <v>-7.17</v>
      </c>
      <c r="P428" s="50">
        <v>172.09</v>
      </c>
      <c r="Q428" s="50">
        <v>-63.32</v>
      </c>
      <c r="R428" s="38">
        <f>SUM(N428:Q428)</f>
        <v>-132.89</v>
      </c>
      <c r="S428" s="50">
        <v>-70.15</v>
      </c>
      <c r="T428" s="50">
        <v>31.17</v>
      </c>
      <c r="U428" s="50">
        <v>197.62</v>
      </c>
      <c r="V428" s="50">
        <v>-140.2</v>
      </c>
      <c r="W428" s="38">
        <f>SUM(S428:V428)</f>
        <v>18.439999999999998</v>
      </c>
      <c r="X428" s="41">
        <v>-144.45</v>
      </c>
      <c r="Y428" s="41">
        <v>10.55</v>
      </c>
      <c r="Z428" s="41">
        <v>-1.36</v>
      </c>
      <c r="AA428" s="41">
        <v>32.6</v>
      </c>
      <c r="AB428" s="38">
        <f>SUM(X428:AA428)</f>
        <v>-102.66</v>
      </c>
      <c r="AC428" s="33">
        <v>-15.14</v>
      </c>
      <c r="AD428" s="33">
        <v>5.42</v>
      </c>
      <c r="AE428" s="33">
        <v>18.65</v>
      </c>
      <c r="AF428" s="33">
        <v>91.55</v>
      </c>
      <c r="AG428" s="35">
        <v>100.47999999999999</v>
      </c>
      <c r="AH428" s="33">
        <v>-43.35</v>
      </c>
      <c r="AI428" s="33">
        <v>29.5</v>
      </c>
      <c r="AJ428" s="37">
        <v>-14.53</v>
      </c>
    </row>
    <row r="429" spans="1:36" ht="12" customHeight="1">
      <c r="A429" s="10" t="s">
        <v>481</v>
      </c>
      <c r="B429" s="10" t="s">
        <v>482</v>
      </c>
      <c r="C429" s="7" t="s">
        <v>483</v>
      </c>
      <c r="D429" s="9"/>
      <c r="E429" s="9"/>
      <c r="F429" s="9"/>
      <c r="G429" s="9"/>
      <c r="H429" s="38">
        <f>SUM(D429:G429)</f>
        <v>0</v>
      </c>
      <c r="I429" s="9"/>
      <c r="J429" s="9"/>
      <c r="K429" s="9"/>
      <c r="L429" s="9"/>
      <c r="M429" s="38">
        <f>SUM(I429:L429)</f>
        <v>0</v>
      </c>
      <c r="N429" s="50">
        <v>44.25</v>
      </c>
      <c r="O429" s="50">
        <v>164.73</v>
      </c>
      <c r="P429" s="50">
        <v>170.29</v>
      </c>
      <c r="Q429" s="50">
        <v>-216.75</v>
      </c>
      <c r="R429" s="38">
        <f>SUM(N429:Q429)</f>
        <v>162.51999999999998</v>
      </c>
      <c r="S429" s="50">
        <v>132.74</v>
      </c>
      <c r="T429" s="50">
        <v>63.4</v>
      </c>
      <c r="U429" s="50">
        <v>-81.25</v>
      </c>
      <c r="V429" s="50">
        <v>256.11</v>
      </c>
      <c r="W429" s="38">
        <f>SUM(S429:V429)</f>
        <v>371</v>
      </c>
      <c r="X429" s="41">
        <v>-29.02</v>
      </c>
      <c r="Y429" s="41">
        <v>-23.82</v>
      </c>
      <c r="Z429" s="41">
        <v>107.39</v>
      </c>
      <c r="AA429" s="41">
        <v>-57.78</v>
      </c>
      <c r="AB429" s="38">
        <f>SUM(X429:AA429)</f>
        <v>-3.230000000000004</v>
      </c>
      <c r="AC429" s="33">
        <v>26.49</v>
      </c>
      <c r="AD429" s="33">
        <v>-24.79</v>
      </c>
      <c r="AE429" s="33">
        <v>-3.28</v>
      </c>
      <c r="AF429" s="33">
        <v>-176.45</v>
      </c>
      <c r="AG429" s="35">
        <v>-178.03</v>
      </c>
      <c r="AH429" s="33">
        <v>-204.6</v>
      </c>
      <c r="AI429" s="33">
        <v>-33.89</v>
      </c>
      <c r="AJ429" s="37">
        <v>61</v>
      </c>
    </row>
    <row r="430" spans="1:36" ht="12" customHeight="1">
      <c r="A430" s="10" t="s">
        <v>484</v>
      </c>
      <c r="B430" s="10" t="s">
        <v>485</v>
      </c>
      <c r="C430" s="7" t="s">
        <v>486</v>
      </c>
      <c r="D430" s="33">
        <f aca="true" t="shared" si="530" ref="D430:W430">D431</f>
        <v>-11.88</v>
      </c>
      <c r="E430" s="33">
        <f t="shared" si="530"/>
        <v>-16.81</v>
      </c>
      <c r="F430" s="33">
        <f t="shared" si="530"/>
        <v>-112.96</v>
      </c>
      <c r="G430" s="33">
        <f t="shared" si="530"/>
        <v>87.69</v>
      </c>
      <c r="H430" s="35">
        <f t="shared" si="530"/>
        <v>-53.95999999999998</v>
      </c>
      <c r="I430" s="33">
        <f t="shared" si="530"/>
        <v>131.07</v>
      </c>
      <c r="J430" s="33">
        <f t="shared" si="530"/>
        <v>90.21</v>
      </c>
      <c r="K430" s="33">
        <f t="shared" si="530"/>
        <v>192.83</v>
      </c>
      <c r="L430" s="33">
        <f t="shared" si="530"/>
        <v>58.58</v>
      </c>
      <c r="M430" s="35">
        <f t="shared" si="530"/>
        <v>472.69</v>
      </c>
      <c r="N430" s="33">
        <f t="shared" si="530"/>
        <v>215.45</v>
      </c>
      <c r="O430" s="33">
        <f t="shared" si="530"/>
        <v>-72.12</v>
      </c>
      <c r="P430" s="33">
        <f t="shared" si="530"/>
        <v>-227.96</v>
      </c>
      <c r="Q430" s="33">
        <f t="shared" si="530"/>
        <v>329.13</v>
      </c>
      <c r="R430" s="35">
        <f t="shared" si="530"/>
        <v>244.49999999999997</v>
      </c>
      <c r="S430" s="33">
        <f t="shared" si="530"/>
        <v>8.3</v>
      </c>
      <c r="T430" s="33">
        <f t="shared" si="530"/>
        <v>-48.3</v>
      </c>
      <c r="U430" s="33">
        <f t="shared" si="530"/>
        <v>101.64</v>
      </c>
      <c r="V430" s="33">
        <f t="shared" si="530"/>
        <v>46.84</v>
      </c>
      <c r="W430" s="35">
        <f t="shared" si="530"/>
        <v>108.48</v>
      </c>
      <c r="X430" s="33">
        <f aca="true" t="shared" si="531" ref="X430:AC430">X431</f>
        <v>178.63</v>
      </c>
      <c r="Y430" s="33">
        <f t="shared" si="531"/>
        <v>-4.4</v>
      </c>
      <c r="Z430" s="33">
        <f t="shared" si="531"/>
        <v>101.46</v>
      </c>
      <c r="AA430" s="33">
        <f t="shared" si="531"/>
        <v>107.49</v>
      </c>
      <c r="AB430" s="35">
        <f t="shared" si="531"/>
        <v>383.18</v>
      </c>
      <c r="AC430" s="33">
        <f t="shared" si="531"/>
        <v>-104.91</v>
      </c>
      <c r="AD430" s="33">
        <f aca="true" t="shared" si="532" ref="AD430:AJ430">AD431</f>
        <v>25.94</v>
      </c>
      <c r="AE430" s="33">
        <f t="shared" si="532"/>
        <v>-18.2</v>
      </c>
      <c r="AF430" s="33">
        <f t="shared" si="532"/>
        <v>-358.8</v>
      </c>
      <c r="AG430" s="35">
        <f t="shared" si="532"/>
        <v>-455.97</v>
      </c>
      <c r="AH430" s="33">
        <f t="shared" si="532"/>
        <v>-65.9</v>
      </c>
      <c r="AI430" s="33">
        <f t="shared" si="532"/>
        <v>-1.78</v>
      </c>
      <c r="AJ430" s="33">
        <f t="shared" si="532"/>
        <v>-50.19</v>
      </c>
    </row>
    <row r="431" spans="1:36" ht="12" customHeight="1">
      <c r="A431" s="7" t="s">
        <v>487</v>
      </c>
      <c r="B431" s="7" t="s">
        <v>488</v>
      </c>
      <c r="C431" s="7" t="s">
        <v>489</v>
      </c>
      <c r="D431" s="33">
        <f aca="true" t="shared" si="533" ref="D431:W431">D432+D433</f>
        <v>-11.88</v>
      </c>
      <c r="E431" s="33">
        <f t="shared" si="533"/>
        <v>-16.81</v>
      </c>
      <c r="F431" s="33">
        <f t="shared" si="533"/>
        <v>-112.96</v>
      </c>
      <c r="G431" s="33">
        <f t="shared" si="533"/>
        <v>87.69</v>
      </c>
      <c r="H431" s="35">
        <f t="shared" si="533"/>
        <v>-53.95999999999998</v>
      </c>
      <c r="I431" s="33">
        <f t="shared" si="533"/>
        <v>131.07</v>
      </c>
      <c r="J431" s="33">
        <f t="shared" si="533"/>
        <v>90.21</v>
      </c>
      <c r="K431" s="33">
        <f t="shared" si="533"/>
        <v>192.83</v>
      </c>
      <c r="L431" s="33">
        <f t="shared" si="533"/>
        <v>58.58</v>
      </c>
      <c r="M431" s="35">
        <f t="shared" si="533"/>
        <v>472.69</v>
      </c>
      <c r="N431" s="33">
        <f t="shared" si="533"/>
        <v>215.45</v>
      </c>
      <c r="O431" s="33">
        <f t="shared" si="533"/>
        <v>-72.12</v>
      </c>
      <c r="P431" s="33">
        <f t="shared" si="533"/>
        <v>-227.96</v>
      </c>
      <c r="Q431" s="33">
        <f t="shared" si="533"/>
        <v>329.13</v>
      </c>
      <c r="R431" s="35">
        <f t="shared" si="533"/>
        <v>244.49999999999997</v>
      </c>
      <c r="S431" s="33">
        <f t="shared" si="533"/>
        <v>8.3</v>
      </c>
      <c r="T431" s="33">
        <f t="shared" si="533"/>
        <v>-48.3</v>
      </c>
      <c r="U431" s="33">
        <f t="shared" si="533"/>
        <v>101.64</v>
      </c>
      <c r="V431" s="33">
        <f t="shared" si="533"/>
        <v>46.84</v>
      </c>
      <c r="W431" s="35">
        <f t="shared" si="533"/>
        <v>108.48</v>
      </c>
      <c r="X431" s="33">
        <f aca="true" t="shared" si="534" ref="X431:AC431">X432+X433</f>
        <v>178.63</v>
      </c>
      <c r="Y431" s="33">
        <f t="shared" si="534"/>
        <v>-4.4</v>
      </c>
      <c r="Z431" s="33">
        <f t="shared" si="534"/>
        <v>101.46</v>
      </c>
      <c r="AA431" s="33">
        <f t="shared" si="534"/>
        <v>107.49</v>
      </c>
      <c r="AB431" s="35">
        <f t="shared" si="534"/>
        <v>383.18</v>
      </c>
      <c r="AC431" s="33">
        <f t="shared" si="534"/>
        <v>-104.91</v>
      </c>
      <c r="AD431" s="33">
        <f aca="true" t="shared" si="535" ref="AD431:AJ431">AD432+AD433</f>
        <v>25.94</v>
      </c>
      <c r="AE431" s="33">
        <f t="shared" si="535"/>
        <v>-18.2</v>
      </c>
      <c r="AF431" s="33">
        <f t="shared" si="535"/>
        <v>-358.8</v>
      </c>
      <c r="AG431" s="35">
        <f t="shared" si="535"/>
        <v>-455.97</v>
      </c>
      <c r="AH431" s="33">
        <f t="shared" si="535"/>
        <v>-65.9</v>
      </c>
      <c r="AI431" s="33">
        <f t="shared" si="535"/>
        <v>-1.78</v>
      </c>
      <c r="AJ431" s="33">
        <f t="shared" si="535"/>
        <v>-50.19</v>
      </c>
    </row>
    <row r="432" spans="1:36" ht="12" customHeight="1">
      <c r="A432" s="10" t="s">
        <v>435</v>
      </c>
      <c r="B432" s="10" t="s">
        <v>425</v>
      </c>
      <c r="C432" s="7" t="s">
        <v>424</v>
      </c>
      <c r="D432" s="9"/>
      <c r="E432" s="9"/>
      <c r="F432" s="9"/>
      <c r="G432" s="9"/>
      <c r="H432" s="38">
        <f>SUM(D432:G432)</f>
        <v>0</v>
      </c>
      <c r="I432" s="9"/>
      <c r="J432" s="9"/>
      <c r="K432" s="9"/>
      <c r="L432" s="9"/>
      <c r="M432" s="38">
        <f>SUM(I432:L432)</f>
        <v>0</v>
      </c>
      <c r="N432" s="41"/>
      <c r="O432" s="40"/>
      <c r="P432" s="40"/>
      <c r="Q432" s="40"/>
      <c r="R432" s="38">
        <f>SUM(N432:Q432)</f>
        <v>0</v>
      </c>
      <c r="S432" s="40"/>
      <c r="T432" s="41">
        <v>0</v>
      </c>
      <c r="U432" s="40"/>
      <c r="V432" s="40"/>
      <c r="W432" s="38">
        <f>SUM(S432:V432)</f>
        <v>0</v>
      </c>
      <c r="X432" s="40"/>
      <c r="Y432" s="40"/>
      <c r="Z432" s="40"/>
      <c r="AA432" s="40"/>
      <c r="AB432" s="38">
        <f>SUM(X432:AA432)</f>
        <v>0</v>
      </c>
      <c r="AC432" s="33">
        <v>-25.38</v>
      </c>
      <c r="AD432" s="33">
        <v>0</v>
      </c>
      <c r="AE432" s="33">
        <v>0</v>
      </c>
      <c r="AF432" s="33">
        <v>0</v>
      </c>
      <c r="AG432" s="35">
        <v>-25.38</v>
      </c>
      <c r="AH432" s="33"/>
      <c r="AI432" s="33"/>
      <c r="AJ432" s="37"/>
    </row>
    <row r="433" spans="1:36" ht="12" customHeight="1">
      <c r="A433" s="10" t="s">
        <v>396</v>
      </c>
      <c r="B433" s="10" t="s">
        <v>397</v>
      </c>
      <c r="C433" s="7" t="s">
        <v>490</v>
      </c>
      <c r="D433" s="40">
        <v>-11.88</v>
      </c>
      <c r="E433" s="40">
        <v>-16.81</v>
      </c>
      <c r="F433" s="40">
        <v>-112.96</v>
      </c>
      <c r="G433" s="40">
        <v>87.69</v>
      </c>
      <c r="H433" s="38">
        <f>SUM(D433:G433)</f>
        <v>-53.95999999999998</v>
      </c>
      <c r="I433" s="40">
        <v>131.07</v>
      </c>
      <c r="J433" s="40">
        <v>90.21</v>
      </c>
      <c r="K433" s="40">
        <v>192.83</v>
      </c>
      <c r="L433" s="40">
        <v>58.58</v>
      </c>
      <c r="M433" s="38">
        <f>SUM(I433:L433)</f>
        <v>472.69</v>
      </c>
      <c r="N433" s="50">
        <v>215.45</v>
      </c>
      <c r="O433" s="50">
        <v>-72.12</v>
      </c>
      <c r="P433" s="50">
        <v>-227.96</v>
      </c>
      <c r="Q433" s="50">
        <v>329.13</v>
      </c>
      <c r="R433" s="38">
        <f>SUM(N433:Q433)</f>
        <v>244.49999999999997</v>
      </c>
      <c r="S433" s="50">
        <v>8.3</v>
      </c>
      <c r="T433" s="50">
        <v>-48.3</v>
      </c>
      <c r="U433" s="50">
        <v>101.64</v>
      </c>
      <c r="V433" s="50">
        <v>46.84</v>
      </c>
      <c r="W433" s="38">
        <f>SUM(S433:V433)</f>
        <v>108.48</v>
      </c>
      <c r="X433" s="41">
        <v>178.63</v>
      </c>
      <c r="Y433" s="41">
        <v>-4.4</v>
      </c>
      <c r="Z433" s="41">
        <v>101.46</v>
      </c>
      <c r="AA433" s="41">
        <v>107.49</v>
      </c>
      <c r="AB433" s="38">
        <f>SUM(X433:AA433)</f>
        <v>383.18</v>
      </c>
      <c r="AC433" s="33">
        <v>-79.53</v>
      </c>
      <c r="AD433" s="33">
        <v>25.94</v>
      </c>
      <c r="AE433" s="33">
        <v>-18.2</v>
      </c>
      <c r="AF433" s="33">
        <v>-358.8</v>
      </c>
      <c r="AG433" s="35">
        <v>-430.59000000000003</v>
      </c>
      <c r="AH433" s="33">
        <v>-65.9</v>
      </c>
      <c r="AI433" s="33">
        <v>-1.78</v>
      </c>
      <c r="AJ433" s="37">
        <v>-50.19</v>
      </c>
    </row>
    <row r="434" spans="1:36" ht="12" customHeight="1">
      <c r="A434" s="13" t="s">
        <v>491</v>
      </c>
      <c r="B434" s="13" t="s">
        <v>492</v>
      </c>
      <c r="C434" s="6" t="s">
        <v>493</v>
      </c>
      <c r="D434" s="31">
        <f>D299-D298</f>
        <v>-106.75999999999974</v>
      </c>
      <c r="E434" s="31">
        <f>E299-E298</f>
        <v>3.290000000000184</v>
      </c>
      <c r="F434" s="31">
        <f>F299-F298</f>
        <v>86.85999999999997</v>
      </c>
      <c r="G434" s="31">
        <f>G299-G298</f>
        <v>102.17000000000017</v>
      </c>
      <c r="H434" s="36">
        <f>SUM(D434:G434)</f>
        <v>85.5600000000006</v>
      </c>
      <c r="I434" s="31">
        <f>I299-I298</f>
        <v>39.88375660999999</v>
      </c>
      <c r="J434" s="31">
        <f>J299-J298</f>
        <v>-3.8082109666666213</v>
      </c>
      <c r="K434" s="31">
        <f>K299-K298</f>
        <v>54.94712316666657</v>
      </c>
      <c r="L434" s="31">
        <f>L299-L298</f>
        <v>-16.833918453333524</v>
      </c>
      <c r="M434" s="36">
        <f>SUM(I434:L434)</f>
        <v>74.18875035666642</v>
      </c>
      <c r="N434" s="31">
        <f>N299-N298</f>
        <v>48.301527696666625</v>
      </c>
      <c r="O434" s="31">
        <f>O299-O298</f>
        <v>32.61415273999984</v>
      </c>
      <c r="P434" s="31">
        <f>P299-P298</f>
        <v>54.7296008433334</v>
      </c>
      <c r="Q434" s="31">
        <f>Q299-Q298</f>
        <v>-62.82134344333343</v>
      </c>
      <c r="R434" s="36">
        <f>SUM(N434:Q434)</f>
        <v>72.82393783666643</v>
      </c>
      <c r="S434" s="31">
        <f>S299-S298</f>
        <v>81.76999999999987</v>
      </c>
      <c r="T434" s="31">
        <f>T299-T298</f>
        <v>54.40999999999999</v>
      </c>
      <c r="U434" s="31">
        <f>U299-U298</f>
        <v>60.629999999999995</v>
      </c>
      <c r="V434" s="31">
        <f>V299-V298</f>
        <v>-69.27000000000007</v>
      </c>
      <c r="W434" s="36">
        <f>SUM(S434:V434)</f>
        <v>127.5399999999998</v>
      </c>
      <c r="X434" s="31">
        <f>X299-X298</f>
        <v>9.429999999999978</v>
      </c>
      <c r="Y434" s="31">
        <f>Y299-Y298</f>
        <v>21.01999999999964</v>
      </c>
      <c r="Z434" s="31">
        <f>Z299-Z298</f>
        <v>94.47999999999998</v>
      </c>
      <c r="AA434" s="31">
        <f>AA299-AA298</f>
        <v>-38.49000000000021</v>
      </c>
      <c r="AB434" s="36">
        <f>SUM(X434:AA434)</f>
        <v>86.43999999999939</v>
      </c>
      <c r="AC434" s="31">
        <f>AC299-AC298</f>
        <v>-45.149999999999835</v>
      </c>
      <c r="AD434" s="31">
        <f>AD299-AD298</f>
        <v>58.9400000000001</v>
      </c>
      <c r="AE434" s="31">
        <f>AE299-AE298</f>
        <v>12.329999999999856</v>
      </c>
      <c r="AF434" s="31">
        <f>AF299-AF298</f>
        <v>-119.97000000000003</v>
      </c>
      <c r="AG434" s="36">
        <f>SUM(AC434:AF434)</f>
        <v>-93.84999999999991</v>
      </c>
      <c r="AH434" s="31">
        <f>AH299-AH298</f>
        <v>-63.96999999999983</v>
      </c>
      <c r="AI434" s="31">
        <f>AI299-AI298</f>
        <v>-24.659999999999982</v>
      </c>
      <c r="AJ434" s="31">
        <f>AJ299-AJ298</f>
        <v>10.179999999999836</v>
      </c>
    </row>
    <row r="435" spans="1:36" ht="12" customHeight="1">
      <c r="A435" s="17"/>
      <c r="B435" s="17"/>
      <c r="C435" s="18"/>
      <c r="D435" s="51"/>
      <c r="E435" s="51"/>
      <c r="F435" s="51"/>
      <c r="G435" s="51"/>
      <c r="H435" s="52"/>
      <c r="I435" s="51"/>
      <c r="J435" s="51"/>
      <c r="K435" s="51"/>
      <c r="L435" s="51"/>
      <c r="M435" s="52"/>
      <c r="N435" s="51"/>
      <c r="O435" s="51"/>
      <c r="P435" s="51"/>
      <c r="Q435" s="51"/>
      <c r="R435" s="52"/>
      <c r="S435" s="51"/>
      <c r="T435" s="51"/>
      <c r="U435" s="51"/>
      <c r="V435" s="51"/>
      <c r="W435" s="52"/>
      <c r="X435" s="53"/>
      <c r="Y435" s="53"/>
      <c r="Z435" s="53"/>
      <c r="AA435" s="53"/>
      <c r="AB435" s="52"/>
      <c r="AC435" s="54"/>
      <c r="AD435" s="54"/>
      <c r="AE435" s="54"/>
      <c r="AF435" s="54"/>
      <c r="AG435" s="55"/>
      <c r="AH435" s="53"/>
      <c r="AI435" s="53"/>
      <c r="AJ435" s="42"/>
    </row>
    <row r="436" spans="1:36" ht="12" customHeight="1">
      <c r="A436" s="17" t="s">
        <v>494</v>
      </c>
      <c r="B436" s="17" t="s">
        <v>495</v>
      </c>
      <c r="C436" s="18" t="s">
        <v>496</v>
      </c>
      <c r="D436" s="51"/>
      <c r="E436" s="51"/>
      <c r="F436" s="51"/>
      <c r="G436" s="51"/>
      <c r="H436" s="52"/>
      <c r="I436" s="51"/>
      <c r="J436" s="51"/>
      <c r="K436" s="51"/>
      <c r="L436" s="51"/>
      <c r="M436" s="52"/>
      <c r="N436" s="51"/>
      <c r="O436" s="51"/>
      <c r="P436" s="51"/>
      <c r="Q436" s="51"/>
      <c r="R436" s="52"/>
      <c r="S436" s="51"/>
      <c r="T436" s="51"/>
      <c r="U436" s="51"/>
      <c r="V436" s="51"/>
      <c r="W436" s="52"/>
      <c r="X436" s="53" t="s">
        <v>497</v>
      </c>
      <c r="Y436" s="53" t="s">
        <v>497</v>
      </c>
      <c r="Z436" s="53" t="s">
        <v>497</v>
      </c>
      <c r="AA436" s="53" t="s">
        <v>497</v>
      </c>
      <c r="AB436" s="52"/>
      <c r="AC436" s="56"/>
      <c r="AD436" s="56"/>
      <c r="AE436" s="56"/>
      <c r="AF436" s="56"/>
      <c r="AG436" s="57"/>
      <c r="AH436" s="53" t="s">
        <v>497</v>
      </c>
      <c r="AI436" s="53" t="s">
        <v>497</v>
      </c>
      <c r="AJ436" s="42"/>
    </row>
    <row r="437" spans="1:36" ht="12" customHeight="1">
      <c r="A437" s="6" t="s">
        <v>498</v>
      </c>
      <c r="B437" s="6" t="s">
        <v>499</v>
      </c>
      <c r="C437" s="19" t="s">
        <v>500</v>
      </c>
      <c r="D437" s="31">
        <f aca="true" t="shared" si="536" ref="D437:AB437">D438+D440</f>
        <v>0.01</v>
      </c>
      <c r="E437" s="31">
        <f t="shared" si="536"/>
        <v>15.89</v>
      </c>
      <c r="F437" s="31">
        <f t="shared" si="536"/>
        <v>0.49</v>
      </c>
      <c r="G437" s="31">
        <f t="shared" si="536"/>
        <v>52.96</v>
      </c>
      <c r="H437" s="30">
        <f t="shared" si="536"/>
        <v>69.35</v>
      </c>
      <c r="I437" s="31">
        <f t="shared" si="536"/>
        <v>0</v>
      </c>
      <c r="J437" s="31">
        <f t="shared" si="536"/>
        <v>41.54</v>
      </c>
      <c r="K437" s="31">
        <f t="shared" si="536"/>
        <v>4.77</v>
      </c>
      <c r="L437" s="31">
        <f t="shared" si="536"/>
        <v>102.16</v>
      </c>
      <c r="M437" s="30">
        <f t="shared" si="536"/>
        <v>148.47</v>
      </c>
      <c r="N437" s="31">
        <f t="shared" si="536"/>
        <v>0.19</v>
      </c>
      <c r="O437" s="31">
        <f t="shared" si="536"/>
        <v>19.43</v>
      </c>
      <c r="P437" s="31">
        <f t="shared" si="536"/>
        <v>27.33</v>
      </c>
      <c r="Q437" s="31">
        <f t="shared" si="536"/>
        <v>40.24</v>
      </c>
      <c r="R437" s="30">
        <f t="shared" si="536"/>
        <v>87.19000000000001</v>
      </c>
      <c r="S437" s="31">
        <f t="shared" si="536"/>
        <v>0</v>
      </c>
      <c r="T437" s="31">
        <f t="shared" si="536"/>
        <v>44.68</v>
      </c>
      <c r="U437" s="31">
        <f t="shared" si="536"/>
        <v>14.79</v>
      </c>
      <c r="V437" s="31">
        <f t="shared" si="536"/>
        <v>41.67</v>
      </c>
      <c r="W437" s="30">
        <f t="shared" si="536"/>
        <v>101.14</v>
      </c>
      <c r="X437" s="31">
        <f t="shared" si="536"/>
        <v>0.9</v>
      </c>
      <c r="Y437" s="31">
        <f t="shared" si="536"/>
        <v>0</v>
      </c>
      <c r="Z437" s="31">
        <f t="shared" si="536"/>
        <v>0</v>
      </c>
      <c r="AA437" s="31">
        <f t="shared" si="536"/>
        <v>10.3</v>
      </c>
      <c r="AB437" s="30">
        <f t="shared" si="536"/>
        <v>11.200000000000001</v>
      </c>
      <c r="AC437" s="31">
        <f>AC438+AC440</f>
        <v>3.62</v>
      </c>
      <c r="AD437" s="31">
        <f aca="true" t="shared" si="537" ref="AD437:AJ437">AD438+AD440</f>
        <v>50.44</v>
      </c>
      <c r="AE437" s="31">
        <f t="shared" si="537"/>
        <v>34.87</v>
      </c>
      <c r="AF437" s="31">
        <f t="shared" si="537"/>
        <v>56.410000000000004</v>
      </c>
      <c r="AG437" s="30">
        <f t="shared" si="537"/>
        <v>145.34</v>
      </c>
      <c r="AH437" s="31">
        <f t="shared" si="537"/>
        <v>2.39</v>
      </c>
      <c r="AI437" s="31">
        <f t="shared" si="537"/>
        <v>0.83</v>
      </c>
      <c r="AJ437" s="31">
        <f t="shared" si="537"/>
        <v>6.47</v>
      </c>
    </row>
    <row r="438" spans="1:36" ht="12" customHeight="1">
      <c r="A438" s="7" t="s">
        <v>501</v>
      </c>
      <c r="B438" s="7" t="s">
        <v>502</v>
      </c>
      <c r="C438" s="20" t="s">
        <v>503</v>
      </c>
      <c r="D438" s="33">
        <f aca="true" t="shared" si="538" ref="D438:AB438">D439</f>
        <v>0.01</v>
      </c>
      <c r="E438" s="33">
        <f t="shared" si="538"/>
        <v>15.89</v>
      </c>
      <c r="F438" s="33">
        <f t="shared" si="538"/>
        <v>0.49</v>
      </c>
      <c r="G438" s="33">
        <f t="shared" si="538"/>
        <v>52.96</v>
      </c>
      <c r="H438" s="35">
        <f t="shared" si="538"/>
        <v>69.35</v>
      </c>
      <c r="I438" s="33">
        <f t="shared" si="538"/>
        <v>0</v>
      </c>
      <c r="J438" s="33">
        <f t="shared" si="538"/>
        <v>26.54</v>
      </c>
      <c r="K438" s="33">
        <f t="shared" si="538"/>
        <v>4.77</v>
      </c>
      <c r="L438" s="33">
        <f t="shared" si="538"/>
        <v>76.74</v>
      </c>
      <c r="M438" s="35">
        <f t="shared" si="538"/>
        <v>108.05</v>
      </c>
      <c r="N438" s="33">
        <f t="shared" si="538"/>
        <v>0.19</v>
      </c>
      <c r="O438" s="33">
        <f t="shared" si="538"/>
        <v>19.43</v>
      </c>
      <c r="P438" s="33">
        <f t="shared" si="538"/>
        <v>27.33</v>
      </c>
      <c r="Q438" s="33">
        <f t="shared" si="538"/>
        <v>31.6</v>
      </c>
      <c r="R438" s="35">
        <f t="shared" si="538"/>
        <v>78.55000000000001</v>
      </c>
      <c r="S438" s="33">
        <f t="shared" si="538"/>
        <v>0</v>
      </c>
      <c r="T438" s="33">
        <f t="shared" si="538"/>
        <v>44.68</v>
      </c>
      <c r="U438" s="33">
        <f t="shared" si="538"/>
        <v>14.79</v>
      </c>
      <c r="V438" s="33">
        <f t="shared" si="538"/>
        <v>4.39</v>
      </c>
      <c r="W438" s="35">
        <f t="shared" si="538"/>
        <v>63.86</v>
      </c>
      <c r="X438" s="33">
        <f t="shared" si="538"/>
        <v>0</v>
      </c>
      <c r="Y438" s="33">
        <f t="shared" si="538"/>
        <v>0</v>
      </c>
      <c r="Z438" s="33">
        <f t="shared" si="538"/>
        <v>0</v>
      </c>
      <c r="AA438" s="33">
        <f t="shared" si="538"/>
        <v>0</v>
      </c>
      <c r="AB438" s="35">
        <f t="shared" si="538"/>
        <v>0</v>
      </c>
      <c r="AC438" s="33">
        <f>AC439</f>
        <v>1.65</v>
      </c>
      <c r="AD438" s="33">
        <f aca="true" t="shared" si="539" ref="AD438:AJ438">AD439</f>
        <v>20.21</v>
      </c>
      <c r="AE438" s="33">
        <f t="shared" si="539"/>
        <v>34.82</v>
      </c>
      <c r="AF438" s="33">
        <f t="shared" si="539"/>
        <v>54.52</v>
      </c>
      <c r="AG438" s="35">
        <f t="shared" si="539"/>
        <v>111.2</v>
      </c>
      <c r="AH438" s="33">
        <f t="shared" si="539"/>
        <v>0</v>
      </c>
      <c r="AI438" s="33">
        <f t="shared" si="539"/>
        <v>0</v>
      </c>
      <c r="AJ438" s="33">
        <f t="shared" si="539"/>
        <v>0</v>
      </c>
    </row>
    <row r="439" spans="1:36" ht="12" customHeight="1">
      <c r="A439" s="10" t="s">
        <v>504</v>
      </c>
      <c r="B439" s="10" t="s">
        <v>505</v>
      </c>
      <c r="C439" s="20" t="s">
        <v>506</v>
      </c>
      <c r="D439" s="40">
        <v>0.01</v>
      </c>
      <c r="E439" s="40">
        <v>15.89</v>
      </c>
      <c r="F439" s="40">
        <v>0.49</v>
      </c>
      <c r="G439" s="40">
        <v>52.96</v>
      </c>
      <c r="H439" s="38">
        <f>SUM(D439:G439)</f>
        <v>69.35</v>
      </c>
      <c r="I439" s="50">
        <v>0</v>
      </c>
      <c r="J439" s="50">
        <v>26.54</v>
      </c>
      <c r="K439" s="50">
        <v>4.77</v>
      </c>
      <c r="L439" s="50">
        <v>76.74</v>
      </c>
      <c r="M439" s="38">
        <f>SUM(I439:L439)</f>
        <v>108.05</v>
      </c>
      <c r="N439" s="41">
        <v>0.19</v>
      </c>
      <c r="O439" s="41">
        <v>19.43</v>
      </c>
      <c r="P439" s="40">
        <v>27.33</v>
      </c>
      <c r="Q439" s="41">
        <v>31.6</v>
      </c>
      <c r="R439" s="38">
        <f>SUM(N439:Q439)</f>
        <v>78.55000000000001</v>
      </c>
      <c r="S439" s="40"/>
      <c r="T439" s="40">
        <v>44.68</v>
      </c>
      <c r="U439" s="40">
        <v>14.79</v>
      </c>
      <c r="V439" s="40">
        <v>4.39</v>
      </c>
      <c r="W439" s="38">
        <f>SUM(S439:V439)</f>
        <v>63.86</v>
      </c>
      <c r="X439" s="40"/>
      <c r="Y439" s="40"/>
      <c r="Z439" s="40"/>
      <c r="AA439" s="40"/>
      <c r="AB439" s="38">
        <f>SUM(X439:AA439)</f>
        <v>0</v>
      </c>
      <c r="AC439" s="33">
        <v>1.65</v>
      </c>
      <c r="AD439" s="33">
        <v>20.21</v>
      </c>
      <c r="AE439" s="33">
        <v>34.82</v>
      </c>
      <c r="AF439" s="33">
        <v>54.52</v>
      </c>
      <c r="AG439" s="38">
        <f>SUM(AC439:AF439)</f>
        <v>111.2</v>
      </c>
      <c r="AH439" s="33"/>
      <c r="AI439" s="33"/>
      <c r="AJ439" s="37"/>
    </row>
    <row r="440" spans="1:36" ht="12" customHeight="1">
      <c r="A440" s="7" t="s">
        <v>507</v>
      </c>
      <c r="B440" s="7" t="s">
        <v>508</v>
      </c>
      <c r="C440" s="20" t="s">
        <v>509</v>
      </c>
      <c r="D440" s="33">
        <f aca="true" t="shared" si="540" ref="D440:S441">D441</f>
        <v>0</v>
      </c>
      <c r="E440" s="33">
        <f t="shared" si="540"/>
        <v>0</v>
      </c>
      <c r="F440" s="33">
        <f t="shared" si="540"/>
        <v>0</v>
      </c>
      <c r="G440" s="33">
        <f t="shared" si="540"/>
        <v>0</v>
      </c>
      <c r="H440" s="35">
        <f t="shared" si="540"/>
        <v>0</v>
      </c>
      <c r="I440" s="33">
        <f t="shared" si="540"/>
        <v>0</v>
      </c>
      <c r="J440" s="33">
        <f t="shared" si="540"/>
        <v>15</v>
      </c>
      <c r="K440" s="33">
        <f t="shared" si="540"/>
        <v>0</v>
      </c>
      <c r="L440" s="33">
        <f t="shared" si="540"/>
        <v>25.42</v>
      </c>
      <c r="M440" s="35">
        <f t="shared" si="540"/>
        <v>40.42</v>
      </c>
      <c r="N440" s="33">
        <f t="shared" si="540"/>
        <v>0</v>
      </c>
      <c r="O440" s="33">
        <f t="shared" si="540"/>
        <v>0</v>
      </c>
      <c r="P440" s="33">
        <f t="shared" si="540"/>
        <v>0</v>
      </c>
      <c r="Q440" s="33">
        <f t="shared" si="540"/>
        <v>8.64</v>
      </c>
      <c r="R440" s="35">
        <f t="shared" si="540"/>
        <v>8.64</v>
      </c>
      <c r="S440" s="33">
        <f t="shared" si="540"/>
        <v>0</v>
      </c>
      <c r="T440" s="33">
        <f aca="true" t="shared" si="541" ref="T440:AB441">T441</f>
        <v>0</v>
      </c>
      <c r="U440" s="33">
        <f t="shared" si="541"/>
        <v>0</v>
      </c>
      <c r="V440" s="33">
        <f t="shared" si="541"/>
        <v>37.28</v>
      </c>
      <c r="W440" s="35">
        <f t="shared" si="541"/>
        <v>37.28</v>
      </c>
      <c r="X440" s="33">
        <f t="shared" si="541"/>
        <v>0.9</v>
      </c>
      <c r="Y440" s="33">
        <f t="shared" si="541"/>
        <v>0</v>
      </c>
      <c r="Z440" s="33">
        <f t="shared" si="541"/>
        <v>0</v>
      </c>
      <c r="AA440" s="33">
        <f t="shared" si="541"/>
        <v>10.3</v>
      </c>
      <c r="AB440" s="35">
        <f t="shared" si="541"/>
        <v>11.200000000000001</v>
      </c>
      <c r="AC440" s="33">
        <f>AC441</f>
        <v>1.97</v>
      </c>
      <c r="AD440" s="33">
        <f aca="true" t="shared" si="542" ref="AD440:AJ441">AD441</f>
        <v>30.23</v>
      </c>
      <c r="AE440" s="33">
        <f t="shared" si="542"/>
        <v>0.05</v>
      </c>
      <c r="AF440" s="33">
        <f t="shared" si="542"/>
        <v>1.89</v>
      </c>
      <c r="AG440" s="35">
        <f t="shared" si="542"/>
        <v>34.14</v>
      </c>
      <c r="AH440" s="33">
        <f t="shared" si="542"/>
        <v>2.39</v>
      </c>
      <c r="AI440" s="33">
        <f t="shared" si="542"/>
        <v>0.83</v>
      </c>
      <c r="AJ440" s="33">
        <f t="shared" si="542"/>
        <v>6.47</v>
      </c>
    </row>
    <row r="441" spans="1:36" ht="12" customHeight="1">
      <c r="A441" s="7" t="s">
        <v>510</v>
      </c>
      <c r="B441" s="7" t="s">
        <v>511</v>
      </c>
      <c r="C441" s="20" t="s">
        <v>512</v>
      </c>
      <c r="D441" s="33">
        <f t="shared" si="540"/>
        <v>0</v>
      </c>
      <c r="E441" s="33">
        <f t="shared" si="540"/>
        <v>0</v>
      </c>
      <c r="F441" s="33">
        <f t="shared" si="540"/>
        <v>0</v>
      </c>
      <c r="G441" s="33">
        <f t="shared" si="540"/>
        <v>0</v>
      </c>
      <c r="H441" s="35">
        <f t="shared" si="540"/>
        <v>0</v>
      </c>
      <c r="I441" s="33">
        <f t="shared" si="540"/>
        <v>0</v>
      </c>
      <c r="J441" s="33">
        <f t="shared" si="540"/>
        <v>15</v>
      </c>
      <c r="K441" s="33">
        <f t="shared" si="540"/>
        <v>0</v>
      </c>
      <c r="L441" s="33">
        <f t="shared" si="540"/>
        <v>25.42</v>
      </c>
      <c r="M441" s="35">
        <f t="shared" si="540"/>
        <v>40.42</v>
      </c>
      <c r="N441" s="33">
        <f t="shared" si="540"/>
        <v>0</v>
      </c>
      <c r="O441" s="33">
        <f t="shared" si="540"/>
        <v>0</v>
      </c>
      <c r="P441" s="33">
        <f t="shared" si="540"/>
        <v>0</v>
      </c>
      <c r="Q441" s="33">
        <f t="shared" si="540"/>
        <v>8.64</v>
      </c>
      <c r="R441" s="35">
        <f t="shared" si="540"/>
        <v>8.64</v>
      </c>
      <c r="S441" s="33">
        <f t="shared" si="540"/>
        <v>0</v>
      </c>
      <c r="T441" s="33">
        <f t="shared" si="541"/>
        <v>0</v>
      </c>
      <c r="U441" s="33">
        <f t="shared" si="541"/>
        <v>0</v>
      </c>
      <c r="V441" s="33">
        <f t="shared" si="541"/>
        <v>37.28</v>
      </c>
      <c r="W441" s="35">
        <f t="shared" si="541"/>
        <v>37.28</v>
      </c>
      <c r="X441" s="33">
        <f t="shared" si="541"/>
        <v>0.9</v>
      </c>
      <c r="Y441" s="33">
        <f t="shared" si="541"/>
        <v>0</v>
      </c>
      <c r="Z441" s="33">
        <f t="shared" si="541"/>
        <v>0</v>
      </c>
      <c r="AA441" s="33">
        <f t="shared" si="541"/>
        <v>10.3</v>
      </c>
      <c r="AB441" s="35">
        <f t="shared" si="541"/>
        <v>11.200000000000001</v>
      </c>
      <c r="AC441" s="33">
        <f>AC442</f>
        <v>1.97</v>
      </c>
      <c r="AD441" s="33">
        <f t="shared" si="542"/>
        <v>30.23</v>
      </c>
      <c r="AE441" s="33">
        <f t="shared" si="542"/>
        <v>0.05</v>
      </c>
      <c r="AF441" s="33">
        <f t="shared" si="542"/>
        <v>1.89</v>
      </c>
      <c r="AG441" s="35">
        <f t="shared" si="542"/>
        <v>34.14</v>
      </c>
      <c r="AH441" s="33">
        <f t="shared" si="542"/>
        <v>2.39</v>
      </c>
      <c r="AI441" s="33">
        <f t="shared" si="542"/>
        <v>0.83</v>
      </c>
      <c r="AJ441" s="33">
        <f t="shared" si="542"/>
        <v>6.47</v>
      </c>
    </row>
    <row r="442" spans="1:36" ht="12" customHeight="1">
      <c r="A442" s="7" t="s">
        <v>513</v>
      </c>
      <c r="B442" s="20" t="s">
        <v>514</v>
      </c>
      <c r="C442" s="20" t="s">
        <v>515</v>
      </c>
      <c r="D442" s="58"/>
      <c r="E442" s="58"/>
      <c r="F442" s="58"/>
      <c r="G442" s="58"/>
      <c r="H442" s="43"/>
      <c r="I442" s="50">
        <v>0</v>
      </c>
      <c r="J442" s="50">
        <v>15</v>
      </c>
      <c r="K442" s="50">
        <v>0</v>
      </c>
      <c r="L442" s="50">
        <v>25.42</v>
      </c>
      <c r="M442" s="38">
        <f>SUM(I442:L442)</f>
        <v>40.42</v>
      </c>
      <c r="N442" s="40"/>
      <c r="O442" s="40"/>
      <c r="P442" s="40"/>
      <c r="Q442" s="40">
        <v>8.64</v>
      </c>
      <c r="R442" s="38">
        <f>SUM(N442:Q442)</f>
        <v>8.64</v>
      </c>
      <c r="S442" s="40"/>
      <c r="T442" s="40"/>
      <c r="U442" s="40"/>
      <c r="V442" s="40">
        <v>37.28</v>
      </c>
      <c r="W442" s="38">
        <f>SUM(S442:V442)</f>
        <v>37.28</v>
      </c>
      <c r="X442" s="41">
        <v>0.9</v>
      </c>
      <c r="Y442" s="40"/>
      <c r="Z442" s="40"/>
      <c r="AA442" s="41">
        <v>10.3</v>
      </c>
      <c r="AB442" s="38">
        <f>SUM(X442:AA442)</f>
        <v>11.200000000000001</v>
      </c>
      <c r="AC442" s="33">
        <v>1.97</v>
      </c>
      <c r="AD442" s="33">
        <v>30.23</v>
      </c>
      <c r="AE442" s="33">
        <v>0.05</v>
      </c>
      <c r="AF442" s="33">
        <v>1.89</v>
      </c>
      <c r="AG442" s="38">
        <f>SUM(AC442:AF442)</f>
        <v>34.14</v>
      </c>
      <c r="AH442" s="33">
        <v>2.39</v>
      </c>
      <c r="AI442" s="33">
        <v>0.83</v>
      </c>
      <c r="AJ442" s="37">
        <v>6.47</v>
      </c>
    </row>
    <row r="443" spans="1:36" ht="12" customHeight="1">
      <c r="A443" s="18"/>
      <c r="B443" s="18"/>
      <c r="C443" s="18"/>
      <c r="D443" s="51"/>
      <c r="E443" s="51"/>
      <c r="F443" s="51"/>
      <c r="G443" s="51"/>
      <c r="H443" s="59"/>
      <c r="I443" s="51"/>
      <c r="J443" s="51"/>
      <c r="K443" s="51"/>
      <c r="L443" s="51"/>
      <c r="M443" s="59"/>
      <c r="N443" s="51"/>
      <c r="O443" s="51"/>
      <c r="P443" s="51"/>
      <c r="Q443" s="51"/>
      <c r="R443" s="59"/>
      <c r="S443" s="51"/>
      <c r="T443" s="51"/>
      <c r="U443" s="51"/>
      <c r="V443" s="51"/>
      <c r="W443" s="59"/>
      <c r="X443" s="53"/>
      <c r="Y443" s="53"/>
      <c r="Z443" s="53"/>
      <c r="AA443" s="53"/>
      <c r="AB443" s="52"/>
      <c r="AC443" s="42"/>
      <c r="AD443" s="42"/>
      <c r="AE443" s="42"/>
      <c r="AF443" s="42"/>
      <c r="AG443" s="52"/>
      <c r="AH443" s="53"/>
      <c r="AI443" s="53"/>
      <c r="AJ443" s="42"/>
    </row>
    <row r="444" spans="1:36" ht="12" customHeight="1">
      <c r="A444" s="17" t="s">
        <v>516</v>
      </c>
      <c r="B444" s="17" t="s">
        <v>517</v>
      </c>
      <c r="C444" s="18" t="s">
        <v>518</v>
      </c>
      <c r="D444" s="51"/>
      <c r="E444" s="51"/>
      <c r="F444" s="51"/>
      <c r="G444" s="51"/>
      <c r="H444" s="59"/>
      <c r="I444" s="51"/>
      <c r="J444" s="51"/>
      <c r="K444" s="51"/>
      <c r="L444" s="51"/>
      <c r="M444" s="59"/>
      <c r="N444" s="51"/>
      <c r="O444" s="51"/>
      <c r="P444" s="51"/>
      <c r="Q444" s="51"/>
      <c r="R444" s="59"/>
      <c r="S444" s="51"/>
      <c r="T444" s="51"/>
      <c r="U444" s="51"/>
      <c r="V444" s="51"/>
      <c r="W444" s="59"/>
      <c r="X444" s="53"/>
      <c r="Y444" s="53"/>
      <c r="Z444" s="53"/>
      <c r="AA444" s="53"/>
      <c r="AB444" s="52"/>
      <c r="AC444" s="42"/>
      <c r="AD444" s="42"/>
      <c r="AE444" s="42"/>
      <c r="AF444" s="42"/>
      <c r="AG444" s="52"/>
      <c r="AH444" s="53"/>
      <c r="AI444" s="53"/>
      <c r="AJ444" s="42"/>
    </row>
    <row r="445" spans="1:36" ht="12" customHeight="1">
      <c r="A445" s="14" t="s">
        <v>519</v>
      </c>
      <c r="B445" s="14" t="s">
        <v>520</v>
      </c>
      <c r="C445" s="7" t="s">
        <v>521</v>
      </c>
      <c r="D445" s="41">
        <v>8.51</v>
      </c>
      <c r="E445" s="41">
        <v>4.76</v>
      </c>
      <c r="F445" s="41">
        <v>5.58</v>
      </c>
      <c r="G445" s="41">
        <v>10.3</v>
      </c>
      <c r="H445" s="38">
        <f>SUM(D445:G445)</f>
        <v>29.150000000000002</v>
      </c>
      <c r="I445" s="41">
        <v>5.1</v>
      </c>
      <c r="J445" s="41">
        <v>4.13</v>
      </c>
      <c r="K445" s="41">
        <v>6.64</v>
      </c>
      <c r="L445" s="41">
        <v>19.47</v>
      </c>
      <c r="M445" s="38">
        <f>SUM(I445:L445)</f>
        <v>35.34</v>
      </c>
      <c r="N445" s="41">
        <v>-5.1000000000000005</v>
      </c>
      <c r="O445" s="40">
        <v>7.500000000000001</v>
      </c>
      <c r="P445" s="41">
        <v>20.54</v>
      </c>
      <c r="Q445" s="41">
        <v>3.2699999999999996</v>
      </c>
      <c r="R445" s="38">
        <f>SUM(N445:Q445)</f>
        <v>26.209999999999997</v>
      </c>
      <c r="S445" s="40">
        <v>-1.5999999999999999</v>
      </c>
      <c r="T445" s="41">
        <v>2.59</v>
      </c>
      <c r="U445" s="41">
        <v>1.32</v>
      </c>
      <c r="V445" s="41">
        <v>6.77</v>
      </c>
      <c r="W445" s="38">
        <f>SUM(S445:V445)</f>
        <v>9.08</v>
      </c>
      <c r="X445" s="40">
        <v>-1.7000000000000002</v>
      </c>
      <c r="Y445" s="40">
        <v>1.6600000000000001</v>
      </c>
      <c r="Z445" s="40">
        <v>4.53</v>
      </c>
      <c r="AA445" s="41">
        <v>11.39</v>
      </c>
      <c r="AB445" s="38">
        <f>SUM(X445:AA445)</f>
        <v>15.88</v>
      </c>
      <c r="AC445" s="37">
        <v>11.690000000000001</v>
      </c>
      <c r="AD445" s="37">
        <v>14.05</v>
      </c>
      <c r="AE445" s="33">
        <v>23.31</v>
      </c>
      <c r="AF445" s="33">
        <v>21.56</v>
      </c>
      <c r="AG445" s="34">
        <f>SUM(AC445:AF445)</f>
        <v>70.61</v>
      </c>
      <c r="AH445" s="37">
        <v>9.52</v>
      </c>
      <c r="AI445" s="37">
        <v>19.09</v>
      </c>
      <c r="AJ445" s="37">
        <v>15.29</v>
      </c>
    </row>
    <row r="446" spans="1:36" ht="12" customHeight="1">
      <c r="A446" s="14" t="s">
        <v>522</v>
      </c>
      <c r="B446" s="14" t="s">
        <v>537</v>
      </c>
      <c r="C446" s="14" t="s">
        <v>538</v>
      </c>
      <c r="D446" s="61">
        <v>231.96</v>
      </c>
      <c r="E446" s="61">
        <v>314.46000000000004</v>
      </c>
      <c r="F446" s="61">
        <v>350.81</v>
      </c>
      <c r="G446" s="61">
        <v>371.52</v>
      </c>
      <c r="H446" s="62">
        <v>1268.75</v>
      </c>
      <c r="I446" s="61">
        <v>325.06</v>
      </c>
      <c r="J446" s="61">
        <v>387.73999999999995</v>
      </c>
      <c r="K446" s="61">
        <v>464.27</v>
      </c>
      <c r="L446" s="61">
        <v>462.8399999999999</v>
      </c>
      <c r="M446" s="62">
        <v>1639.9099999999999</v>
      </c>
      <c r="N446" s="61">
        <v>327.49000000000007</v>
      </c>
      <c r="O446" s="61">
        <v>424.69000000000005</v>
      </c>
      <c r="P446" s="61">
        <v>473.92</v>
      </c>
      <c r="Q446" s="61">
        <v>457.90000000000003</v>
      </c>
      <c r="R446" s="62">
        <v>1684.0000000000002</v>
      </c>
      <c r="S446" s="61">
        <v>361.94</v>
      </c>
      <c r="T446" s="61">
        <v>451.90999999999997</v>
      </c>
      <c r="U446" s="61">
        <v>503.74999999999994</v>
      </c>
      <c r="V446" s="61">
        <v>515.25</v>
      </c>
      <c r="W446" s="62">
        <v>1832.85</v>
      </c>
      <c r="X446" s="63">
        <v>402.86</v>
      </c>
      <c r="Y446" s="63">
        <v>493.47</v>
      </c>
      <c r="Z446" s="64">
        <v>558.1200000000001</v>
      </c>
      <c r="AA446" s="64">
        <v>564.18</v>
      </c>
      <c r="AB446" s="65">
        <v>2018.63</v>
      </c>
      <c r="AC446" s="63">
        <v>396.48</v>
      </c>
      <c r="AD446" s="63">
        <v>521.62</v>
      </c>
      <c r="AE446" s="63">
        <v>562.23</v>
      </c>
      <c r="AF446" s="63">
        <v>440.01</v>
      </c>
      <c r="AG446" s="65">
        <v>1920.34</v>
      </c>
      <c r="AH446" s="64">
        <v>314.71</v>
      </c>
      <c r="AI446" s="64">
        <v>378.24</v>
      </c>
      <c r="AJ446" s="63">
        <v>366.33</v>
      </c>
    </row>
    <row r="447" spans="1:36" ht="12" customHeight="1">
      <c r="A447" s="60" t="s">
        <v>540</v>
      </c>
      <c r="B447" s="60" t="s">
        <v>543</v>
      </c>
      <c r="C447" s="60" t="s">
        <v>546</v>
      </c>
      <c r="D447" s="63">
        <v>77.5</v>
      </c>
      <c r="E447" s="63">
        <v>119.54</v>
      </c>
      <c r="F447" s="63">
        <v>124.24</v>
      </c>
      <c r="G447" s="63">
        <v>146.35</v>
      </c>
      <c r="H447" s="65">
        <v>467.63</v>
      </c>
      <c r="I447" s="63">
        <v>120.79</v>
      </c>
      <c r="J447" s="63">
        <v>143.04</v>
      </c>
      <c r="K447" s="63">
        <v>178.06</v>
      </c>
      <c r="L447" s="63">
        <v>174.76</v>
      </c>
      <c r="M447" s="65">
        <v>616.65</v>
      </c>
      <c r="N447" s="63">
        <v>139.93</v>
      </c>
      <c r="O447" s="63">
        <v>193.05</v>
      </c>
      <c r="P447" s="63">
        <v>214.78</v>
      </c>
      <c r="Q447" s="63">
        <v>205.62</v>
      </c>
      <c r="R447" s="65">
        <v>753.38</v>
      </c>
      <c r="S447" s="63">
        <v>161.8</v>
      </c>
      <c r="T447" s="63">
        <v>212.39</v>
      </c>
      <c r="U447" s="63">
        <v>233.35</v>
      </c>
      <c r="V447" s="63">
        <v>230.7</v>
      </c>
      <c r="W447" s="65">
        <v>838.24</v>
      </c>
      <c r="X447" s="64">
        <v>178.06</v>
      </c>
      <c r="Y447" s="64">
        <v>235.78</v>
      </c>
      <c r="Z447" s="64">
        <v>258.72</v>
      </c>
      <c r="AA447" s="64">
        <v>255.48</v>
      </c>
      <c r="AB447" s="65">
        <v>928.0400000000001</v>
      </c>
      <c r="AC447" s="63">
        <v>178.18</v>
      </c>
      <c r="AD447" s="63">
        <v>245.56</v>
      </c>
      <c r="AE447" s="63">
        <v>256.69</v>
      </c>
      <c r="AF447" s="63">
        <v>206.18</v>
      </c>
      <c r="AG447" s="65">
        <v>886.6100000000001</v>
      </c>
      <c r="AH447" s="63">
        <v>144.98</v>
      </c>
      <c r="AI447" s="63">
        <v>175.26</v>
      </c>
      <c r="AJ447" s="63">
        <v>172.06</v>
      </c>
    </row>
    <row r="448" spans="1:36" ht="12" customHeight="1">
      <c r="A448" s="60" t="s">
        <v>541</v>
      </c>
      <c r="B448" s="60" t="s">
        <v>544</v>
      </c>
      <c r="C448" s="60" t="s">
        <v>547</v>
      </c>
      <c r="D448" s="63">
        <v>151.65</v>
      </c>
      <c r="E448" s="63">
        <v>192</v>
      </c>
      <c r="F448" s="63">
        <v>223.61</v>
      </c>
      <c r="G448" s="63">
        <v>221.67000000000002</v>
      </c>
      <c r="H448" s="65">
        <v>788.9300000000001</v>
      </c>
      <c r="I448" s="63">
        <v>201.6</v>
      </c>
      <c r="J448" s="63">
        <v>241.01</v>
      </c>
      <c r="K448" s="63">
        <v>283.33</v>
      </c>
      <c r="L448" s="63">
        <v>283.92999999999995</v>
      </c>
      <c r="M448" s="65">
        <v>1009.87</v>
      </c>
      <c r="N448" s="63">
        <v>180.9</v>
      </c>
      <c r="O448" s="63">
        <v>224.42</v>
      </c>
      <c r="P448" s="63">
        <v>254.41</v>
      </c>
      <c r="Q448" s="63">
        <v>245.68</v>
      </c>
      <c r="R448" s="65">
        <v>905.4100000000001</v>
      </c>
      <c r="S448" s="63">
        <v>196.61</v>
      </c>
      <c r="T448" s="63">
        <v>235.95</v>
      </c>
      <c r="U448" s="63">
        <v>265.31</v>
      </c>
      <c r="V448" s="63">
        <v>278.62</v>
      </c>
      <c r="W448" s="65">
        <v>976.49</v>
      </c>
      <c r="X448" s="64">
        <v>221.37</v>
      </c>
      <c r="Y448" s="64">
        <v>254.55</v>
      </c>
      <c r="Z448" s="64">
        <v>295.21</v>
      </c>
      <c r="AA448" s="64">
        <v>302.44</v>
      </c>
      <c r="AB448" s="65">
        <v>1073.57</v>
      </c>
      <c r="AC448" s="66">
        <v>215.65</v>
      </c>
      <c r="AD448" s="66">
        <v>271.56</v>
      </c>
      <c r="AE448" s="67">
        <v>298.81</v>
      </c>
      <c r="AF448" s="67">
        <v>229.37</v>
      </c>
      <c r="AG448" s="65">
        <v>1015.39</v>
      </c>
      <c r="AH448" s="63">
        <v>168.14</v>
      </c>
      <c r="AI448" s="63">
        <v>200.55</v>
      </c>
      <c r="AJ448" s="63">
        <v>191.96999999999997</v>
      </c>
    </row>
    <row r="449" spans="1:36" ht="12" customHeight="1">
      <c r="A449" s="60" t="s">
        <v>542</v>
      </c>
      <c r="B449" s="60" t="s">
        <v>545</v>
      </c>
      <c r="C449" s="60" t="s">
        <v>548</v>
      </c>
      <c r="D449" s="63">
        <v>2.81</v>
      </c>
      <c r="E449" s="63">
        <v>2.92</v>
      </c>
      <c r="F449" s="63">
        <v>2.96</v>
      </c>
      <c r="G449" s="63">
        <v>3.5</v>
      </c>
      <c r="H449" s="65">
        <v>12.190000000000001</v>
      </c>
      <c r="I449" s="63">
        <v>2.67</v>
      </c>
      <c r="J449" s="63">
        <v>3.69</v>
      </c>
      <c r="K449" s="63">
        <v>2.88</v>
      </c>
      <c r="L449" s="63">
        <v>4.15</v>
      </c>
      <c r="M449" s="65">
        <v>13.389999999999999</v>
      </c>
      <c r="N449" s="63">
        <v>6.66</v>
      </c>
      <c r="O449" s="63">
        <v>7.22</v>
      </c>
      <c r="P449" s="63">
        <v>4.73</v>
      </c>
      <c r="Q449" s="63">
        <v>6.6</v>
      </c>
      <c r="R449" s="65">
        <v>25.21</v>
      </c>
      <c r="S449" s="63">
        <v>3.53</v>
      </c>
      <c r="T449" s="63">
        <v>3.57</v>
      </c>
      <c r="U449" s="63">
        <v>5.09</v>
      </c>
      <c r="V449" s="63">
        <v>5.93</v>
      </c>
      <c r="W449" s="65">
        <v>18.119999999999997</v>
      </c>
      <c r="X449" s="64">
        <v>3.43</v>
      </c>
      <c r="Y449" s="64">
        <v>3.14</v>
      </c>
      <c r="Z449" s="64">
        <v>4.19</v>
      </c>
      <c r="AA449" s="64">
        <v>6.26</v>
      </c>
      <c r="AB449" s="65">
        <v>17.020000000000003</v>
      </c>
      <c r="AC449" s="63">
        <v>2.6500000000000004</v>
      </c>
      <c r="AD449" s="63">
        <v>4.5</v>
      </c>
      <c r="AE449" s="63">
        <v>6.73</v>
      </c>
      <c r="AF449" s="63">
        <v>4.46</v>
      </c>
      <c r="AG449" s="65">
        <v>18.34</v>
      </c>
      <c r="AH449" s="63">
        <v>1.59</v>
      </c>
      <c r="AI449" s="63">
        <v>2.43</v>
      </c>
      <c r="AJ449" s="63">
        <v>2.3</v>
      </c>
    </row>
    <row r="450" spans="24:27" ht="12" customHeight="1">
      <c r="X450" s="21"/>
      <c r="Y450" s="21"/>
      <c r="Z450" s="21"/>
      <c r="AA450" s="21"/>
    </row>
    <row r="451" spans="24:27" ht="12" customHeight="1">
      <c r="X451" s="22"/>
      <c r="Y451" s="22"/>
      <c r="Z451" s="22"/>
      <c r="AA451" s="22"/>
    </row>
    <row r="452" spans="24:27" ht="12" customHeight="1">
      <c r="X452" s="22"/>
      <c r="Y452" s="22"/>
      <c r="Z452" s="22"/>
      <c r="AA452" s="22"/>
    </row>
    <row r="453" spans="24:27" ht="12" customHeight="1">
      <c r="X453" s="22"/>
      <c r="Y453" s="22"/>
      <c r="Z453" s="22"/>
      <c r="AA453" s="22"/>
    </row>
    <row r="454" spans="24:27" ht="12" customHeight="1">
      <c r="X454" s="22"/>
      <c r="Y454" s="22"/>
      <c r="Z454" s="22"/>
      <c r="AA454" s="22"/>
    </row>
    <row r="455" spans="24:28" ht="12">
      <c r="X455" s="22"/>
      <c r="Y455" s="22"/>
      <c r="Z455" s="22"/>
      <c r="AA455" s="22"/>
      <c r="AB455" s="22"/>
    </row>
    <row r="456" spans="24:28" ht="12">
      <c r="X456" s="22"/>
      <c r="Y456" s="22"/>
      <c r="Z456" s="22"/>
      <c r="AA456" s="22"/>
      <c r="AB456" s="22"/>
    </row>
    <row r="457" spans="24:28" ht="12">
      <c r="X457" s="22"/>
      <c r="Y457" s="22"/>
      <c r="Z457" s="22"/>
      <c r="AA457" s="22"/>
      <c r="AB457" s="22"/>
    </row>
    <row r="458" spans="24:28" ht="12">
      <c r="X458" s="22"/>
      <c r="Y458" s="22"/>
      <c r="Z458" s="22"/>
      <c r="AA458" s="22"/>
      <c r="AB458" s="22"/>
    </row>
    <row r="459" spans="24:28" ht="12">
      <c r="X459" s="22"/>
      <c r="Y459" s="22"/>
      <c r="Z459" s="22"/>
      <c r="AA459" s="22"/>
      <c r="AB459" s="22"/>
    </row>
    <row r="460" spans="24:28" ht="12">
      <c r="X460" s="22"/>
      <c r="Y460" s="22"/>
      <c r="Z460" s="22"/>
      <c r="AA460" s="22"/>
      <c r="AB460" s="22"/>
    </row>
    <row r="461" spans="24:28" ht="12">
      <c r="X461" s="22"/>
      <c r="Y461" s="22"/>
      <c r="Z461" s="22"/>
      <c r="AA461" s="22"/>
      <c r="AB461" s="22"/>
    </row>
    <row r="462" spans="24:28" ht="12">
      <c r="X462" s="22"/>
      <c r="Y462" s="22"/>
      <c r="Z462" s="22"/>
      <c r="AA462" s="22"/>
      <c r="AB462" s="22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I. Moraru</dc:creator>
  <cp:keywords/>
  <dc:description/>
  <cp:lastModifiedBy>Marina D. Soloviova</cp:lastModifiedBy>
  <dcterms:created xsi:type="dcterms:W3CDTF">2015-12-30T09:48:16Z</dcterms:created>
  <dcterms:modified xsi:type="dcterms:W3CDTF">2016-01-15T08:10:34Z</dcterms:modified>
  <cp:category/>
  <cp:version/>
  <cp:contentType/>
  <cp:contentStatus/>
</cp:coreProperties>
</file>