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mc:Choice Requires="x15">
      <x15ac:absPath xmlns:x15ac="http://schemas.microsoft.com/office/spreadsheetml/2010/11/ac" url="C:\Users\eda\Downloads\"/>
    </mc:Choice>
  </mc:AlternateContent>
  <xr:revisionPtr revIDLastSave="0" documentId="13_ncr:1_{0D93601E-14F9-485F-899B-001A4A7FC673}" xr6:coauthVersionLast="47" xr6:coauthVersionMax="47" xr10:uidLastSave="{00000000-0000-0000-0000-000000000000}"/>
  <bookViews>
    <workbookView xWindow="28680" yWindow="-165" windowWidth="38640" windowHeight="21120" tabRatio="984" activeTab="29" xr2:uid="{00000000-000D-0000-FFFF-FFFF00000000}"/>
  </bookViews>
  <sheets>
    <sheet name="Contents_en" sheetId="77"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97" r:id="rId11"/>
    <sheet name="T4" sheetId="85" r:id="rId12"/>
    <sheet name="D8" sheetId="94" r:id="rId13"/>
    <sheet name="D9" sheetId="13" r:id="rId14"/>
    <sheet name="T5" sheetId="14" r:id="rId15"/>
    <sheet name="D10" sheetId="95" r:id="rId16"/>
    <sheet name="T6" sheetId="17" r:id="rId17"/>
    <sheet name="D11" sheetId="96"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 localSheetId="10">#REF!</definedName>
    <definedName name="\A">#REF!</definedName>
    <definedName name="\S" localSheetId="10">#REF!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#REF!</definedName>
    <definedName name="_awr1" localSheetId="15"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0" hidden="1">#REF!</definedName>
    <definedName name="_xlnm._FilterDatabase" localSheetId="12" hidden="1">'D8'!$B$37:$J$37</definedName>
    <definedName name="_xlnm._FilterDatabase" hidden="1">#REF!</definedName>
    <definedName name="_gfd2" localSheetId="15"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'T3'!#REF!</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'D8'!#REF!</definedName>
    <definedName name="_Ref127959271" localSheetId="13">'D9'!#REF!</definedName>
    <definedName name="_Ref127980745">#REF!</definedName>
    <definedName name="_Ref127980868" localSheetId="16">'T6'!#REF!</definedName>
    <definedName name="_Ref127981012" localSheetId="11">'T4'!#REF!</definedName>
    <definedName name="_Ref127981012" localSheetId="14">'T5'!#REF!</definedName>
    <definedName name="_Ref128035283" localSheetId="10">#REF!</definedName>
    <definedName name="_Ref128035283">#REF!</definedName>
    <definedName name="_Ref128036087" localSheetId="10">#REF!</definedName>
    <definedName name="_Ref128036087">#REF!</definedName>
    <definedName name="_Ref128036424" localSheetId="23">'T8'!#REF!</definedName>
    <definedName name="_Ref128036509" localSheetId="26">'T9'!#REF!</definedName>
    <definedName name="_Ref128036591" localSheetId="27">'T10'!#REF!</definedName>
    <definedName name="_Ref128036795" localSheetId="35">'T12'!#REF!</definedName>
    <definedName name="_Ref128036938" localSheetId="36">'T13'!#REF!</definedName>
    <definedName name="_Ref128036938" localSheetId="38">'T14'!#REF!</definedName>
    <definedName name="_Ref128036938" localSheetId="44">'T16'!#REF!</definedName>
    <definedName name="_Ref128037083" localSheetId="40">'T15'!#REF!</definedName>
    <definedName name="_Ref130801470" localSheetId="34">'T11'!#REF!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'D7'!#REF!</definedName>
    <definedName name="_x1" localSheetId="15" hidden="1">{"partial screen",#N/A,FALSE,"State_Gov't"}</definedName>
    <definedName name="_x1" localSheetId="17" hidden="1">{"partial screen",#N/A,FALSE,"State_Gov't"}</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localSheetId="10" hidden="1">{"partial screen",#N/A,FALSE,"State_Gov't"}</definedName>
    <definedName name="_x1" localSheetId="12" hidden="1">{"partial screen",#N/A,FALSE,"State_Gov't"}</definedName>
    <definedName name="_x1" hidden="1">{"partial screen",#N/A,FALSE,"State_Gov't"}</definedName>
    <definedName name="_x2" localSheetId="15" hidden="1">{"partial screen",#N/A,FALSE,"State_Gov't"}</definedName>
    <definedName name="_x2" localSheetId="17"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localSheetId="10" hidden="1">{"partial screen",#N/A,FALSE,"State_Gov't"}</definedName>
    <definedName name="_x2" localSheetId="12" hidden="1">{"partial screen",#N/A,FALSE,"State_Gov't"}</definedName>
    <definedName name="_x2" hidden="1">{"partial screen",#N/A,FALSE,"State_Gov't"}</definedName>
    <definedName name="_xlchart.v1.0" hidden="1">'D7'!$B$58:$B$66</definedName>
    <definedName name="_xlchart.v1.1" hidden="1">'D7'!$D$58:$D$66</definedName>
    <definedName name="_xlchart.v1.10" hidden="1">'D10'!$B$39:$B$47</definedName>
    <definedName name="_xlchart.v1.11" hidden="1">'D10'!$E$39:$E$47</definedName>
    <definedName name="_xlchart.v1.12" hidden="1">'D11'!$B$62:$B$64</definedName>
    <definedName name="_xlchart.v1.13" hidden="1">'D11'!$D$62:$D$64</definedName>
    <definedName name="_xlchart.v1.14" hidden="1">'D11'!$B$62:$B$64</definedName>
    <definedName name="_xlchart.v1.15" hidden="1">'D11'!$C$62:$C$64</definedName>
    <definedName name="_xlchart.v1.16" hidden="1">'D11'!$B$65:$B$67</definedName>
    <definedName name="_xlchart.v1.17" hidden="1">'D11'!$C$65:$C$67</definedName>
    <definedName name="_xlchart.v1.18" hidden="1">'D12'!$B$62:$B$67</definedName>
    <definedName name="_xlchart.v1.19" hidden="1">'D12'!$C$62:$C$67</definedName>
    <definedName name="_xlchart.v1.2" hidden="1">'D7'!$B$58:$B$66</definedName>
    <definedName name="_xlchart.v1.20" hidden="1">'D12'!$B$62:$B$67</definedName>
    <definedName name="_xlchart.v1.21" hidden="1">'D12'!$D$62:$D$67</definedName>
    <definedName name="_xlchart.v1.22" hidden="1">'D12'!$B$62:$B$67</definedName>
    <definedName name="_xlchart.v1.23" hidden="1">'D12'!$E$62:$E$67</definedName>
    <definedName name="_xlchart.v1.24" hidden="1">'D13'!$B$63:$B$65</definedName>
    <definedName name="_xlchart.v1.25" hidden="1">'D13'!$C$63:$C$65</definedName>
    <definedName name="_xlchart.v1.26" hidden="1">'D13'!$B$63:$B$65</definedName>
    <definedName name="_xlchart.v1.27" hidden="1">'D13'!$D$63:$D$65</definedName>
    <definedName name="_xlchart.v1.3" hidden="1">'D7'!$G$58:$G$66</definedName>
    <definedName name="_xlchart.v1.4" hidden="1">'D7'!$B$58:$B$66</definedName>
    <definedName name="_xlchart.v1.5" hidden="1">'D7'!$F$58:$F$66</definedName>
    <definedName name="_xlchart.v1.6" hidden="1">'D10'!$B$39:$B$47</definedName>
    <definedName name="_xlchart.v1.7" hidden="1">'D10'!$C$39:$C$47</definedName>
    <definedName name="_xlchart.v1.8" hidden="1">'D10'!$B$39:$B$47</definedName>
    <definedName name="_xlchart.v1.9" hidden="1">'D10'!$D$39:$D$47</definedName>
    <definedName name="a" localSheetId="10">#REF!</definedName>
    <definedName name="a">#REF!</definedName>
    <definedName name="aaa" localSheetId="4" hidden="1">#REF!</definedName>
    <definedName name="aaa" localSheetId="6" hidden="1">#REF!</definedName>
    <definedName name="aaa" localSheetId="10" hidden="1">#REF!</definedName>
    <definedName name="aaa" hidden="1">#REF!</definedName>
    <definedName name="ab" localSheetId="15" hidden="1">{"Riqfin97",#N/A,FALSE,"Tran";"Riqfinpro",#N/A,FALSE,"Tran"}</definedName>
    <definedName name="ab" localSheetId="17" hidden="1">{"Riqfin97",#N/A,FALSE,"Tran";"Riqfinpro",#N/A,FALSE,"Tran"}</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localSheetId="10" hidden="1">{"Riqfin97",#N/A,FALSE,"Tran";"Riqfinpro",#N/A,FALSE,"Tran"}</definedName>
    <definedName name="ab" localSheetId="12" hidden="1">{"Riqfin97",#N/A,FALSE,"Tran";"Riqfinpro",#N/A,FALSE,"Tran"}</definedName>
    <definedName name="ab" hidden="1">{"Riqfin97",#N/A,FALSE,"Tran";"Riqfinpro",#N/A,FALSE,"Tran"}</definedName>
    <definedName name="ACTIVATE">#REF!</definedName>
    <definedName name="ad" localSheetId="15"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5" hidden="1">{"Riqfin97",#N/A,FALSE,"Tran";"Riqfinpro",#N/A,FALSE,"Tran"}</definedName>
    <definedName name="adf" localSheetId="17" hidden="1">{"Riqfin97",#N/A,FALSE,"Tran";"Riqfinpro",#N/A,FALSE,"Tran"}</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localSheetId="10" hidden="1">{"Riqfin97",#N/A,FALSE,"Tran";"Riqfinpro",#N/A,FALSE,"Tran"}</definedName>
    <definedName name="adf" localSheetId="12" hidden="1">{"Riqfin97",#N/A,FALSE,"Tran";"Riqfinpro",#N/A,FALSE,"Tran"}</definedName>
    <definedName name="adf" hidden="1">{"Riqfin97",#N/A,FALSE,"Tran";"Riqfinpro",#N/A,FALSE,"Tran"}</definedName>
    <definedName name="Anexa">#REF!</definedName>
    <definedName name="anii">#REF!</definedName>
    <definedName name="anscount" hidden="1">1</definedName>
    <definedName name="asdg" localSheetId="15" hidden="1">{"Main Economic Indicators",#N/A,FALSE,"C"}</definedName>
    <definedName name="asdg" localSheetId="17" hidden="1">{"Main Economic Indicators",#N/A,FALSE,"C"}</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localSheetId="10" hidden="1">{"Main Economic Indicators",#N/A,FALSE,"C"}</definedName>
    <definedName name="asdg" localSheetId="12" hidden="1">{"Main Economic Indicators",#N/A,FALSE,"C"}</definedName>
    <definedName name="asdg" hidden="1">{"Main Economic Indicators",#N/A,FALSE,"C"}</definedName>
    <definedName name="b" localSheetId="15" hidden="1">{"Main Economic Indicators",#N/A,FALSE,"C"}</definedName>
    <definedName name="b" localSheetId="17"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localSheetId="10" hidden="1">{"Main Economic Indicators",#N/A,FALSE,"C"}</definedName>
    <definedName name="b" localSheetId="12" hidden="1">{"Main Economic Indicators",#N/A,FALSE,"C"}</definedName>
    <definedName name="b" hidden="1">{"Main Economic Indicators",#N/A,FALSE,"C"}</definedName>
    <definedName name="bb" localSheetId="15" hidden="1">{"Riqfin97",#N/A,FALSE,"Tran";"Riqfinpro",#N/A,FALSE,"Tran"}</definedName>
    <definedName name="bb" localSheetId="17" hidden="1">{"Riqfin97",#N/A,FALSE,"Tran";"Riqfinpro",#N/A,FALSE,"Tran"}</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hidden="1">{"Riqfin97",#N/A,FALSE,"Tran";"Riqfinpro",#N/A,FALSE,"Tran"}</definedName>
    <definedName name="bm" localSheetId="15" hidden="1">{"Tab1",#N/A,FALSE,"P";"Tab2",#N/A,FALSE,"P"}</definedName>
    <definedName name="bm" localSheetId="17" hidden="1">{"Tab1",#N/A,FALSE,"P";"Tab2",#N/A,FALSE,"P"}</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localSheetId="10" hidden="1">{"Tab1",#N/A,FALSE,"P";"Tab2",#N/A,FALSE,"P"}</definedName>
    <definedName name="bm" localSheetId="12" hidden="1">{"Tab1",#N/A,FALSE,"P";"Tab2",#N/A,FALSE,"P"}</definedName>
    <definedName name="bm" hidden="1">{"Tab1",#N/A,FALSE,"P";"Tab2",#N/A,FALSE,"P"}</definedName>
    <definedName name="bnji" localSheetId="15"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5" hidden="1">{"Riqfin97",#N/A,FALSE,"Tran";"Riqfinpro",#N/A,FALSE,"Tran"}</definedName>
    <definedName name="bnu" localSheetId="17" hidden="1">{"Riqfin97",#N/A,FALSE,"Tran";"Riqfinpro",#N/A,FALSE,"Tran"}</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localSheetId="10" hidden="1">{"Riqfin97",#N/A,FALSE,"Tran";"Riqfinpro",#N/A,FALSE,"Tran"}</definedName>
    <definedName name="bnu" localSheetId="12" hidden="1">{"Riqfin97",#N/A,FALSE,"Tran";"Riqfinpro",#N/A,FALSE,"Tran"}</definedName>
    <definedName name="bnu" hidden="1">{"Riqfin97",#N/A,FALSE,"Tran";"Riqfinpro",#N/A,FALSE,"Tran"}</definedName>
    <definedName name="cale">#REF!</definedName>
    <definedName name="cbn" localSheetId="15" hidden="1">{"TRADE_COMP",#N/A,FALSE,"TAB23APP";"BOP",#N/A,FALSE,"TAB6";"DOT",#N/A,FALSE,"TAB24APP";"EXTDEBT",#N/A,FALSE,"TAB25APP"}</definedName>
    <definedName name="cbn" localSheetId="17" hidden="1">{"TRADE_COMP",#N/A,FALSE,"TAB23APP";"BOP",#N/A,FALSE,"TAB6";"DOT",#N/A,FALSE,"TAB24APP";"EXTDEBT",#N/A,FALSE,"TAB25APP"}</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localSheetId="10" hidden="1">{"TRADE_COMP",#N/A,FALSE,"TAB23APP";"BOP",#N/A,FALSE,"TAB6";"DOT",#N/A,FALSE,"TAB24APP";"EXTDEBT",#N/A,FALSE,"TAB25APP"}</definedName>
    <definedName name="cbn" localSheetId="12" hidden="1">{"TRADE_COMP",#N/A,FALSE,"TAB23APP";"BOP",#N/A,FALSE,"TAB6";"DOT",#N/A,FALSE,"TAB24APP";"EXTDEBT",#N/A,FALSE,"TAB25APP"}</definedName>
    <definedName name="cbn" hidden="1">{"TRADE_COMP",#N/A,FALSE,"TAB23APP";"BOP",#N/A,FALSE,"TAB6";"DOT",#N/A,FALSE,"TAB24APP";"EXTDEBT",#N/A,FALSE,"TAB25APP"}</definedName>
    <definedName name="cc" localSheetId="15" hidden="1">{"Riqfin97",#N/A,FALSE,"Tran";"Riqfinpro",#N/A,FALSE,"Tran"}</definedName>
    <definedName name="cc" localSheetId="17" hidden="1">{"Riqfin97",#N/A,FALSE,"Tran";"Riqfinpro",#N/A,FALSE,"Tran"}</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2" hidden="1">{"Riqfin97",#N/A,FALSE,"Tran";"Riqfinpro",#N/A,FALSE,"Tran"}</definedName>
    <definedName name="ccc" hidden="1">{"Riqfin97",#N/A,FALSE,"Tran";"Riqfinpro",#N/A,FALSE,"Tran"}</definedName>
    <definedName name="chart4" localSheetId="15" hidden="1">{#N/A,#N/A,FALSE,"CB";#N/A,#N/A,FALSE,"CMB";#N/A,#N/A,FALSE,"NBFI"}</definedName>
    <definedName name="chart4" localSheetId="17" hidden="1">{#N/A,#N/A,FALSE,"CB";#N/A,#N/A,FALSE,"CMB";#N/A,#N/A,FALSE,"NBFI"}</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2" hidden="1">{#N/A,#N/A,FALSE,"CB";#N/A,#N/A,FALSE,"CMB";#N/A,#N/A,FALSE,"NBFI"}</definedName>
    <definedName name="chart4" hidden="1">{#N/A,#N/A,FALSE,"CB";#N/A,#N/A,FALSE,"CMB";#N/A,#N/A,FALSE,"NBFI"}</definedName>
    <definedName name="comp" localSheetId="15"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#REF!</definedName>
    <definedName name="COUNTER">#REF!</definedName>
    <definedName name="Cuprins">#REF!</definedName>
    <definedName name="cvbn" localSheetId="15" hidden="1">{"DEPOSITS",#N/A,FALSE,"COMML_MON";"LOANS",#N/A,FALSE,"COMML_MON"}</definedName>
    <definedName name="cvbn" localSheetId="17" hidden="1">{"DEPOSITS",#N/A,FALSE,"COMML_MON";"LOANS",#N/A,FALSE,"COMML_MON"}</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localSheetId="10" hidden="1">{"DEPOSITS",#N/A,FALSE,"COMML_MON";"LOANS",#N/A,FALSE,"COMML_MON"}</definedName>
    <definedName name="cvbn" localSheetId="12" hidden="1">{"DEPOSITS",#N/A,FALSE,"COMML_MON";"LOANS",#N/A,FALSE,"COMML_MON"}</definedName>
    <definedName name="cvbn" hidden="1">{"DEPOSITS",#N/A,FALSE,"COMML_MON";"LOANS",#N/A,FALSE,"COMML_MON"}</definedName>
    <definedName name="_xlnm.Database">#REF!</definedName>
    <definedName name="Database_MI">#REF!</definedName>
    <definedName name="date">#REF!</definedName>
    <definedName name="DATES">#REF!</definedName>
    <definedName name="dd" localSheetId="15" hidden="1">{"Riqfin97",#N/A,FALSE,"Tran";"Riqfinpro",#N/A,FALSE,"Tran"}</definedName>
    <definedName name="dd" localSheetId="17" hidden="1">{"Riqfin97",#N/A,FALSE,"Tran";"Riqfinpro",#N/A,FALSE,"Tran"}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hidden="1">{"Riqfin97",#N/A,FALSE,"Tran";"Riqfinpro",#N/A,FALSE,"Tran"}</definedName>
    <definedName name="ddd" localSheetId="15" hidden="1">{"Riqfin97",#N/A,FALSE,"Tran";"Riqfinpro",#N/A,FALSE,"Tran"}</definedName>
    <definedName name="ddd" localSheetId="17"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2" hidden="1">{"Riqfin97",#N/A,FALSE,"Tran";"Riqfinpro",#N/A,FALSE,"Tran"}</definedName>
    <definedName name="ddd" hidden="1">{"Riqfin97",#N/A,FALSE,"Tran";"Riqfinpro",#N/A,FALSE,"Tran"}</definedName>
    <definedName name="deed" localSheetId="15" hidden="1">{"TRADE_COMP",#N/A,FALSE,"TAB23APP";"BOP",#N/A,FALSE,"TAB6";"DOT",#N/A,FALSE,"TAB24APP";"EXTDEBT",#N/A,FALSE,"TAB25APP"}</definedName>
    <definedName name="deed" localSheetId="17" hidden="1">{"TRADE_COMP",#N/A,FALSE,"TAB23APP";"BOP",#N/A,FALSE,"TAB6";"DOT",#N/A,FALSE,"TAB24APP";"EXTDEBT",#N/A,FALSE,"TAB25APP"}</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localSheetId="10" hidden="1">{"TRADE_COMP",#N/A,FALSE,"TAB23APP";"BOP",#N/A,FALSE,"TAB6";"DOT",#N/A,FALSE,"TAB24APP";"EXTDEBT",#N/A,FALSE,"TAB25APP"}</definedName>
    <definedName name="deed" localSheetId="12" hidden="1">{"TRADE_COMP",#N/A,FALSE,"TAB23APP";"BOP",#N/A,FALSE,"TAB6";"DOT",#N/A,FALSE,"TAB24APP";"EXTDEBT",#N/A,FALSE,"TAB25APP"}</definedName>
    <definedName name="deed" hidden="1">{"TRADE_COMP",#N/A,FALSE,"TAB23APP";"BOP",#N/A,FALSE,"TAB6";"DOT",#N/A,FALSE,"TAB24APP";"EXTDEBT",#N/A,FALSE,"TAB25APP"}</definedName>
    <definedName name="dftyihiuh" localSheetId="15"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5" hidden="1">{"partial screen",#N/A,FALSE,"State_Gov't"}</definedName>
    <definedName name="dghj" localSheetId="17" hidden="1">{"partial screen",#N/A,FALSE,"State_Gov't"}</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localSheetId="10" hidden="1">{"partial screen",#N/A,FALSE,"State_Gov't"}</definedName>
    <definedName name="dghj" localSheetId="12" hidden="1">{"partial screen",#N/A,FALSE,"State_Gov't"}</definedName>
    <definedName name="dghj" hidden="1">{"partial screen",#N/A,FALSE,"State_Gov't"}</definedName>
    <definedName name="di">#REF!</definedName>
    <definedName name="Discount_NC">#REF!</definedName>
    <definedName name="DiscountRate">#REF!</definedName>
    <definedName name="djop" localSheetId="15"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5" hidden="1">{"Tab1",#N/A,FALSE,"P";"Tab2",#N/A,FALSE,"P"}</definedName>
    <definedName name="ee" localSheetId="17" hidden="1">{"Tab1",#N/A,FALSE,"P";"Tab2",#N/A,FALSE,"P"}</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hidden="1">{"Tab1",#N/A,FALSE,"P";"Tab2",#N/A,FALSE,"P"}</definedName>
    <definedName name="eee" localSheetId="15" hidden="1">{"Tab1",#N/A,FALSE,"P";"Tab2",#N/A,FALSE,"P"}</definedName>
    <definedName name="eee" localSheetId="17"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hidden="1">{"Tab1",#N/A,FALSE,"P";"Tab2",#N/A,FALSE,"P"}</definedName>
    <definedName name="en">#REF!</definedName>
    <definedName name="en_d">#REF!</definedName>
    <definedName name="en_l">#REF!</definedName>
    <definedName name="En_m">#REF!</definedName>
    <definedName name="Enm">#REF!</definedName>
    <definedName name="er" localSheetId="15" hidden="1">{"Main Economic Indicators",#N/A,FALSE,"C"}</definedName>
    <definedName name="er" localSheetId="17" hidden="1">{"Main Economic Indicators",#N/A,FALSE,"C"}</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localSheetId="10" hidden="1">{"Main Economic Indicators",#N/A,FALSE,"C"}</definedName>
    <definedName name="er" localSheetId="12" hidden="1">{"Main Economic Indicators",#N/A,FALSE,"C"}</definedName>
    <definedName name="er" hidden="1">{"Main Economic Indicators",#N/A,FALSE,"C"}</definedName>
    <definedName name="ergf" localSheetId="15" hidden="1">{"Main Economic Indicators",#N/A,FALSE,"C"}</definedName>
    <definedName name="ergf" localSheetId="17"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localSheetId="10" hidden="1">{"Main Economic Indicators",#N/A,FALSE,"C"}</definedName>
    <definedName name="ergf" localSheetId="12" hidden="1">{"Main Economic Indicators",#N/A,FALSE,"C"}</definedName>
    <definedName name="ergf" hidden="1">{"Main Economic Indicators",#N/A,FALSE,"C"}</definedName>
    <definedName name="ergferger" localSheetId="15" hidden="1">{"Main Economic Indicators",#N/A,FALSE,"C"}</definedName>
    <definedName name="ergferger" localSheetId="17"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hidden="1">{"Main Economic Indicators",#N/A,FALSE,"C"}</definedName>
    <definedName name="ertu" localSheetId="15"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#REF!</definedName>
    <definedName name="ff" localSheetId="15" hidden="1">{"Tab1",#N/A,FALSE,"P";"Tab2",#N/A,FALSE,"P"}</definedName>
    <definedName name="ff" localSheetId="17" hidden="1">{"Tab1",#N/A,FALSE,"P";"Tab2",#N/A,FALSE,"P"}</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2"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2" hidden="1">{"Tab1",#N/A,FALSE,"P";"Tab2",#N/A,FALSE,"P"}</definedName>
    <definedName name="fff" hidden="1">{"Tab1",#N/A,FALSE,"P";"Tab2",#N/A,FALSE,"P"}</definedName>
    <definedName name="fg" localSheetId="15" hidden="1">{"Riqfin97",#N/A,FALSE,"Tran";"Riqfinpro",#N/A,FALSE,"Tran"}</definedName>
    <definedName name="fg" localSheetId="17" hidden="1">{"Riqfin97",#N/A,FALSE,"Tran";"Riqfinpro",#N/A,FALSE,"Tran"}</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localSheetId="10" hidden="1">{"Riqfin97",#N/A,FALSE,"Tran";"Riqfinpro",#N/A,FALSE,"Tran"}</definedName>
    <definedName name="fg" localSheetId="12" hidden="1">{"Riqfin97",#N/A,FALSE,"Tran";"Riqfinpro",#N/A,FALSE,"Tran"}</definedName>
    <definedName name="fg" hidden="1">{"Riqfin97",#N/A,FALSE,"Tran";"Riqfinpro",#N/A,FALSE,"Tran"}</definedName>
    <definedName name="fgh" localSheetId="15"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15" hidden="1">{"Tab1",#N/A,FALSE,"P";"Tab2",#N/A,FALSE,"P"}</definedName>
    <definedName name="Financing" localSheetId="17" hidden="1">{"Tab1",#N/A,FALSE,"P";"Tab2",#N/A,FALSE,"P"}</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hidden="1">{"Tab1",#N/A,FALSE,"P";"Tab2",#N/A,FALSE,"P"}</definedName>
    <definedName name="find.this2" localSheetId="15"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5"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#REF!</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#REF!</definedName>
    <definedName name="ge" localSheetId="15"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5"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5" hidden="1">{"TBILLS_ALL",#N/A,FALSE,"FITB_all"}</definedName>
    <definedName name="gg" localSheetId="17" hidden="1">{"TBILLS_ALL",#N/A,FALSE,"FITB_all"}</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localSheetId="10" hidden="1">{"TBILLS_ALL",#N/A,FALSE,"FITB_all"}</definedName>
    <definedName name="gg" localSheetId="12" hidden="1">{"TBILLS_ALL",#N/A,FALSE,"FITB_all"}</definedName>
    <definedName name="gg" hidden="1">{"TBILLS_ALL",#N/A,FALSE,"FITB_all"}</definedName>
    <definedName name="ggg" localSheetId="15" hidden="1">{"Riqfin97",#N/A,FALSE,"Tran";"Riqfinpro",#N/A,FALSE,"Tran"}</definedName>
    <definedName name="ggg" localSheetId="17" hidden="1">{"Riqfin97",#N/A,FALSE,"Tran";"Riqfinpro",#N/A,FALSE,"Tran"}</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15" hidden="1">{#N/A,#N/A,FALSE,"CB";#N/A,#N/A,FALSE,"CMB";#N/A,#N/A,FALSE,"NBFI"}</definedName>
    <definedName name="ghjf" localSheetId="17" hidden="1">{#N/A,#N/A,FALSE,"CB";#N/A,#N/A,FALSE,"CMB";#N/A,#N/A,FALSE,"NBFI"}</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localSheetId="10" hidden="1">{#N/A,#N/A,FALSE,"CB";#N/A,#N/A,FALSE,"CMB";#N/A,#N/A,FALSE,"NBFI"}</definedName>
    <definedName name="ghjf" localSheetId="12" hidden="1">{#N/A,#N/A,FALSE,"CB";#N/A,#N/A,FALSE,"CMB";#N/A,#N/A,FALSE,"NBFI"}</definedName>
    <definedName name="ghjf" hidden="1">{#N/A,#N/A,FALSE,"CB";#N/A,#N/A,FALSE,"CMB";#N/A,#N/A,FALSE,"NBFI"}</definedName>
    <definedName name="giuih" localSheetId="15"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#REF!</definedName>
    <definedName name="gy" localSheetId="15"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15" hidden="1">{"Tab1",#N/A,FALSE,"P";"Tab2",#N/A,FALSE,"P"}</definedName>
    <definedName name="hjkl" localSheetId="17" hidden="1">{"Tab1",#N/A,FALSE,"P";"Tab2",#N/A,FALSE,"P"}</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localSheetId="10" hidden="1">{"Tab1",#N/A,FALSE,"P";"Tab2",#N/A,FALSE,"P"}</definedName>
    <definedName name="hjkl" localSheetId="12" hidden="1">{"Tab1",#N/A,FALSE,"P";"Tab2",#N/A,FALSE,"P"}</definedName>
    <definedName name="hjkl" hidden="1">{"Tab1",#N/A,FALSE,"P";"Tab2",#N/A,FALSE,"P"}</definedName>
    <definedName name="ii" localSheetId="15" hidden="1">{"Tab1",#N/A,FALSE,"P";"Tab2",#N/A,FALSE,"P"}</definedName>
    <definedName name="ii" localSheetId="17"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hidden="1">{"Tab1",#N/A,FALSE,"P";"Tab2",#N/A,FALSE,"P"}</definedName>
    <definedName name="ijh" localSheetId="15"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5" hidden="1">{"Main Economic Indicators",#N/A,FALSE,"C"}</definedName>
    <definedName name="imf" localSheetId="17" hidden="1">{"Main Economic Indicators",#N/A,FALSE,"C"}</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localSheetId="10" hidden="1">{"Main Economic Indicators",#N/A,FALSE,"C"}</definedName>
    <definedName name="imf" localSheetId="12" hidden="1">{"Main Economic Indicators",#N/A,FALSE,"C"}</definedName>
    <definedName name="imf" hidden="1">{"Main Economic Indicators",#N/A,FALSE,"C"}</definedName>
    <definedName name="imports2" localSheetId="15" hidden="1">{"partial screen",#N/A,FALSE,"State_Gov't"}</definedName>
    <definedName name="imports2" localSheetId="17" hidden="1">{"partial screen",#N/A,FALSE,"State_Gov't"}</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localSheetId="10" hidden="1">{"partial screen",#N/A,FALSE,"State_Gov't"}</definedName>
    <definedName name="imports2" localSheetId="12"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10" hidden="1">{"TRADE_COMP",#N/A,FALSE,"TAB23APP";"BOP",#N/A,FALSE,"TAB6";"DOT",#N/A,FALSE,"TAB24APP";"EXTDEBT",#N/A,FALSE,"TAB25APP"}</definedName>
    <definedName name="input_in" localSheetId="12" hidden="1">{"TRADE_COMP",#N/A,FALSE,"TAB23APP";"BOP",#N/A,FALSE,"TAB6";"DOT",#N/A,FALSE,"TAB24APP";"EXTDEBT",#N/A,FALSE,"TAB25APP"}</definedName>
    <definedName name="input_in" hidden="1">{"TRADE_COMP",#N/A,FALSE,"TAB23APP";"BOP",#N/A,FALSE,"TAB6";"DOT",#N/A,FALSE,"TAB24APP";"EXTDEBT",#N/A,FALSE,"TAB25APP"}</definedName>
    <definedName name="Interest_NC">#REF!</definedName>
    <definedName name="InterestRate">#REF!</definedName>
    <definedName name="iop" localSheetId="15" hidden="1">{"Riqfin97",#N/A,FALSE,"Tran";"Riqfinpro",#N/A,FALSE,"Tran"}</definedName>
    <definedName name="iop" localSheetId="17" hidden="1">{"Riqfin97",#N/A,FALSE,"Tran";"Riqfinpro",#N/A,FALSE,"Tran"}</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localSheetId="10" hidden="1">{"Riqfin97",#N/A,FALSE,"Tran";"Riqfinpro",#N/A,FALSE,"Tran"}</definedName>
    <definedName name="iop" localSheetId="12" hidden="1">{"Riqfin97",#N/A,FALSE,"Tran";"Riqfinpro",#N/A,FALSE,"Tran"}</definedName>
    <definedName name="iop" hidden="1">{"Riqfin97",#N/A,FALSE,"Tran";"Riqfinpro",#N/A,FALSE,"Tran"}</definedName>
    <definedName name="ivh" localSheetId="15"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5" hidden="1">{"Main Economic Indicators",#N/A,FALSE,"C"}</definedName>
    <definedName name="jh" localSheetId="17" hidden="1">{"Main Economic Indicators",#N/A,FALSE,"C"}</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localSheetId="10" hidden="1">{"Main Economic Indicators",#N/A,FALSE,"C"}</definedName>
    <definedName name="jh" localSheetId="12" hidden="1">{"Main Economic Indicators",#N/A,FALSE,"C"}</definedName>
    <definedName name="jh" hidden="1">{"Main Economic Indicators",#N/A,FALSE,"C"}</definedName>
    <definedName name="jj" localSheetId="15" hidden="1">{"Riqfin97",#N/A,FALSE,"Tran";"Riqfinpro",#N/A,FALSE,"Tran"}</definedName>
    <definedName name="jj" localSheetId="17" hidden="1">{"Riqfin97",#N/A,FALSE,"Tran";"Riqfinpro",#N/A,FALSE,"Tran"}</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2"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15" hidden="1">{"DEPOSITS",#N/A,FALSE,"COMML_MON";"LOANS",#N/A,FALSE,"COMML_MON"}</definedName>
    <definedName name="jkbjkb" localSheetId="17" hidden="1">{"DEPOSITS",#N/A,FALSE,"COMML_MON";"LOANS",#N/A,FALSE,"COMML_MON"}</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localSheetId="10" hidden="1">{"DEPOSITS",#N/A,FALSE,"COMML_MON";"LOANS",#N/A,FALSE,"COMML_MON"}</definedName>
    <definedName name="jkbjkb" localSheetId="12" hidden="1">{"DEPOSITS",#N/A,FALSE,"COMML_MON";"LOANS",#N/A,FALSE,"COMML_MON"}</definedName>
    <definedName name="jkbjkb" hidden="1">{"DEPOSITS",#N/A,FALSE,"COMML_MON";"LOANS",#N/A,FALSE,"COMML_MON"}</definedName>
    <definedName name="jkl" localSheetId="15"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5" hidden="1">{"Tab1",#N/A,FALSE,"P";"Tab2",#N/A,FALSE,"P"}</definedName>
    <definedName name="kk" localSheetId="17" hidden="1">{"Tab1",#N/A,FALSE,"P";"Tab2",#N/A,FALSE,"P"}</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15"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10" hidden="1">{"TRADE_COMP",#N/A,FALSE,"TAB23APP";"BOP",#N/A,FALSE,"TAB6";"DOT",#N/A,FALSE,"TAB24APP";"EXTDEBT",#N/A,FALSE,"TAB25APP"}</definedName>
    <definedName name="kljlkh" localSheetId="12" hidden="1">{"TRADE_COMP",#N/A,FALSE,"TAB23APP";"BOP",#N/A,FALSE,"TAB6";"DOT",#N/A,FALSE,"TAB24APP";"EXTDEBT",#N/A,FALSE,"TAB25APP"}</definedName>
    <definedName name="kljlkh" hidden="1">{"TRADE_COMP",#N/A,FALSE,"TAB23APP";"BOP",#N/A,FALSE,"TAB6";"DOT",#N/A,FALSE,"TAB24APP";"EXTDEBT",#N/A,FALSE,"TAB25APP"}</definedName>
    <definedName name="ku" localSheetId="15"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15" hidden="1">{"Main Economic Indicators",#N/A,FALSE,"C"}</definedName>
    <definedName name="lkf" localSheetId="17" hidden="1">{"Main Economic Indicators",#N/A,FALSE,"C"}</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localSheetId="10" hidden="1">{"Main Economic Indicators",#N/A,FALSE,"C"}</definedName>
    <definedName name="lkf" localSheetId="12" hidden="1">{"Main Economic Indicators",#N/A,FALSE,"C"}</definedName>
    <definedName name="lkf" hidden="1">{"Main Economic Indicators",#N/A,FALSE,"C"}</definedName>
    <definedName name="ll" localSheetId="15" hidden="1">{"Tab1",#N/A,FALSE,"P";"Tab2",#N/A,FALSE,"P"}</definedName>
    <definedName name="ll" localSheetId="17" hidden="1">{"Tab1",#N/A,FALSE,"P";"Tab2",#N/A,FALSE,"P"}</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15" hidden="1">{"Riqfin97",#N/A,FALSE,"Tran";"Riqfinpro",#N/A,FALSE,"Tran"}</definedName>
    <definedName name="lll" localSheetId="17" hidden="1">{"Riqfin97",#N/A,FALSE,"Tran";"Riqfinpro",#N/A,FALSE,"Tran"}</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15"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#REF!</definedName>
    <definedName name="Maturity_NC">#REF!</definedName>
    <definedName name="MIDDLE">#REF!</definedName>
    <definedName name="mko" localSheetId="15" hidden="1">{"Main Economic Indicators",#N/A,FALSE,"C"}</definedName>
    <definedName name="mko" localSheetId="17" hidden="1">{"Main Economic Indicators",#N/A,FALSE,"C"}</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localSheetId="10" hidden="1">{"Main Economic Indicators",#N/A,FALSE,"C"}</definedName>
    <definedName name="mko" localSheetId="12" hidden="1">{"Main Economic Indicators",#N/A,FALSE,"C"}</definedName>
    <definedName name="mko" hidden="1">{"Main Economic Indicators",#N/A,FALSE,"C"}</definedName>
    <definedName name="ml" localSheetId="15"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5" hidden="1">{"Riqfin97",#N/A,FALSE,"Tran";"Riqfinpro",#N/A,FALSE,"Tran"}</definedName>
    <definedName name="mmm" localSheetId="17" hidden="1">{"Riqfin97",#N/A,FALSE,"Tran";"Riqfinpro",#N/A,FALSE,"Tran"}</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hidden="1">{"Tab1",#N/A,FALSE,"P";"Tab2",#N/A,FALSE,"P"}</definedName>
    <definedName name="mmmmmmm" localSheetId="15" hidden="1">{"Riqfin97",#N/A,FALSE,"Tran";"Riqfinpro",#N/A,FALSE,"Tran"}</definedName>
    <definedName name="mmmmmmm" localSheetId="17" hidden="1">{"Riqfin97",#N/A,FALSE,"Tran";"Riqfinpro",#N/A,FALSE,"Tran"}</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localSheetId="10" hidden="1">{"Riqfin97",#N/A,FALSE,"Tran";"Riqfinpro",#N/A,FALSE,"Tran"}</definedName>
    <definedName name="mmmmmmm" localSheetId="12" hidden="1">{"Riqfin97",#N/A,FALSE,"Tran";"Riqfinpro",#N/A,FALSE,"Tran"}</definedName>
    <definedName name="mmmmmmm" hidden="1">{"Riqfin97",#N/A,FALSE,"Tran";"Riqfinpro",#N/A,FALSE,"Tran"}</definedName>
    <definedName name="mnbv" localSheetId="15" hidden="1">{"TRADE_COMP",#N/A,FALSE,"TAB23APP";"BOP",#N/A,FALSE,"TAB6";"DOT",#N/A,FALSE,"TAB24APP";"EXTDEBT",#N/A,FALSE,"TAB25APP"}</definedName>
    <definedName name="mnbv" localSheetId="17" hidden="1">{"TRADE_COMP",#N/A,FALSE,"TAB23APP";"BOP",#N/A,FALSE,"TAB6";"DOT",#N/A,FALSE,"TAB24APP";"EXTDEBT",#N/A,FALSE,"TAB25APP"}</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localSheetId="10" hidden="1">{"TRADE_COMP",#N/A,FALSE,"TAB23APP";"BOP",#N/A,FALSE,"TAB6";"DOT",#N/A,FALSE,"TAB24APP";"EXTDEBT",#N/A,FALSE,"TAB25APP"}</definedName>
    <definedName name="mnbv" localSheetId="12" hidden="1">{"TRADE_COMP",#N/A,FALSE,"TAB23APP";"BOP",#N/A,FALSE,"TAB6";"DOT",#N/A,FALSE,"TAB24APP";"EXTDEBT",#N/A,FALSE,"TAB25APP"}</definedName>
    <definedName name="mnbv" hidden="1">{"TRADE_COMP",#N/A,FALSE,"TAB23APP";"BOP",#N/A,FALSE,"TAB6";"DOT",#N/A,FALSE,"TAB24APP";"EXTDEBT",#N/A,FALSE,"TAB25APP"}</definedName>
    <definedName name="n" localSheetId="15" hidden="1">{"Main Economic Indicators",#N/A,FALSE,"C"}</definedName>
    <definedName name="n" localSheetId="17" hidden="1">{"Main Economic Indicators",#N/A,FALSE,"C"}</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localSheetId="10" hidden="1">{"Main Economic Indicators",#N/A,FALSE,"C"}</definedName>
    <definedName name="n" localSheetId="12" hidden="1">{"Main Economic Indicators",#N/A,FALSE,"C"}</definedName>
    <definedName name="n" hidden="1">{"Main Economic Indicators",#N/A,FALSE,"C"}</definedName>
    <definedName name="NAMES">#REF!</definedName>
    <definedName name="Net">#REF!</definedName>
    <definedName name="new" localSheetId="15" hidden="1">{"TBILLS_ALL",#N/A,FALSE,"FITB_all"}</definedName>
    <definedName name="new" localSheetId="17" hidden="1">{"TBILLS_ALL",#N/A,FALSE,"FITB_all"}</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localSheetId="10" hidden="1">{"TBILLS_ALL",#N/A,FALSE,"FITB_all"}</definedName>
    <definedName name="new" localSheetId="12" hidden="1">{"TBILLS_ALL",#N/A,FALSE,"FITB_all"}</definedName>
    <definedName name="new" hidden="1">{"TBILLS_ALL",#N/A,FALSE,"FITB_all"}</definedName>
    <definedName name="newnew" localSheetId="15" hidden="1">{"TBILLS_ALL",#N/A,FALSE,"FITB_all"}</definedName>
    <definedName name="newnew" localSheetId="17"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localSheetId="10" hidden="1">{"TBILLS_ALL",#N/A,FALSE,"FITB_all"}</definedName>
    <definedName name="newnew" localSheetId="12" hidden="1">{"TBILLS_ALL",#N/A,FALSE,"FITB_all"}</definedName>
    <definedName name="newnew" hidden="1">{"TBILLS_ALL",#N/A,FALSE,"FITB_all"}</definedName>
    <definedName name="nn" localSheetId="15" hidden="1">{"Riqfin97",#N/A,FALSE,"Tran";"Riqfinpro",#N/A,FALSE,"Tran"}</definedName>
    <definedName name="nn" localSheetId="17" hidden="1">{"Riqfin97",#N/A,FALSE,"Tran";"Riqfinpro",#N/A,FALSE,"Tran"}</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hidden="1">{"Tab1",#N/A,FALSE,"P";"Tab2",#N/A,FALSE,"P"}</definedName>
    <definedName name="Notes">#REF!</definedName>
    <definedName name="okm" localSheetId="15"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5" hidden="1">{"Riqfin97",#N/A,FALSE,"Tran";"Riqfinpro",#N/A,FALSE,"Tran"}</definedName>
    <definedName name="oo" localSheetId="17" hidden="1">{"Riqfin97",#N/A,FALSE,"Tran";"Riqfinpro",#N/A,FALSE,"Tran"}</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hidden="1">{"Tab1",#N/A,FALSE,"P";"Tab2",#N/A,FALSE,"P"}</definedName>
    <definedName name="p" localSheetId="15" hidden="1">{"Riqfin97",#N/A,FALSE,"Tran";"Riqfinpro",#N/A,FALSE,"Tran"}</definedName>
    <definedName name="p" localSheetId="17" hidden="1">{"Riqfin97",#N/A,FALSE,"Tran";"Riqfinpro",#N/A,FALSE,"Tran"}</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hidden="1">{"Riqfin97",#N/A,FALSE,"Tran";"Riqfinpro",#N/A,FALSE,"Tran"}</definedName>
    <definedName name="po" localSheetId="15" hidden="1">{"Tab1",#N/A,FALSE,"P";"Tab2",#N/A,FALSE,"P"}</definedName>
    <definedName name="po" localSheetId="17" hidden="1">{"Tab1",#N/A,FALSE,"P";"Tab2",#N/A,FALSE,"P"}</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localSheetId="10" hidden="1">{"Tab1",#N/A,FALSE,"P";"Tab2",#N/A,FALSE,"P"}</definedName>
    <definedName name="po" localSheetId="12" hidden="1">{"Tab1",#N/A,FALSE,"P";"Tab2",#N/A,FALSE,"P"}</definedName>
    <definedName name="po" hidden="1">{"Tab1",#N/A,FALSE,"P";"Tab2",#N/A,FALSE,"P"}</definedName>
    <definedName name="pp" localSheetId="15" hidden="1">{"Riqfin97",#N/A,FALSE,"Tran";"Riqfinpro",#N/A,FALSE,"Tran"}</definedName>
    <definedName name="pp" localSheetId="17" hidden="1">{"Riqfin97",#N/A,FALSE,"Tran";"Riqfinpro",#N/A,FALSE,"Tran"}</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2"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hidden="1">{"Riqfin97",#N/A,FALSE,"Tran";"Riqfinpro",#N/A,FALSE,"Tran"}</definedName>
    <definedName name="_xlnm.Print_Area">#REF!</definedName>
    <definedName name="Print_Area_MI">#REF!</definedName>
    <definedName name="Prog_2001_Nov_draft" localSheetId="15"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12"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15"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5" hidden="1">{"Tab1",#N/A,FALSE,"P";"Tab2",#N/A,FALSE,"P"}</definedName>
    <definedName name="qwer" localSheetId="17" hidden="1">{"Tab1",#N/A,FALSE,"P";"Tab2",#N/A,FALSE,"P"}</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localSheetId="10" hidden="1">{"Tab1",#N/A,FALSE,"P";"Tab2",#N/A,FALSE,"P"}</definedName>
    <definedName name="qwer" localSheetId="12" hidden="1">{"Tab1",#N/A,FALSE,"P";"Tab2",#N/A,FALSE,"P"}</definedName>
    <definedName name="qwer" hidden="1">{"Tab1",#N/A,FALSE,"P";"Tab2",#N/A,FALSE,"P"}</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#REF!</definedName>
    <definedName name="Ro_lun">#REF!</definedName>
    <definedName name="ROm">#REF!</definedName>
    <definedName name="rr" localSheetId="15" hidden="1">{"Riqfin97",#N/A,FALSE,"Tran";"Riqfinpro",#N/A,FALSE,"Tran"}</definedName>
    <definedName name="rr" localSheetId="17" hidden="1">{"Riqfin97",#N/A,FALSE,"Tran";"Riqfinpro",#N/A,FALSE,"Tran"}</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2"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hidden="1">{"Riqfin97",#N/A,FALSE,"Tran";"Riqfinpro",#N/A,FALSE,"Tran"}</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5" hidden="1">{"Main Economic Indicators",#N/A,FALSE,"C"}</definedName>
    <definedName name="rtr" localSheetId="17" hidden="1">{"Main Economic Indicators",#N/A,FALSE,"C"}</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localSheetId="10" hidden="1">{"Main Economic Indicators",#N/A,FALSE,"C"}</definedName>
    <definedName name="rtr" localSheetId="12" hidden="1">{"Main Economic Indicators",#N/A,FALSE,"C"}</definedName>
    <definedName name="rtr" hidden="1">{"Main Economic Indicators",#N/A,FALSE,"C"}</definedName>
    <definedName name="rtre" localSheetId="15" hidden="1">{"Main Economic Indicators",#N/A,FALSE,"C"}</definedName>
    <definedName name="rtre" localSheetId="17"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hidden="1">{"Main Economic Indicators",#N/A,FALSE,"C"}</definedName>
    <definedName name="ru">#REF!</definedName>
    <definedName name="ru_d">#REF!</definedName>
    <definedName name="Ru_l">#REF!</definedName>
    <definedName name="Rwvu.Print." hidden="1">#N/A</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5" hidden="1">{"TBILLS_ALL",#N/A,FALSE,"FITB_all"}</definedName>
    <definedName name="ryy" localSheetId="17" hidden="1">{"TBILLS_ALL",#N/A,FALSE,"FITB_all"}</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localSheetId="10" hidden="1">{"TBILLS_ALL",#N/A,FALSE,"FITB_all"}</definedName>
    <definedName name="ryy" localSheetId="12"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5" hidden="1">{"Riqfin97",#N/A,FALSE,"Tran";"Riqfinpro",#N/A,FALSE,"Tran"}</definedName>
    <definedName name="sdf" localSheetId="17" hidden="1">{"Riqfin97",#N/A,FALSE,"Tran";"Riqfinpro",#N/A,FALSE,"Tran"}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localSheetId="10" hidden="1">{"Riqfin97",#N/A,FALSE,"Tran";"Riqfinpro",#N/A,FALSE,"Tran"}</definedName>
    <definedName name="sdf" localSheetId="12" hidden="1">{"Riqfin97",#N/A,FALSE,"Tran";"Riqfinpro",#N/A,FALSE,"Tran"}</definedName>
    <definedName name="sdf" hidden="1">{"Riqfin97",#N/A,FALSE,"Tran";"Riqfinpro",#N/A,FALSE,"Tran"}</definedName>
    <definedName name="sdhighaoidfj" localSheetId="15"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5" hidden="1">{"Tab1",#N/A,FALSE,"P";"Tab2",#N/A,FALSE,"P"}</definedName>
    <definedName name="sfcbn" localSheetId="17" hidden="1">{"Tab1",#N/A,FALSE,"P";"Tab2",#N/A,FALSE,"P"}</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localSheetId="10" hidden="1">{"Tab1",#N/A,FALSE,"P";"Tab2",#N/A,FALSE,"P"}</definedName>
    <definedName name="sfcbn" localSheetId="12" hidden="1">{"Tab1",#N/A,FALSE,"P";"Tab2",#N/A,FALSE,"P"}</definedName>
    <definedName name="sfcbn" hidden="1">{"Tab1",#N/A,FALSE,"P";"Tab2",#N/A,FALSE,"P"}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10" hidden="1">{"CBA",#N/A,FALSE,"TAB4";"MS",#N/A,FALSE,"TAB5";"BANKLOANS",#N/A,FALSE,"TAB21APP ";"INTEREST",#N/A,FALSE,"TAB22APP"}</definedName>
    <definedName name="sraff" localSheetId="12" hidden="1">{"CBA",#N/A,FALSE,"TAB4";"MS",#N/A,FALSE,"TAB5";"BANKLOANS",#N/A,FALSE,"TAB21APP ";"INTEREST",#N/A,FALSE,"TAB22APP"}</definedName>
    <definedName name="sraff" hidden="1">{"CBA",#N/A,FALSE,"TAB4";"MS",#N/A,FALSE,"TAB5";"BANKLOANS",#N/A,FALSE,"TAB21APP ";"INTEREST",#N/A,FALSE,"TAB22APP"}</definedName>
    <definedName name="SRTB_Ro">#REF!</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#REF!</definedName>
    <definedName name="Tabelul_8" localSheetId="22">'T7'!#REF!</definedName>
    <definedName name="Table1" localSheetId="10">#REF!</definedName>
    <definedName name="Table1">#REF!</definedName>
    <definedName name="Table2">#REF!</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5" hidden="1">{"TBILLS_ALL",#N/A,FALSE,"FITB_all"}</definedName>
    <definedName name="test10" localSheetId="17" hidden="1">{"TBILLS_ALL",#N/A,FALSE,"FITB_all"}</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localSheetId="10" hidden="1">{"TBILLS_ALL",#N/A,FALSE,"FITB_all"}</definedName>
    <definedName name="test10" localSheetId="12" hidden="1">{"TBILLS_ALL",#N/A,FALSE,"FITB_all"}</definedName>
    <definedName name="test10" hidden="1">{"TBILLS_ALL",#N/A,FALSE,"FITB_all"}</definedName>
    <definedName name="test11" localSheetId="15" hidden="1">{"WEO",#N/A,FALSE,"T"}</definedName>
    <definedName name="test11" localSheetId="17" hidden="1">{"WEO",#N/A,FALSE,"T"}</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localSheetId="10" hidden="1">{"WEO",#N/A,FALSE,"T"}</definedName>
    <definedName name="test11" localSheetId="12" hidden="1">{"WEO",#N/A,FALSE,"T"}</definedName>
    <definedName name="test11" hidden="1">{"WEO",#N/A,FALSE,"T"}</definedName>
    <definedName name="test12" localSheetId="15" hidden="1">{"partial screen",#N/A,FALSE,"State_Gov't"}</definedName>
    <definedName name="test12" localSheetId="17" hidden="1">{"partial screen",#N/A,FALSE,"State_Gov't"}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localSheetId="10" hidden="1">{"partial screen",#N/A,FALSE,"State_Gov't"}</definedName>
    <definedName name="test12" localSheetId="12" hidden="1">{"partial screen",#N/A,FALSE,"State_Gov't"}</definedName>
    <definedName name="test12" hidden="1">{"partial screen",#N/A,FALSE,"State_Gov't"}</definedName>
    <definedName name="test2" localSheetId="15" hidden="1">{"TRADE_COMP",#N/A,FALSE,"TAB23APP";"BOP",#N/A,FALSE,"TAB6";"DOT",#N/A,FALSE,"TAB24APP";"EXTDEBT",#N/A,FALSE,"TAB25APP"}</definedName>
    <definedName name="test2" localSheetId="17" hidden="1">{"TRADE_COMP",#N/A,FALSE,"TAB23APP";"BOP",#N/A,FALSE,"TAB6";"DOT",#N/A,FALSE,"TAB24APP";"EXTDEBT",#N/A,FALSE,"TAB25APP"}</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localSheetId="10" hidden="1">{"TRADE_COMP",#N/A,FALSE,"TAB23APP";"BOP",#N/A,FALSE,"TAB6";"DOT",#N/A,FALSE,"TAB24APP";"EXTDEBT",#N/A,FALSE,"TAB25APP"}</definedName>
    <definedName name="test2" localSheetId="12" hidden="1">{"TRADE_COMP",#N/A,FALSE,"TAB23APP";"BOP",#N/A,FALSE,"TAB6";"DOT",#N/A,FALSE,"TAB24APP";"EXTDEBT",#N/A,FALSE,"TAB25APP"}</definedName>
    <definedName name="test2" hidden="1">{"TRADE_COMP",#N/A,FALSE,"TAB23APP";"BOP",#N/A,FALSE,"TAB6";"DOT",#N/A,FALSE,"TAB24APP";"EXTDEBT",#N/A,FALSE,"TAB25APP"}</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5" hidden="1">{"BOP_TAB",#N/A,FALSE,"N";"MIDTERM_TAB",#N/A,FALSE,"O"}</definedName>
    <definedName name="test4" localSheetId="17" hidden="1">{"BOP_TAB",#N/A,FALSE,"N";"MIDTERM_TAB",#N/A,FALSE,"O"}</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localSheetId="10" hidden="1">{"BOP_TAB",#N/A,FALSE,"N";"MIDTERM_TAB",#N/A,FALSE,"O"}</definedName>
    <definedName name="test4" localSheetId="12" hidden="1">{"BOP_TAB",#N/A,FALSE,"N";"MIDTERM_TAB",#N/A,FALSE,"O"}</definedName>
    <definedName name="test4" hidden="1">{"BOP_TAB",#N/A,FALSE,"N";"MIDTERM_TAB",#N/A,FALSE,"O"}</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5"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5"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5" hidden="1">{"MONA",#N/A,FALSE,"S"}</definedName>
    <definedName name="test8" localSheetId="17" hidden="1">{"MONA",#N/A,FALSE,"S"}</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localSheetId="10" hidden="1">{"MONA",#N/A,FALSE,"S"}</definedName>
    <definedName name="test8" localSheetId="12" hidden="1">{"MONA",#N/A,FALSE,"S"}</definedName>
    <definedName name="test8" hidden="1">{"MONA",#N/A,FALSE,"S"}</definedName>
    <definedName name="test9" localSheetId="15" hidden="1">{"partial screen",#N/A,FALSE,"State_Gov't"}</definedName>
    <definedName name="test9" localSheetId="17" hidden="1">{"partial screen",#N/A,FALSE,"State_Gov't"}</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localSheetId="10" hidden="1">{"partial screen",#N/A,FALSE,"State_Gov't"}</definedName>
    <definedName name="test9" localSheetId="12" hidden="1">{"partial screen",#N/A,FALSE,"State_Gov't"}</definedName>
    <definedName name="test9" hidden="1">{"partial screen",#N/A,FALSE,"State_Gov't"}</definedName>
    <definedName name="ts" localSheetId="15" hidden="1">{"CBA",#N/A,FALSE,"TAB4";"MS",#N/A,FALSE,"TAB5";"BANKLOANS",#N/A,FALSE,"TAB21APP ";"INTEREST",#N/A,FALSE,"TAB22APP"}</definedName>
    <definedName name="ts" localSheetId="17" hidden="1">{"CBA",#N/A,FALSE,"TAB4";"MS",#N/A,FALSE,"TAB5";"BANKLOANS",#N/A,FALSE,"TAB21APP ";"INTEREST",#N/A,FALSE,"TAB22APP"}</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localSheetId="10" hidden="1">{"CBA",#N/A,FALSE,"TAB4";"MS",#N/A,FALSE,"TAB5";"BANKLOANS",#N/A,FALSE,"TAB21APP ";"INTEREST",#N/A,FALSE,"TAB22APP"}</definedName>
    <definedName name="ts" localSheetId="12" hidden="1">{"CBA",#N/A,FALSE,"TAB4";"MS",#N/A,FALSE,"TAB5";"BANKLOANS",#N/A,FALSE,"TAB21APP ";"INTEREST",#N/A,FALSE,"TAB22APP"}</definedName>
    <definedName name="ts" hidden="1">{"CBA",#N/A,FALSE,"TAB4";"MS",#N/A,FALSE,"TAB5";"BANKLOANS",#N/A,FALSE,"TAB21APP ";"INTEREST",#N/A,FALSE,"TAB22APP"}</definedName>
    <definedName name="tt" localSheetId="15" hidden="1">{"Tab1",#N/A,FALSE,"P";"Tab2",#N/A,FALSE,"P"}</definedName>
    <definedName name="tt" localSheetId="17" hidden="1">{"Tab1",#N/A,FALSE,"P";"Tab2",#N/A,FALSE,"P"}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2"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2"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15" hidden="1">{"Tab1",#N/A,FALSE,"P";"Tab2",#N/A,FALSE,"P"}</definedName>
    <definedName name="tyui" localSheetId="17" hidden="1">{"Tab1",#N/A,FALSE,"P";"Tab2",#N/A,FALSE,"P"}</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localSheetId="10" hidden="1">{"Tab1",#N/A,FALSE,"P";"Tab2",#N/A,FALSE,"P"}</definedName>
    <definedName name="tyui" localSheetId="12" hidden="1">{"Tab1",#N/A,FALSE,"P";"Tab2",#N/A,FALSE,"P"}</definedName>
    <definedName name="tyui" hidden="1">{"Tab1",#N/A,FALSE,"P";"Tab2",#N/A,FALSE,"P"}</definedName>
    <definedName name="uio" localSheetId="15" hidden="1">{"TRADE_COMP",#N/A,FALSE,"TAB23APP";"BOP",#N/A,FALSE,"TAB6";"DOT",#N/A,FALSE,"TAB24APP";"EXTDEBT",#N/A,FALSE,"TAB25APP"}</definedName>
    <definedName name="uio" localSheetId="17" hidden="1">{"TRADE_COMP",#N/A,FALSE,"TAB23APP";"BOP",#N/A,FALSE,"TAB6";"DOT",#N/A,FALSE,"TAB24APP";"EXTDEBT",#N/A,FALSE,"TAB25APP"}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localSheetId="10" hidden="1">{"TRADE_COMP",#N/A,FALSE,"TAB23APP";"BOP",#N/A,FALSE,"TAB6";"DOT",#N/A,FALSE,"TAB24APP";"EXTDEBT",#N/A,FALSE,"TAB25APP"}</definedName>
    <definedName name="uio" localSheetId="12" hidden="1">{"TRADE_COMP",#N/A,FALSE,"TAB23APP";"BOP",#N/A,FALSE,"TAB6";"DOT",#N/A,FALSE,"TAB24APP";"EXTDEBT",#N/A,FALSE,"TAB25APP"}</definedName>
    <definedName name="uio" hidden="1">{"TRADE_COMP",#N/A,FALSE,"TAB23APP";"BOP",#N/A,FALSE,"TAB6";"DOT",#N/A,FALSE,"TAB24APP";"EXTDEBT",#N/A,FALSE,"TAB25APP"}</definedName>
    <definedName name="uiop" localSheetId="15"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5" hidden="1">{"Main Economic Indicators",#N/A,FALSE,"C"}</definedName>
    <definedName name="uop" localSheetId="17" hidden="1">{"Main Economic Indicators",#N/A,FALSE,"C"}</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localSheetId="10" hidden="1">{"Main Economic Indicators",#N/A,FALSE,"C"}</definedName>
    <definedName name="uop" localSheetId="12" hidden="1">{"Main Economic Indicators",#N/A,FALSE,"C"}</definedName>
    <definedName name="uop" hidden="1">{"Main Economic Indicators",#N/A,FALSE,"C"}</definedName>
    <definedName name="uu" localSheetId="15" hidden="1">{"Riqfin97",#N/A,FALSE,"Tran";"Riqfinpro",#N/A,FALSE,"Tran"}</definedName>
    <definedName name="uu" localSheetId="17" hidden="1">{"Riqfin97",#N/A,FALSE,"Tran";"Riqfinpro",#N/A,FALSE,"Tran"}</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hidden="1">{"Riqfin97",#N/A,FALSE,"Tran";"Riqfinpro",#N/A,FALSE,"Tran"}</definedName>
    <definedName name="uylujlhjljhl" localSheetId="15" hidden="1">{"partial screen",#N/A,FALSE,"State_Gov't"}</definedName>
    <definedName name="uylujlhjljhl" localSheetId="17" hidden="1">{"partial screen",#N/A,FALSE,"State_Gov't"}</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localSheetId="10" hidden="1">{"partial screen",#N/A,FALSE,"State_Gov't"}</definedName>
    <definedName name="uylujlhjljhl" localSheetId="12" hidden="1">{"partial screen",#N/A,FALSE,"State_Gov't"}</definedName>
    <definedName name="uylujlhjljhl" hidden="1">{"partial screen",#N/A,FALSE,"State_Gov't"}</definedName>
    <definedName name="vbn" localSheetId="15"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5" hidden="1">{"Tab1",#N/A,FALSE,"P";"Tab2",#N/A,FALSE,"P"}</definedName>
    <definedName name="vv" localSheetId="17" hidden="1">{"Tab1",#N/A,FALSE,"P";"Tab2",#N/A,FALSE,"P"}</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hidden="1">{"Tab1",#N/A,FALSE,"P";"Tab2",#N/A,FALSE,"P"}</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5" hidden="1">{"TRADE_COMP",#N/A,FALSE,"TAB23APP";"BOP",#N/A,FALSE,"TAB6";"DOT",#N/A,FALSE,"TAB24APP";"EXTDEBT",#N/A,FALSE,"TAB25APP"}</definedName>
    <definedName name="whatever" localSheetId="17" hidden="1">{"TRADE_COMP",#N/A,FALSE,"TAB23APP";"BOP",#N/A,FALSE,"TAB6";"DOT",#N/A,FALSE,"TAB24APP";"EXTDEBT",#N/A,FALSE,"TAB25APP"}</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localSheetId="10" hidden="1">{"TRADE_COMP",#N/A,FALSE,"TAB23APP";"BOP",#N/A,FALSE,"TAB6";"DOT",#N/A,FALSE,"TAB24APP";"EXTDEBT",#N/A,FALSE,"TAB25APP"}</definedName>
    <definedName name="whatever" localSheetId="12" hidden="1">{"TRADE_COMP",#N/A,FALSE,"TAB23APP";"BOP",#N/A,FALSE,"TAB6";"DOT",#N/A,FALSE,"TAB24APP";"EXTDEBT",#N/A,FALSE,"TAB25APP"}</definedName>
    <definedName name="whatever" hidden="1">{"TRADE_COMP",#N/A,FALSE,"TAB23APP";"BOP",#N/A,FALSE,"TAB6";"DOT",#N/A,FALSE,"TAB24APP";"EXTDEBT",#N/A,FALSE,"TAB25APP"}</definedName>
    <definedName name="wr" localSheetId="15"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2" hidden="1">{"TRADE_COMP",#N/A,FALSE,"TAB23APP";"BOP",#N/A,FALSE,"TAB6";"DOT",#N/A,FALSE,"TAB24APP";"EXTDEBT",#N/A,FALSE,"TAB25APP"}</definedName>
    <definedName name="wrn.97REDBOP." hidden="1">{"TRADE_COMP",#N/A,FALSE,"TAB23APP";"BOP",#N/A,FALSE,"TAB6";"DOT",#N/A,FALSE,"TAB24APP";"EXTDEBT",#N/A,FALSE,"TAB25APP"}</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5"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5" hidden="1">{"BOP_TAB",#N/A,FALSE,"N";"MIDTERM_TAB",#N/A,FALSE,"O"}</definedName>
    <definedName name="wrn.BOP_MIDTERM." localSheetId="17"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hidden="1">{"BOP_TAB",#N/A,FALSE,"N";"MIDTERM_TAB",#N/A,FALSE,"O"}</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hidden="1">{#N/A,#N/A,FALSE,"CB";#N/A,#N/A,FALSE,"CMB";#N/A,#N/A,FALSE,"BSYS";#N/A,#N/A,FALSE,"NBFI";#N/A,#N/A,FALSE,"FSYS"}</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5"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5" hidden="1">{#N/A,#N/A,FALSE,"CB";#N/A,#N/A,FALSE,"CMB";#N/A,#N/A,FALSE,"NBFI"}</definedName>
    <definedName name="wrn.MIT." localSheetId="17" hidden="1">{#N/A,#N/A,FALSE,"CB";#N/A,#N/A,FALSE,"CMB";#N/A,#N/A,FALSE,"NBFI"}</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2"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localSheetId="10" hidden="1">{"MONA",#N/A,FALSE,"S"}</definedName>
    <definedName name="wrn.MONA." localSheetId="12" hidden="1">{"MONA",#N/A,FALSE,"S"}</definedName>
    <definedName name="wrn.MONA." hidden="1">{"MONA",#N/A,FALSE,"S"}</definedName>
    <definedName name="wrn.mterm." localSheetId="15"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hidden="1">{#N/A,#N/A,FALSE,"I";#N/A,#N/A,FALSE,"J";#N/A,#N/A,FALSE,"K";#N/A,#N/A,FALSE,"L";#N/A,#N/A,FALSE,"M";#N/A,#N/A,FALSE,"N";#N/A,#N/A,FALSE,"O"}</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5" hidden="1">{"Tab1",#N/A,FALSE,"P";"Tab2",#N/A,FALSE,"P"}</definedName>
    <definedName name="wrn.Program." localSheetId="17" hidden="1">{"Tab1",#N/A,FALSE,"P";"Tab2",#N/A,FALSE,"P"}</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hidden="1">{"Tab1",#N/A,FALSE,"P";"Tab2",#N/A,FALSE,"P"}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10" hidden="1">{"CBA",#N/A,FALSE,"TAB4";"MS",#N/A,FALSE,"TAB5";"BANKLOANS",#N/A,FALSE,"TAB21APP ";"INTEREST",#N/A,FALSE,"TAB22APP"}</definedName>
    <definedName name="wrn.RED97MON." localSheetId="12" hidden="1">{"CBA",#N/A,FALSE,"TAB4";"MS",#N/A,FALSE,"TAB5";"BANKLOANS",#N/A,FALSE,"TAB21APP ";"INTEREST",#N/A,FALSE,"TAB22APP"}</definedName>
    <definedName name="wrn.RED97MON." hidden="1">{"CBA",#N/A,FALSE,"TAB4";"MS",#N/A,FALSE,"TAB5";"BANKLOANS",#N/A,FALSE,"TAB21APP ";"INTEREST",#N/A,FALSE,"TAB22APP"}</definedName>
    <definedName name="wrn.Riqfin." localSheetId="15" hidden="1">{"Riqfin97",#N/A,FALSE,"Tran";"Riqfinpro",#N/A,FALSE,"Tran"}</definedName>
    <definedName name="wrn.Riqfin." localSheetId="17"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hidden="1">{#N/A,#N/A,FALSE,"SRFSYS";#N/A,#N/A,FALSE,"SRBSYS"}</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10" hidden="1">{"SR_tbs",#N/A,FALSE,"MGSSEI";"SR_tbs",#N/A,FALSE,"MGSBOX";"SR_tbs",#N/A,FALSE,"MGSOCIND"}</definedName>
    <definedName name="wrn.STAFF_REPORT_TABLES." localSheetId="12" hidden="1">{"SR_tbs",#N/A,FALSE,"MGSSEI";"SR_tbs",#N/A,FALSE,"MGSBOX";"SR_tbs",#N/A,FALSE,"MGSOCIND"}</definedName>
    <definedName name="wrn.STAFF_REPORT_TABLES." hidden="1">{"SR_tbs",#N/A,FALSE,"MGSSEI";"SR_tbs",#N/A,FALSE,"MGSBOX";"SR_tbs",#N/A,FALSE,"MGSOCIND"}</definedName>
    <definedName name="wrn.State._.Govt." localSheetId="15" hidden="1">{"partial screen",#N/A,FALSE,"State_Gov't"}</definedName>
    <definedName name="wrn.State._.Govt." localSheetId="17" hidden="1">{"partial screen",#N/A,FALSE,"State_Gov't"}</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localSheetId="10" hidden="1">{"partial screen",#N/A,FALSE,"State_Gov't"}</definedName>
    <definedName name="wrn.State._.Govt." localSheetId="12" hidden="1">{"partial screen",#N/A,FALSE,"State_Gov't"}</definedName>
    <definedName name="wrn.State._.Govt." hidden="1">{"partial screen",#N/A,FALSE,"State_Gov't"}</definedName>
    <definedName name="wrn.suma." localSheetId="15"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5"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5" hidden="1">{"TBILLS_ALL",#N/A,FALSE,"FITB_all"}</definedName>
    <definedName name="wrn.TBILLSALL." localSheetId="17" hidden="1">{"TBILLS_ALL",#N/A,FALSE,"FITB_all"}</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localSheetId="10" hidden="1">{"TBILLS_ALL",#N/A,FALSE,"FITB_all"}</definedName>
    <definedName name="wrn.TBILLSALL." localSheetId="12" hidden="1">{"TBILLS_ALL",#N/A,FALSE,"FITB_all"}</definedName>
    <definedName name="wrn.TBILLSALL." hidden="1">{"TBILLS_ALL",#N/A,FALSE,"FITB_all"}</definedName>
    <definedName name="wrn.WEO." localSheetId="15" hidden="1">{"WEO",#N/A,FALSE,"T"}</definedName>
    <definedName name="wrn.WEO." localSheetId="17" hidden="1">{"WEO",#N/A,FALSE,"T"}</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localSheetId="10" hidden="1">{"WEO",#N/A,FALSE,"T"}</definedName>
    <definedName name="wrn.WEO." localSheetId="12" hidden="1">{"WEO",#N/A,FALSE,"T"}</definedName>
    <definedName name="wrn.WEO." hidden="1">{"WEO",#N/A,FALSE,"T"}</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15" hidden="1">{"Riqfin97",#N/A,FALSE,"Tran";"Riqfinpro",#N/A,FALSE,"Tran"}</definedName>
    <definedName name="www" localSheetId="17" hidden="1">{"Riqfin97",#N/A,FALSE,"Tran";"Riqfinpro",#N/A,FALSE,"Tran"}</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hidden="1">{"Riqfin97",#N/A,FALSE,"Tran";"Riqfinpro",#N/A,FALSE,"Tran"}</definedName>
    <definedName name="x" localSheetId="15" hidden="1">{"Riqfin97",#N/A,FALSE,"Tran";"Riqfinpro",#N/A,FALSE,"Tran"}</definedName>
    <definedName name="x" localSheetId="17"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localSheetId="10" hidden="1">{"Riqfin97",#N/A,FALSE,"Tran";"Riqfinpro",#N/A,FALSE,"Tran"}</definedName>
    <definedName name="x" localSheetId="12" hidden="1">{"Riqfin97",#N/A,FALSE,"Tran";"Riqfinpro",#N/A,FALSE,"Tran"}</definedName>
    <definedName name="x" hidden="1">{"Riqfin97",#N/A,FALSE,"Tran";"Riqfinpro",#N/A,FALSE,"Tran"}</definedName>
    <definedName name="XGS">#REF!</definedName>
    <definedName name="xx" localSheetId="15" hidden="1">{"Riqfin97",#N/A,FALSE,"Tran";"Riqfinpro",#N/A,FALSE,"Tran"}</definedName>
    <definedName name="xx" localSheetId="17"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hidden="1">{"Riqfin97",#N/A,FALSE,"Tran";"Riqfinpro",#N/A,FALSE,"Tran"}</definedName>
    <definedName name="xxx" localSheetId="15" hidden="1">{"Riqfin97",#N/A,FALSE,"Tran";"Riqfinpro",#N/A,FALSE,"Tran"}</definedName>
    <definedName name="xxx" localSheetId="17"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localSheetId="10" hidden="1">{"Riqfin97",#N/A,FALSE,"Tran";"Riqfinpro",#N/A,FALSE,"Tran"}</definedName>
    <definedName name="xxx" localSheetId="12" hidden="1">{"Riqfin97",#N/A,FALSE,"Tran";"Riqfinpro",#N/A,FALSE,"Tran"}</definedName>
    <definedName name="xxx"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hidden="1">{"Riqfin97",#N/A,FALSE,"Tran";"Riqfinpro",#N/A,FALSE,"Tran"}</definedName>
    <definedName name="xxxx1" localSheetId="15" hidden="1">{"partial screen",#N/A,FALSE,"State_Gov't"}</definedName>
    <definedName name="xxxx1" localSheetId="17" hidden="1">{"partial screen",#N/A,FALSE,"State_Gov't"}</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localSheetId="10" hidden="1">{"partial screen",#N/A,FALSE,"State_Gov't"}</definedName>
    <definedName name="xxxx1" localSheetId="12" hidden="1">{"partial screen",#N/A,FALSE,"State_Gov't"}</definedName>
    <definedName name="xxxx1" hidden="1">{"partial screen",#N/A,FALSE,"State_Gov't"}</definedName>
    <definedName name="Year">#REF!</definedName>
    <definedName name="yoo" localSheetId="15" hidden="1">{"Main Economic Indicators",#N/A,FALSE,"C"}</definedName>
    <definedName name="yoo" localSheetId="17" hidden="1">{"Main Economic Indicators",#N/A,FALSE,"C"}</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localSheetId="10" hidden="1">{"Main Economic Indicators",#N/A,FALSE,"C"}</definedName>
    <definedName name="yoo" localSheetId="12" hidden="1">{"Main Economic Indicators",#N/A,FALSE,"C"}</definedName>
    <definedName name="yoo" hidden="1">{"Main Economic Indicators",#N/A,FALSE,"C"}</definedName>
    <definedName name="ytd" localSheetId="15"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5"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5" hidden="1">{"Tab1",#N/A,FALSE,"P";"Tab2",#N/A,FALSE,"P"}</definedName>
    <definedName name="yy" localSheetId="17" hidden="1">{"Tab1",#N/A,FALSE,"P";"Tab2",#N/A,FALSE,"P"}</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2"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hidden="1">{"Tab1",#N/A,FALSE,"P";"Tab2",#N/A,FALSE,"P"}</definedName>
    <definedName name="yyy1" localSheetId="15" hidden="1">{"DEPOSITS",#N/A,FALSE,"COMML_MON";"LOANS",#N/A,FALSE,"COMML_MON"}</definedName>
    <definedName name="yyy1" localSheetId="17" hidden="1">{"DEPOSITS",#N/A,FALSE,"COMML_MON";"LOANS",#N/A,FALSE,"COMML_MON"}</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localSheetId="10" hidden="1">{"DEPOSITS",#N/A,FALSE,"COMML_MON";"LOANS",#N/A,FALSE,"COMML_MON"}</definedName>
    <definedName name="yyy1" localSheetId="12" hidden="1">{"DEPOSITS",#N/A,FALSE,"COMML_MON";"LOANS",#N/A,FALSE,"COMML_MON"}</definedName>
    <definedName name="yyy1" hidden="1">{"DEPOSITS",#N/A,FALSE,"COMML_MON";"LOANS",#N/A,FALSE,"COMML_MON"}</definedName>
    <definedName name="yyyy" localSheetId="15" hidden="1">{"Riqfin97",#N/A,FALSE,"Tran";"Riqfinpro",#N/A,FALSE,"Tran"}</definedName>
    <definedName name="yyyy" localSheetId="17"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2"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15"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5" hidden="1">{"Tab1",#N/A,FALSE,"P";"Tab2",#N/A,FALSE,"P"}</definedName>
    <definedName name="zz" localSheetId="17" hidden="1">{"Tab1",#N/A,FALSE,"P";"Tab2",#N/A,FALSE,"P"}</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hidden="1">{"Tab1",#N/A,FALSE,"P";"Tab2",#N/A,FALSE,"P"}</definedName>
    <definedName name="zzz" localSheetId="15" hidden="1">{"TBILLS_ALL",#N/A,FALSE,"FITB_all"}</definedName>
    <definedName name="zzz" localSheetId="17" hidden="1">{"TBILLS_ALL",#N/A,FALSE,"FITB_all"}</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localSheetId="10" hidden="1">{"TBILLS_ALL",#N/A,FALSE,"FITB_all"}</definedName>
    <definedName name="zzz" localSheetId="12" hidden="1">{"TBILLS_ALL",#N/A,FALSE,"FITB_all"}</definedName>
    <definedName name="zzz" hidden="1">{"TBILLS_ALL",#N/A,FALSE,"FITB_all"}</definedName>
    <definedName name="zzz1" localSheetId="15" hidden="1">{"TBILLS_ALL",#N/A,FALSE,"FITB_all"}</definedName>
    <definedName name="zzz1" localSheetId="17"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localSheetId="10" hidden="1">{"TBILLS_ALL",#N/A,FALSE,"FITB_all"}</definedName>
    <definedName name="zzz1" localSheetId="12"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7" l="1"/>
  <c r="B15" i="77"/>
  <c r="J36" i="69" l="1"/>
  <c r="I36" i="69"/>
  <c r="H36" i="69"/>
  <c r="G36" i="69"/>
  <c r="F36" i="69"/>
  <c r="E36" i="69"/>
  <c r="D36" i="69"/>
  <c r="C36" i="69"/>
  <c r="I43" i="60"/>
  <c r="D33" i="24" l="1"/>
  <c r="C33" i="24"/>
  <c r="D35" i="52"/>
  <c r="C35" i="52"/>
  <c r="J57" i="19"/>
  <c r="I57" i="19"/>
  <c r="H57" i="19"/>
  <c r="G57" i="19"/>
  <c r="F57" i="19"/>
  <c r="E57" i="19"/>
  <c r="D57" i="19"/>
  <c r="C57" i="19"/>
  <c r="D59" i="95"/>
  <c r="C59" i="95"/>
  <c r="D47" i="95"/>
  <c r="C47" i="95"/>
  <c r="I35" i="94"/>
  <c r="J35" i="83"/>
  <c r="I35" i="83"/>
  <c r="H35" i="83"/>
  <c r="G35" i="83"/>
  <c r="F35" i="83"/>
  <c r="E35" i="83"/>
  <c r="D35" i="83"/>
  <c r="C35" i="83"/>
  <c r="J30" i="83"/>
  <c r="I30" i="83"/>
  <c r="I29" i="83" s="1"/>
  <c r="H30" i="83"/>
  <c r="G30" i="83"/>
  <c r="F30" i="83"/>
  <c r="E30" i="83"/>
  <c r="D30" i="83"/>
  <c r="C30" i="83"/>
  <c r="J36" i="3"/>
  <c r="I36" i="3"/>
  <c r="H36" i="3"/>
  <c r="G36" i="3"/>
  <c r="F36" i="3"/>
  <c r="E36" i="3"/>
  <c r="D36" i="3"/>
  <c r="C36" i="3"/>
  <c r="B21" i="77"/>
  <c r="B20" i="77"/>
  <c r="B16" i="77"/>
  <c r="D43" i="60"/>
  <c r="E43" i="60"/>
  <c r="F43" i="60"/>
  <c r="G43" i="60"/>
  <c r="H43" i="60"/>
  <c r="J43" i="60"/>
  <c r="C43" i="60"/>
  <c r="G29" i="83" l="1"/>
  <c r="H29" i="83"/>
  <c r="J29" i="83"/>
  <c r="J35" i="94"/>
  <c r="H35" i="94"/>
  <c r="G35" i="94"/>
  <c r="F35" i="94"/>
  <c r="E35" i="94"/>
  <c r="D35" i="94"/>
  <c r="C35" i="94"/>
  <c r="B50" i="77" l="1"/>
  <c r="B49" i="77"/>
  <c r="B48" i="77"/>
  <c r="B46" i="77"/>
  <c r="B44" i="77"/>
  <c r="B38" i="77"/>
  <c r="B37" i="77"/>
  <c r="B36" i="77"/>
  <c r="B35" i="77"/>
  <c r="B34" i="77"/>
  <c r="B33" i="77"/>
  <c r="B28" i="77"/>
  <c r="B27" i="77"/>
  <c r="B24" i="77"/>
  <c r="B23" i="77"/>
  <c r="B22" i="77"/>
  <c r="B18" i="77"/>
  <c r="B13" i="77"/>
  <c r="B12" i="77"/>
  <c r="B11" i="77"/>
  <c r="B9" i="77"/>
  <c r="B51" i="77"/>
  <c r="B52" i="77" l="1"/>
  <c r="B47" i="77"/>
  <c r="B45" i="77"/>
  <c r="B43" i="77"/>
  <c r="B42" i="77"/>
  <c r="B41" i="77"/>
  <c r="B32" i="77"/>
  <c r="B31" i="77"/>
  <c r="B26" i="77"/>
  <c r="B25" i="77"/>
  <c r="B19" i="77"/>
  <c r="B17" i="77"/>
  <c r="B14" i="77"/>
  <c r="B10" i="77"/>
  <c r="B8" i="77"/>
  <c r="B7"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1B2C77F-C008-43E9-B9CA-F8FED188319E}">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1981773-C52A-4711-BB6E-D9CFF53FCD72}">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5ADB73A-2EAD-4A03-9A37-CF2D26F85285}">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38D35B-A553-4300-96C7-01BD911C609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3386D75-6C90-462B-92DD-4DEEB1ABC74E}">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<sst xmlns="http://schemas.openxmlformats.org/spreadsheetml/2006/main" count="1302" uniqueCount="675">
  <si>
    <t>II</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</si>
  <si>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</si>
  <si>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</si>
  <si>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</si>
  <si>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</si>
  <si>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</si>
  <si>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</si>
  <si>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</si>
  <si>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</si>
  <si>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</si>
  <si>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</si>
  <si>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</si>
  <si>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</si>
  <si>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</si>
  <si>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</si>
  <si>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</si>
  <si>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</si>
  <si>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</si>
  <si>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</si>
  <si>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</si>
  <si>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</si>
  <si>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</si>
  <si>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</si>
  <si>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</si>
  <si>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</si>
  <si>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</si>
  <si>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</si>
  <si>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</si>
  <si>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</si>
  <si>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</si>
  <si>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</si>
  <si>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</si>
  <si>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</si>
  <si>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</si>
  <si>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</si>
  <si>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</si>
  <si>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</si>
  <si>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</si>
  <si>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</si>
  <si>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</si>
  <si>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</si>
  <si>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</si>
  <si>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</si>
  <si>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</si>
  <si>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</si>
  <si>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</si>
  <si>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</si>
  <si>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http://www.imf.org/external/np/pp/eng/2014/121914.pdf</t>
  </si>
  <si>
    <t>UM</t>
  </si>
  <si>
    <t xml:space="preserve"> </t>
  </si>
  <si>
    <t xml:space="preserve">Table 11. Gross external debt, at the end of the period </t>
  </si>
  <si>
    <t xml:space="preserve">Export </t>
  </si>
  <si>
    <t xml:space="preserve">Import </t>
  </si>
  <si>
    <t>2024</t>
  </si>
  <si>
    <t>Table 4. Contribution of the main categories of goods to the total change (percentage points)</t>
  </si>
  <si>
    <t>T4</t>
  </si>
  <si>
    <t>TOTAL</t>
  </si>
  <si>
    <t>T15</t>
  </si>
  <si>
    <t>T16</t>
  </si>
  <si>
    <t>D3</t>
  </si>
  <si>
    <t>Credit, total</t>
  </si>
  <si>
    <t>Debit, total</t>
  </si>
  <si>
    <t xml:space="preserve">The International Monetary Fund and the World Bank Group were the main external creditors of the public sector. </t>
  </si>
  <si>
    <t>Credit</t>
  </si>
  <si>
    <t>Debit</t>
  </si>
  <si>
    <t>Table 12. Main indicators of the external debt</t>
  </si>
  <si>
    <t>Table 3. The main components of the BOP current account, % to GDP</t>
  </si>
  <si>
    <t>Table 9. Main indicators of the International Investment Position at the end of the period</t>
  </si>
  <si>
    <t>The main multilateral creditor of  the private sector was EBRD.</t>
  </si>
  <si>
    <t>2025</t>
  </si>
  <si>
    <t>Total</t>
  </si>
  <si>
    <t>Chart 9. Balance of services</t>
  </si>
  <si>
    <t>Chart 11. Primary income, in dynamics</t>
  </si>
  <si>
    <t>Chart 19. External financial assets and liabilities structure, by functional categories, at period-end (%)</t>
  </si>
  <si>
    <t>Chart 23. Structure of external financial assets and liabilities by maturity, at period-end (%)</t>
  </si>
  <si>
    <t>Transport</t>
  </si>
  <si>
    <t>Cr</t>
  </si>
  <si>
    <t>Dt</t>
  </si>
  <si>
    <t>II*</t>
  </si>
  <si>
    <t>Chart 25. Structure of external public debt by creditors at period-end (%)</t>
  </si>
  <si>
    <t>D28</t>
  </si>
  <si>
    <t>Chart 7. Export and import of goods by categories and geographical areas</t>
  </si>
  <si>
    <t>Non-financial corporations mantained the main share in the private external debt.</t>
  </si>
  <si>
    <t>Chart 27. Structure of external private debt by institutional sectors, at period-end (%)</t>
  </si>
  <si>
    <t>I*</t>
  </si>
  <si>
    <t>p.p.</t>
  </si>
  <si>
    <t>2025 -I*</t>
  </si>
  <si>
    <t>I</t>
  </si>
  <si>
    <t>III</t>
  </si>
  <si>
    <t>IV</t>
  </si>
  <si>
    <t>China</t>
  </si>
  <si>
    <t>2024 -I</t>
  </si>
  <si>
    <t>2024-II</t>
  </si>
  <si>
    <t>2024-III</t>
  </si>
  <si>
    <t>2024-IV</t>
  </si>
  <si>
    <t>2025-II*</t>
  </si>
  <si>
    <t>The GDP of the Republic of Moldova grew at a higher rate than that of its main trading partners.</t>
  </si>
  <si>
    <t xml:space="preserve">Romania was the main trading partner of the  Republic of Moldova in trade in goods, followed by Ukraine. </t>
  </si>
  <si>
    <t>Exports of goods increased due to deliveries to all geographical areas, while imports increased due to those from the EU and other countries. Agri-food products continued to be the main category of exported goods, while mineral products - the main category of imported goods.</t>
  </si>
  <si>
    <t xml:space="preserve">Position of direct investment equity and shares from EU and other countries increased compared to 12/31/2024.  </t>
  </si>
  <si>
    <t>The increase in the services balance surplus was driven by the higher growth of exports compared to imports.</t>
  </si>
  <si>
    <t>III*</t>
  </si>
  <si>
    <t>I. Balance of payments of the Republic of Moldova in Quarter IV, 2025 (preliminary data)</t>
  </si>
  <si>
    <t>68 171</t>
  </si>
  <si>
    <t>75 606</t>
  </si>
  <si>
    <t>91 797</t>
  </si>
  <si>
    <t>88 243</t>
  </si>
  <si>
    <t>72 995</t>
  </si>
  <si>
    <t>82 373</t>
  </si>
  <si>
    <t>102 095</t>
  </si>
  <si>
    <t>96 058</t>
  </si>
  <si>
    <t>3 537</t>
  </si>
  <si>
    <t>3 950</t>
  </si>
  <si>
    <t>4 749</t>
  </si>
  <si>
    <t>4 579</t>
  </si>
  <si>
    <t>3 759</t>
  </si>
  <si>
    <t>4 208</t>
  </si>
  <si>
    <t>5 201</t>
  </si>
  <si>
    <t>4 867</t>
  </si>
  <si>
    <t>In Quarter IV 2025, the trade openness of the economy increased, while the financial openness decreased.</t>
  </si>
  <si>
    <t>Chart 2. Economic openness indicators (%)</t>
  </si>
  <si>
    <t>Chart 3. Balance of payments– main components (EUR million)</t>
  </si>
  <si>
    <t>-1 275,65</t>
  </si>
  <si>
    <t>-1 452,60</t>
  </si>
  <si>
    <t>-1 466,11</t>
  </si>
  <si>
    <t>-1 551,76</t>
  </si>
  <si>
    <t>-1 531,03</t>
  </si>
  <si>
    <t>-1 424,11</t>
  </si>
  <si>
    <t>-1 594,22</t>
  </si>
  <si>
    <t>-1 150,95</t>
  </si>
  <si>
    <t>-1 053,39</t>
  </si>
  <si>
    <t>-1 074,85</t>
  </si>
  <si>
    <t>-1 012,56</t>
  </si>
  <si>
    <t>Table 2. Balance of payments of the Republic of Moldova, main aggregates (EUR million)</t>
  </si>
  <si>
    <t>Chart 4. Current account – main components (EUR million)</t>
  </si>
  <si>
    <t xml:space="preserve">The increase in imports of energy products and electricity in the fourth quarter of 2025, compared with the same period of the previous year, was driven by growth in imports of electricity.
</t>
  </si>
  <si>
    <t>Chart 8. Imports of energy products and electricity (FOB prices), (EUR million)</t>
  </si>
  <si>
    <t>Chart 10. Exports and imports of services, by main types, in Quarter IV 2025 (EUR million)</t>
  </si>
  <si>
    <t>2025 IV / 2024 IV</t>
  </si>
  <si>
    <t xml:space="preserve">In the fourth quarter of 2025, the increase in the secondary income surplus resulted from the increase in other current transfers.	</t>
  </si>
  <si>
    <t>Chart 12. Secondary income, in dynamics, main component</t>
  </si>
  <si>
    <t>International accounts of  the Republic of Moldova in Quarter IV 2025 (preliminary data)</t>
  </si>
  <si>
    <t>I. Balance of payments of the Republic of Moldova in Quarter IV 2025 (preliminary data)</t>
  </si>
  <si>
    <t>In Quarter IV, 2025, the decline in the capital account surplus was driven by the increase in capital outflows of the private sector.</t>
  </si>
  <si>
    <t>Table 6. Сomputer services, by main types (EUR million)</t>
  </si>
  <si>
    <t>Chart 14. The evolution of the capital account (EUR million)</t>
  </si>
  <si>
    <t>2025-III*</t>
  </si>
  <si>
    <t>2025-IV</t>
  </si>
  <si>
    <t>Chart 15. Financial account, financial assets and liabilities by functional categories in Quarter IV 2025 (EUR million)</t>
  </si>
  <si>
    <t>Net inflows of financial assets resulted from the reduction of assets in the form of currency and deposits, loans, reserve assets, as well as trade credits and advances. Net inflows of liabilities consisted of the accumulation of liabilities in the form of loans and direct investment (reinvested earnings).</t>
  </si>
  <si>
    <t>Table 7. Net financial flows</t>
  </si>
  <si>
    <t>Table 8. Direct investment, capital inflows and outflows (EUR million)</t>
  </si>
  <si>
    <t>Chart 16. External loans (liabilities, except intercomapany lending), drawings and repayments, in Quarter IV, 2025 (EUR million)</t>
  </si>
  <si>
    <t>Chart 17. The main creditors of general government in Quarter IV, 2025</t>
  </si>
  <si>
    <t>IV 2025 /
 IV 2024</t>
  </si>
  <si>
    <t>II. International investment position at 12/31/2025 (preliminary data)</t>
  </si>
  <si>
    <t>-5 429,80</t>
  </si>
  <si>
    <t>-5 515,42</t>
  </si>
  <si>
    <t>-5 712,92</t>
  </si>
  <si>
    <t>-5 813,68</t>
  </si>
  <si>
    <t>-6 212,02</t>
  </si>
  <si>
    <t>-6 360,22</t>
  </si>
  <si>
    <t>-6 491,78</t>
  </si>
  <si>
    <t>-6 873,63</t>
  </si>
  <si>
    <t>7 166,04</t>
  </si>
  <si>
    <t>7 065,54</t>
  </si>
  <si>
    <t>7 072,10</t>
  </si>
  <si>
    <t>7 520,76</t>
  </si>
  <si>
    <t>7 233,70</t>
  </si>
  <si>
    <t>6 998,05</t>
  </si>
  <si>
    <t>7 203,64</t>
  </si>
  <si>
    <t>6 967,04</t>
  </si>
  <si>
    <t>12 595,84</t>
  </si>
  <si>
    <t>12 580,96</t>
  </si>
  <si>
    <t>12 785,01</t>
  </si>
  <si>
    <t>13 334,44</t>
  </si>
  <si>
    <t>13 445,72</t>
  </si>
  <si>
    <t>13 358,27</t>
  </si>
  <si>
    <t>13 695,42</t>
  </si>
  <si>
    <t>13 840,67</t>
  </si>
  <si>
    <t>5 001,13</t>
  </si>
  <si>
    <t>4 940,98</t>
  </si>
  <si>
    <t>5 090,14</t>
  </si>
  <si>
    <t>5 247,45</t>
  </si>
  <si>
    <t>5 050,87</t>
  </si>
  <si>
    <t>5 070,24</t>
  </si>
  <si>
    <t>5 163,69</t>
  </si>
  <si>
    <t>5 104,27</t>
  </si>
  <si>
    <t>5 032,29</t>
  </si>
  <si>
    <t>5 034,63</t>
  </si>
  <si>
    <t>5 132,66</t>
  </si>
  <si>
    <t>5 235,20</t>
  </si>
  <si>
    <t>5 227,50</t>
  </si>
  <si>
    <t>5 180,98</t>
  </si>
  <si>
    <t>5 351,89</t>
  </si>
  <si>
    <t>5 373,31</t>
  </si>
  <si>
    <t>4 973,58</t>
  </si>
  <si>
    <t>4 907,97</t>
  </si>
  <si>
    <t>5 049,94</t>
  </si>
  <si>
    <t>5 640,88</t>
  </si>
  <si>
    <t>5 642,77</t>
  </si>
  <si>
    <t>5 682,13</t>
  </si>
  <si>
    <t>5 764,84</t>
  </si>
  <si>
    <t>5 918,42</t>
  </si>
  <si>
    <t>Table 10. International Investment Position (EUR million)</t>
  </si>
  <si>
    <t>-1 059,95</t>
  </si>
  <si>
    <t>-3 559,12</t>
  </si>
  <si>
    <t>2 320,01</t>
  </si>
  <si>
    <t>-2 529,61</t>
  </si>
  <si>
    <t>2 397,64</t>
  </si>
  <si>
    <t>1 680,80</t>
  </si>
  <si>
    <t>-2 768,06</t>
  </si>
  <si>
    <t>1 216,11</t>
  </si>
  <si>
    <t>1 029,51</t>
  </si>
  <si>
    <t>8 082,65</t>
  </si>
  <si>
    <t>8 460,60</t>
  </si>
  <si>
    <t>Chart 20. Indices of official reserve assets sufficiency, at the end of the period</t>
  </si>
  <si>
    <t>Chart 21. Position of direct investment** – equity, by geographic region, at the end of period (EUR million)</t>
  </si>
  <si>
    <t>Chart 22. Direct investment liabilities, equity as of 12/31/2025, by industry (according to NACE-2)</t>
  </si>
  <si>
    <t>IV 2025 / 
IV 2024</t>
  </si>
  <si>
    <t>9 286,70</t>
  </si>
  <si>
    <t>9 268,84</t>
  </si>
  <si>
    <t>9 346,59</t>
  </si>
  <si>
    <t>9 877,55</t>
  </si>
  <si>
    <t>9 975,76</t>
  </si>
  <si>
    <t>9 832,49</t>
  </si>
  <si>
    <t>9 986,82</t>
  </si>
  <si>
    <t>10 110,57</t>
  </si>
  <si>
    <t>3 456,74</t>
  </si>
  <si>
    <t>3 397,31</t>
  </si>
  <si>
    <t>3 593,34</t>
  </si>
  <si>
    <t>4 129,08</t>
  </si>
  <si>
    <t>4 058,17</t>
  </si>
  <si>
    <t>4 115,35</t>
  </si>
  <si>
    <t>4 179,89</t>
  </si>
  <si>
    <t>4 310,85</t>
  </si>
  <si>
    <t>5 829,97</t>
  </si>
  <si>
    <t>5 871,53</t>
  </si>
  <si>
    <t>5 753,25</t>
  </si>
  <si>
    <t>5 748,47</t>
  </si>
  <si>
    <t>5 917,58</t>
  </si>
  <si>
    <t>5 717,14</t>
  </si>
  <si>
    <t>5 806,93</t>
  </si>
  <si>
    <t>5 799,72</t>
  </si>
  <si>
    <t>2 489,21</t>
  </si>
  <si>
    <t>2 552,02</t>
  </si>
  <si>
    <t>2 527,30</t>
  </si>
  <si>
    <t>2 389,00</t>
  </si>
  <si>
    <t>2 523,28</t>
  </si>
  <si>
    <t>2 455,36</t>
  </si>
  <si>
    <t>2 560,34</t>
  </si>
  <si>
    <t>2 531,75</t>
  </si>
  <si>
    <t>6 797,49</t>
  </si>
  <si>
    <t>6 716,82</t>
  </si>
  <si>
    <t>6 819,29</t>
  </si>
  <si>
    <t>7 488,56</t>
  </si>
  <si>
    <t>7 452,47</t>
  </si>
  <si>
    <t>7 377,13</t>
  </si>
  <si>
    <t>7 426,49</t>
  </si>
  <si>
    <t>7 578,82</t>
  </si>
  <si>
    <t>III. External debt of the Republic of Moldova as of 12/31/2025 (preliminary data)</t>
  </si>
  <si>
    <t>IV 2025 / IV 2024</t>
  </si>
  <si>
    <t>Table 13. External debt, in the form of loans, SDR allocations and debt securities, service, actual payments of principal and interest</t>
  </si>
  <si>
    <t>Chart 24. Public external debt at period-end, by maturities (according to the original maturity) and by instruments (EUR million)</t>
  </si>
  <si>
    <t>As of 12/31/2025, the main external financing instrument used by the public authorities of the Republic of Moldova were loans, accounting for 92,2 percent of the total.</t>
  </si>
  <si>
    <t>Table 14. Short-term external public debt (by remaining maturity) - by sector, at period-end (EUR million)</t>
  </si>
  <si>
    <t>Table 15. External loans, SDR allocations and debt securities, by creditor, at the end of the period (EUR million)</t>
  </si>
  <si>
    <t>3 347,18</t>
  </si>
  <si>
    <t>3 293,95</t>
  </si>
  <si>
    <t>3 472,01</t>
  </si>
  <si>
    <t>4 008,56</t>
  </si>
  <si>
    <t>3 939,69</t>
  </si>
  <si>
    <t>4 008,31</t>
  </si>
  <si>
    <t>4 074,36</t>
  </si>
  <si>
    <t>4 108,96</t>
  </si>
  <si>
    <t>3 043,13</t>
  </si>
  <si>
    <t>2 994,71</t>
  </si>
  <si>
    <t>3 145,93</t>
  </si>
  <si>
    <t>3 609,04</t>
  </si>
  <si>
    <t>3 538,20</t>
  </si>
  <si>
    <t>3 592,14</t>
  </si>
  <si>
    <t>3 663,54</t>
  </si>
  <si>
    <t>3 661,04</t>
  </si>
  <si>
    <t>1 005,86</t>
  </si>
  <si>
    <t>1 114,27</t>
  </si>
  <si>
    <t>1 262,90</t>
  </si>
  <si>
    <t>1 241,87</t>
  </si>
  <si>
    <t>1 162,36</t>
  </si>
  <si>
    <t>1 154,37</t>
  </si>
  <si>
    <t>1 139,65</t>
  </si>
  <si>
    <t>2 840,65</t>
  </si>
  <si>
    <t>2 818,89</t>
  </si>
  <si>
    <t>2 744,02</t>
  </si>
  <si>
    <t>2 851,20</t>
  </si>
  <si>
    <t>2 899,62</t>
  </si>
  <si>
    <t>2 802,06</t>
  </si>
  <si>
    <t>2 800,61</t>
  </si>
  <si>
    <t>2 821,18</t>
  </si>
  <si>
    <t>2 560,07</t>
  </si>
  <si>
    <t>2 563,52</t>
  </si>
  <si>
    <t>2 494,65</t>
  </si>
  <si>
    <t>2 618,56</t>
  </si>
  <si>
    <t>2 671,43</t>
  </si>
  <si>
    <t>2 578,92</t>
  </si>
  <si>
    <t>2 587,44</t>
  </si>
  <si>
    <t>2 602,81</t>
  </si>
  <si>
    <t>6 296,41</t>
  </si>
  <si>
    <t>6 215,01</t>
  </si>
  <si>
    <t>6 336,01</t>
  </si>
  <si>
    <t>6 978,62</t>
  </si>
  <si>
    <t>6 955,97</t>
  </si>
  <si>
    <t>6 915,54</t>
  </si>
  <si>
    <t>6 978,45</t>
  </si>
  <si>
    <t>7 129,78</t>
  </si>
  <si>
    <t>As of 31.12.2025, private external debt increased compared to the end of 2024, being mainly contracted on long-term basis, and the main instruments were loans and trade credits and advances.</t>
  </si>
  <si>
    <t>Chart 26. Private external debt at period-end (according to the original maturity), (EUR million)</t>
  </si>
  <si>
    <t xml:space="preserve">Chart 28. Creditor structure of private debt (loans), as of 12/31/2025 </t>
  </si>
  <si>
    <t>Table 16. Short-term external private debt (by remaining maturity) - by sector, at period-end (EUR million)</t>
  </si>
  <si>
    <t>2 575,46</t>
  </si>
  <si>
    <t>2 565,17</t>
  </si>
  <si>
    <t>2 507,19</t>
  </si>
  <si>
    <t>2 327,47</t>
  </si>
  <si>
    <t>2 433,27</t>
  </si>
  <si>
    <t>2 034,03</t>
  </si>
  <si>
    <t>2 079,86</t>
  </si>
  <si>
    <t>2 042,54</t>
  </si>
  <si>
    <t>1 884,74</t>
  </si>
  <si>
    <t>1 990,16</t>
  </si>
  <si>
    <t>1 926,62</t>
  </si>
  <si>
    <t>1 970,90</t>
  </si>
  <si>
    <t>1 938,16</t>
  </si>
  <si>
    <t>1 777,04</t>
  </si>
  <si>
    <t>1 878,49</t>
  </si>
  <si>
    <t>3 306,14</t>
  </si>
  <si>
    <t>3 268,86</t>
  </si>
  <si>
    <t>3 233,59</t>
  </si>
  <si>
    <t>3 083,27</t>
  </si>
  <si>
    <t>3 110,21</t>
  </si>
  <si>
    <t>Note</t>
  </si>
  <si>
    <r>
      <rPr>
        <b/>
        <sz val="11"/>
        <rFont val="Roboto"/>
        <charset val="204"/>
      </rPr>
      <t>1.</t>
    </r>
    <r>
      <rPr>
        <sz val="11"/>
        <rFont val="Roboto"/>
        <charset val="204"/>
      </rPr>
      <t xml:space="preserve"> In some cases insignificant differences between totals and aggregate components are possible, explained by the data approximation.</t>
    </r>
  </si>
  <si>
    <r>
      <rPr>
        <b/>
        <sz val="11"/>
        <rFont val="Roboto"/>
        <charset val="204"/>
      </rPr>
      <t>2.</t>
    </r>
    <r>
      <rPr>
        <sz val="11"/>
        <rFont val="Roboto"/>
        <charset val="204"/>
      </rPr>
      <t xml:space="preserve"> The indicators presented are calculated by converting data from USD to EUR using the USD/EUR exchange rate based on official exchange rates, either quarterly averages (for flows) or end-of-period rates (for positions).</t>
    </r>
  </si>
  <si>
    <t>II. International investment position of the Republic of Moldova as of 12/31/2025</t>
  </si>
  <si>
    <t>III. External debt of the Republic of Moldova as of 12/31/2025</t>
  </si>
  <si>
    <t>Chart 5. Trade in goods balance in the balance of payments, by region (EUR million)</t>
  </si>
  <si>
    <t>2025 IV /
2024 IV</t>
  </si>
  <si>
    <t>The surplus of the primary income balance was determined by the increase in the positive balance of the compensation of employees and the decrease in the investment income deficit.</t>
  </si>
  <si>
    <t>The decrease in personal remittance inflows was due to lower inflows of personal transfers, while the increase in outflows was caused by net compensation of employees and capital transfers between households. Both inflows and outflows of personal remittances were mostly from/to the EU.</t>
  </si>
  <si>
    <t>External loans (liabilities, except intercompany lending) were mainly determined by the net drawings of loans of non-financial corporations, households and non-profit organzations.</t>
  </si>
  <si>
    <t xml:space="preserve">In the Quarter IV, 2025, the main creditor of general government  was French Development Agency.		</t>
  </si>
  <si>
    <t>Chart 18. Net international investment position, by institutional sector (% to GDP)</t>
  </si>
  <si>
    <t xml:space="preserve">Financial activities and insurance, wholesale and retail trade, and manufacturing had the largest shares in the direct investment  liabilities position (equity). </t>
  </si>
  <si>
    <t>As of 12/31/2025, the position of official reserve assets met all sufficiency criteria.</t>
  </si>
  <si>
    <t>The biggest share, of both financial assets and liabilities, accounted for long-term ones.</t>
  </si>
  <si>
    <r>
      <rPr>
        <b/>
        <sz val="11"/>
        <color indexed="8"/>
        <rFont val="Roboto"/>
        <charset val="204"/>
      </rPr>
      <t>3</t>
    </r>
    <r>
      <rPr>
        <sz val="11"/>
        <color indexed="8"/>
        <rFont val="Roboto"/>
        <charset val="204"/>
      </rPr>
      <t>. For the indicators presented for 2025, related to liabilities in loans (including intercompany lending from direct investments), both, BOP flows and IIP and ED positions, as well as the interest related to them, the estimations are done according to the principle of accrued interest.</t>
    </r>
  </si>
  <si>
    <t>Sources: National statistical authorities, OECD.Stat</t>
  </si>
  <si>
    <t>EU</t>
  </si>
  <si>
    <t>GDP in current prices</t>
  </si>
  <si>
    <t>MDL million</t>
  </si>
  <si>
    <t>EUR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</si>
  <si>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</si>
  <si>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</si>
  <si>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</si>
  <si>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</si>
  <si>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</si>
  <si>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</si>
  <si>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</si>
  <si>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/EUR</t>
  </si>
  <si>
    <t>Balance of payments current account / GDP</t>
  </si>
  <si>
    <t>Personal remittances / GDP</t>
  </si>
  <si>
    <t xml:space="preserve">FDI flows (net incurrence of liabilities) </t>
  </si>
  <si>
    <t>* revised data</t>
  </si>
  <si>
    <t>Trade openness</t>
  </si>
  <si>
    <t>Exports of goods and services / GDP</t>
  </si>
  <si>
    <t>Imports of goods and services / GDP</t>
  </si>
  <si>
    <t>Financial openness</t>
  </si>
  <si>
    <t>Foreign fin. assets / GDP</t>
  </si>
  <si>
    <t>Foreign liabilities / GDP</t>
  </si>
  <si>
    <t xml:space="preserve">Current account </t>
  </si>
  <si>
    <t>Capital account</t>
  </si>
  <si>
    <t>Financial account</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</si>
  <si>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</si>
  <si>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</si>
  <si>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</si>
  <si>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</si>
  <si>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</si>
  <si>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</si>
  <si>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</si>
  <si>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</si>
  <si>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</si>
  <si>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</si>
  <si>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</si>
  <si>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Other equity</t>
  </si>
  <si>
    <t>Currency and deposits</t>
  </si>
  <si>
    <t>Loans</t>
  </si>
  <si>
    <t>Insurance, pension, and standardized guarantee schemes</t>
  </si>
  <si>
    <t xml:space="preserve">Trade credit and advances  </t>
  </si>
  <si>
    <t>Other accounts receivable/payable</t>
  </si>
  <si>
    <t>Reserve assets</t>
  </si>
  <si>
    <t>Net errors and omissions</t>
  </si>
  <si>
    <t>Export / inputs</t>
  </si>
  <si>
    <t xml:space="preserve">Goods </t>
  </si>
  <si>
    <t xml:space="preserve">Primary income </t>
  </si>
  <si>
    <t xml:space="preserve">Secondary income </t>
  </si>
  <si>
    <t>Import/outputs</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</si>
  <si>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</si>
  <si>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</si>
  <si>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</si>
  <si>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</si>
  <si>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</si>
  <si>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</si>
  <si>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</si>
  <si>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</si>
  <si>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</si>
  <si>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</si>
  <si>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</si>
  <si>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</si>
  <si>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</si>
  <si>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</si>
  <si>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Net borrowing (current and capital account balance)</t>
  </si>
  <si>
    <t xml:space="preserve">EU </t>
  </si>
  <si>
    <t>CIS</t>
  </si>
  <si>
    <t>Other countries</t>
  </si>
  <si>
    <t>Exports</t>
  </si>
  <si>
    <t>Imports</t>
  </si>
  <si>
    <t>Balance</t>
  </si>
  <si>
    <t>Q4</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</si>
  <si>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</si>
  <si>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</si>
  <si>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</si>
  <si>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</si>
  <si>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</si>
  <si>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</si>
  <si>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</si>
  <si>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</si>
  <si>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</si>
  <si>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Source: Calculated by NBM based on NBS IMTS</t>
  </si>
  <si>
    <t>Diesel</t>
  </si>
  <si>
    <t>Electricity</t>
  </si>
  <si>
    <t>Gasoline</t>
  </si>
  <si>
    <t>Natural gas</t>
  </si>
  <si>
    <t>Coal</t>
  </si>
  <si>
    <t>Heating oil</t>
  </si>
  <si>
    <t>Other</t>
  </si>
  <si>
    <t>Balance / GDP (right axis)</t>
  </si>
  <si>
    <t>Manufacturing services on physical inputs owned by others</t>
  </si>
  <si>
    <t>Travel</t>
  </si>
  <si>
    <t>Construction</t>
  </si>
  <si>
    <t>Charges for the use of intellectual property n.i.e.</t>
  </si>
  <si>
    <t>Computer services</t>
  </si>
  <si>
    <t>Professional and management consulting services</t>
  </si>
  <si>
    <t>Goods and services of public administration</t>
  </si>
  <si>
    <t>Computer services, of which:</t>
  </si>
  <si>
    <t>Software-related services</t>
  </si>
  <si>
    <t>Other computer services**</t>
  </si>
  <si>
    <t>Export, of which:</t>
  </si>
  <si>
    <t>Other computer services*</t>
  </si>
  <si>
    <t>Import, of which:</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</si>
  <si>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</si>
  <si>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</si>
  <si>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</si>
  <si>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</si>
  <si>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</si>
  <si>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</si>
  <si>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</si>
  <si>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</si>
  <si>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</si>
  <si>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</si>
  <si>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</si>
  <si>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</si>
  <si>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</si>
  <si>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</si>
  <si>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Portfolio investment</t>
  </si>
  <si>
    <t>Other financial flows</t>
  </si>
  <si>
    <t>Trade credit and advances</t>
  </si>
  <si>
    <t>% of GDP</t>
  </si>
  <si>
    <t>Other investment, of which:</t>
  </si>
  <si>
    <t xml:space="preserve">Other equity </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</si>
  <si>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</si>
  <si>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</si>
  <si>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</si>
  <si>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</si>
  <si>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</si>
  <si>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</si>
  <si>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</si>
  <si>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</si>
  <si>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</si>
  <si>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</si>
  <si>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</si>
  <si>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</si>
  <si>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</si>
  <si>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</si>
  <si>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</si>
  <si>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</si>
  <si>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</si>
  <si>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</si>
  <si>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International Development Association</t>
  </si>
  <si>
    <t>EBRD</t>
  </si>
  <si>
    <t>IDA</t>
  </si>
  <si>
    <t>EIB</t>
  </si>
  <si>
    <t>IBRD</t>
  </si>
  <si>
    <t>European Commission</t>
  </si>
  <si>
    <t>IMF</t>
  </si>
  <si>
    <t>IFAD</t>
  </si>
  <si>
    <t>Other creditors</t>
  </si>
  <si>
    <t>Net international investment position (IIP)</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</si>
  <si>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</si>
  <si>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</si>
  <si>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</si>
  <si>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</si>
  <si>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</si>
  <si>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</si>
  <si>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</si>
  <si>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</si>
  <si>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</si>
  <si>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</si>
  <si>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</si>
  <si>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</si>
  <si>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</si>
  <si>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</si>
  <si>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</si>
  <si>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</si>
  <si>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</si>
  <si>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 the exchange rate fluctuation reflects the fluctuation of the EUR (the conversion currency) against the USD (the compilation currency) and, indirectly, the fluctuation of the original currencies of the financial instruments against the USD.</t>
  </si>
  <si>
    <t>** BOP flow valued at daily exchange rate</t>
  </si>
  <si>
    <t>Deposit-taking corporations</t>
  </si>
  <si>
    <t>Other sectors</t>
  </si>
  <si>
    <t>Net IIP</t>
  </si>
  <si>
    <t xml:space="preserve">Portfolio investment </t>
  </si>
  <si>
    <t xml:space="preserve"> Liabilities</t>
  </si>
  <si>
    <t xml:space="preserve">Note: Criteria are based on the IMF recommendations specified in “Assessing Reserve Adequacy - Specific Proposals", April 2015: </t>
  </si>
  <si>
    <t>* revised data for sufficiency indicators</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</si>
  <si>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</si>
  <si>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</si>
  <si>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</si>
  <si>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</si>
  <si>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</si>
  <si>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</si>
  <si>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</si>
  <si>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</si>
  <si>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</si>
  <si>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</si>
  <si>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</si>
  <si>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Real estate transactions</t>
  </si>
  <si>
    <t>Transportation and storage</t>
  </si>
  <si>
    <t>Electric and thermal energy, gas, hot water and air conditioning</t>
  </si>
  <si>
    <t>Professional, scientific, and technical activities</t>
  </si>
  <si>
    <t>Health and social care</t>
  </si>
  <si>
    <t>Agriculture, forestry and fishing</t>
  </si>
  <si>
    <t xml:space="preserve">Gross external debt </t>
  </si>
  <si>
    <t>Public external debt</t>
  </si>
  <si>
    <t xml:space="preserve">Private external debt </t>
  </si>
  <si>
    <t>Short-term</t>
  </si>
  <si>
    <t>Long-term</t>
  </si>
  <si>
    <t>Short-term**</t>
  </si>
  <si>
    <t>Long-term**</t>
  </si>
  <si>
    <t>** according with the original maturity</t>
  </si>
  <si>
    <t>p.p</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</si>
  <si>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</si>
  <si>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</si>
  <si>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</si>
  <si>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</si>
  <si>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</si>
  <si>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</si>
  <si>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</si>
  <si>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</si>
  <si>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EUR mil.</t>
  </si>
  <si>
    <t>Gross external debt service</t>
  </si>
  <si>
    <t>Public external debt service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</si>
  <si>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</si>
  <si>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</si>
  <si>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</si>
  <si>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</si>
  <si>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</si>
  <si>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</si>
  <si>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Other debt liabilities</t>
  </si>
  <si>
    <t>Long-term debt obligations due for payment within one year or less</t>
  </si>
  <si>
    <t>of which debt of SOE</t>
  </si>
  <si>
    <t>Note: External debt indicators by remainingl maturity are calculated additionally and are subject to a different data revision policy than the external sector statistics. Thus, they are revised for three quarters prior to the reporting period.</t>
  </si>
  <si>
    <t>WB Group</t>
  </si>
  <si>
    <t xml:space="preserve">IMF </t>
  </si>
  <si>
    <t>Direct governmental debt</t>
  </si>
  <si>
    <t>Multilateral creditors</t>
  </si>
  <si>
    <t xml:space="preserve">IBRD </t>
  </si>
  <si>
    <t>CEB</t>
  </si>
  <si>
    <t>Bilateral creditors</t>
  </si>
  <si>
    <t>France</t>
  </si>
  <si>
    <t>Japan</t>
  </si>
  <si>
    <t>Canada</t>
  </si>
  <si>
    <t xml:space="preserve">Poland </t>
  </si>
  <si>
    <t xml:space="preserve">Russia </t>
  </si>
  <si>
    <t>Austria</t>
  </si>
  <si>
    <t>Germany</t>
  </si>
  <si>
    <t>USA</t>
  </si>
  <si>
    <t>Debt of ATU</t>
  </si>
  <si>
    <t>NEFCO</t>
  </si>
  <si>
    <t>Debt of public corporations</t>
  </si>
  <si>
    <t>Non-guaranteed private debt</t>
  </si>
  <si>
    <t>Private external debt</t>
  </si>
  <si>
    <t>Nonfinancial corporations</t>
  </si>
  <si>
    <t>Direct investment: intercompany lending</t>
  </si>
  <si>
    <t>Other fin. corporations</t>
  </si>
  <si>
    <t>Households and NPISHs</t>
  </si>
  <si>
    <t>ERBD</t>
  </si>
  <si>
    <t>IFC</t>
  </si>
  <si>
    <t>BSTDB</t>
  </si>
  <si>
    <t>Deposit-taking corporations, except the central bank</t>
  </si>
  <si>
    <t>Trade credits and advances</t>
  </si>
  <si>
    <t>Debt liabilities of direct investment enterprises to direct investors</t>
  </si>
  <si>
    <t>Exports by regions</t>
  </si>
  <si>
    <t>Imports by regions</t>
  </si>
  <si>
    <t>Chart 6. Main trading partners (EUR million)</t>
  </si>
  <si>
    <t>Romania</t>
  </si>
  <si>
    <t>Ukraine</t>
  </si>
  <si>
    <t>Turkey</t>
  </si>
  <si>
    <t>No</t>
  </si>
  <si>
    <t>Partner country</t>
  </si>
  <si>
    <t>Base metals</t>
  </si>
  <si>
    <t>Live animals</t>
  </si>
  <si>
    <t>Vegetable products</t>
  </si>
  <si>
    <t>Personal</t>
  </si>
  <si>
    <t>Business</t>
  </si>
  <si>
    <t>Air</t>
  </si>
  <si>
    <t>Other computer services</t>
  </si>
  <si>
    <t>Other primary income</t>
  </si>
  <si>
    <t>… from reserve assets</t>
  </si>
  <si>
    <t>… from other investments</t>
  </si>
  <si>
    <t>Social contributions</t>
  </si>
  <si>
    <t>Other current transfers**</t>
  </si>
  <si>
    <t>Inflows</t>
  </si>
  <si>
    <t>Outflows</t>
  </si>
  <si>
    <t>Chart 13. Personal remittances by components and geographical areas</t>
  </si>
  <si>
    <t>Capital transfers between households</t>
  </si>
  <si>
    <t>Personal remittances (inflows) to GDP (%)</t>
  </si>
  <si>
    <t>Personal remittances by geographical areas</t>
  </si>
  <si>
    <t>Position as of  12/31/2024*</t>
  </si>
  <si>
    <t>Position as of 12/31/2025</t>
  </si>
  <si>
    <t xml:space="preserve">As of 12/31/2025, the net debitor international investment position relative to GDP ratio increased compared to 12/31/2024. </t>
  </si>
  <si>
    <t>Animal or vegetable fats</t>
  </si>
  <si>
    <t>Prepared foodstuffs</t>
  </si>
  <si>
    <t>Plastics and articles thereof</t>
  </si>
  <si>
    <t>% in total</t>
  </si>
  <si>
    <t>Manufacturing services on physical inputs</t>
  </si>
  <si>
    <t>Government goods and services n.i.e.</t>
  </si>
  <si>
    <t>Personal, cultural, and recreational services</t>
  </si>
  <si>
    <t>Technical, trade-related, and other business services</t>
  </si>
  <si>
    <t>Sea</t>
  </si>
  <si>
    <t>Auto</t>
  </si>
  <si>
    <t>Computer</t>
  </si>
  <si>
    <t>Software</t>
  </si>
  <si>
    <t>Direct investment income</t>
  </si>
  <si>
    <t>Income from other investment</t>
  </si>
  <si>
    <t>Current international cooperation, net</t>
  </si>
  <si>
    <t>Personal transfers, net</t>
  </si>
  <si>
    <t>Other secondary income, net</t>
  </si>
  <si>
    <t>Balance / GDP (%, right scale)</t>
  </si>
  <si>
    <t xml:space="preserve">Current taxes on income, wealth, etc. </t>
  </si>
  <si>
    <t>Miscellaneous current transfers of general government</t>
  </si>
  <si>
    <t xml:space="preserve"> +2,5 times</t>
  </si>
  <si>
    <t xml:space="preserve"> +3,2 times</t>
  </si>
  <si>
    <t xml:space="preserve"> +4,4 times</t>
  </si>
  <si>
    <t xml:space="preserve"> +11,4 times</t>
  </si>
  <si>
    <t>IV 2025 /    IV 2024</t>
  </si>
  <si>
    <t>31.03.
2024</t>
  </si>
  <si>
    <t>30.06.
2024</t>
  </si>
  <si>
    <t>30.09.
2024</t>
  </si>
  <si>
    <t>31.12.
2024</t>
  </si>
  <si>
    <t>31.03.
2025*</t>
  </si>
  <si>
    <t>30.06.
2025*</t>
  </si>
  <si>
    <t>30.09.
2025*</t>
  </si>
  <si>
    <t>31.12.
2025</t>
  </si>
  <si>
    <t>In the fourth quarter of 2025, the current account deficit increased by 3,2 percent, while financial account registered net inflows, by 8,5 percent lower than in the similar period of the previous year.</t>
  </si>
  <si>
    <t>The increase of the external trade in goods deficit and the decrease of the secondary income balance surplus in the fourth quarter 2025 determined the increase of the current account deficit, which was mitigated by the positive evolution of the surpluses of the primary income and services balances.</t>
  </si>
  <si>
    <t>In the fourth quarter of 2025, the evolution of trade account was determined by the decreases of deficits with other countries and the CIS, while the deficit with EU increased.</t>
  </si>
  <si>
    <t>In the fourth quarter of 2025, travel was the main category of exported services, followed by computer services and transport. The main categories of imported services were travel and transport.</t>
  </si>
  <si>
    <t xml:space="preserve">Reserve assets accounted for the biggest share in the position of financial assets, while other investments and direct investment had significant shares in the financial liabilities position.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</si>
</sst>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 numFmtId="173" formatCode="_-* #,##0.00_р_._-;\-* #,##0.00_р_._-;_-* &quot;-&quot;??_р_._-;_-@_-"/>
    <numFmt numFmtId="174" formatCode="#."/>
    <numFmt numFmtId="175" formatCode="_-* #,##0.00[$€-1]_-;\-* #,##0.00[$€-1]_-;_-* &quot;-&quot;??[$€-1]_-"/>
    <numFmt numFmtId="176" formatCode="#,##0_ ;[Red]\(#,##0\)\ ;_(* &quot;——        &quot;_)"/>
    <numFmt numFmtId="177" formatCode="\+0.0"/>
    <numFmt numFmtId="178" formatCode="\+0.0%"/>
  </numFmts>
  <fonts count="13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6.15"/>
      <name val="Arial"/>
      <family val="2"/>
    </font>
    <font>
      <sz val="10"/>
      <name val="Times New Roman"/>
      <family val="1"/>
      <charset val="204"/>
    </font>
    <font>
      <sz val="10"/>
      <name val="Arial Cyr"/>
      <charset val="238"/>
    </font>
    <font>
      <sz val="11"/>
      <color indexed="8"/>
      <name val="Calibri"/>
      <family val="2"/>
    </font>
    <font>
      <sz val="10"/>
      <name val="Arial"/>
      <family val="2"/>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rgb="FF000000"/>
      <name val="Calibri"/>
      <family val="2"/>
    </font>
    <font>
      <sz val="11"/>
      <color indexed="8"/>
      <name val="Calibri"/>
      <family val="2"/>
      <scheme val="minor"/>
    </font>
    <font>
      <sz val="10"/>
      <name val="Arial"/>
      <family val="2"/>
      <charset val="204"/>
    </font>
    <font>
      <sz val="8"/>
      <name val="Arial"/>
      <family val="2"/>
    </font>
    <font>
      <sz val="10"/>
      <name val="Times New Roman"/>
      <family val="1"/>
    </font>
    <font>
      <u/>
      <sz val="8"/>
      <color indexed="12"/>
      <name val="Arial"/>
      <family val="2"/>
    </font>
    <font>
      <sz val="11"/>
      <name val="Roboto"/>
      <charset val="204"/>
    </font>
    <font>
      <b/>
      <sz val="11"/>
      <name val="Roboto"/>
      <charset val="204"/>
    </font>
    <font>
      <sz val="11"/>
      <color indexed="8"/>
      <name val="Roboto"/>
      <charset val="204"/>
    </font>
    <font>
      <b/>
      <sz val="11"/>
      <color indexed="8"/>
      <name val="Roboto"/>
      <charset val="204"/>
    </font>
    <font>
      <sz val="10"/>
      <name val="Roboto"/>
      <charset val="204"/>
    </font>
    <font>
      <b/>
      <sz val="10"/>
      <name val="Roboto"/>
      <charset val="204"/>
    </font>
    <font>
      <b/>
      <sz val="11"/>
      <color rgb="FF404759"/>
      <name val="Roboto"/>
      <charset val="204"/>
    </font>
    <font>
      <sz val="11"/>
      <color rgb="FF404759"/>
      <name val="Roboto"/>
      <charset val="204"/>
    </font>
    <font>
      <sz val="11"/>
      <color theme="1"/>
      <name val="Roboto"/>
      <charset val="204"/>
    </font>
    <font>
      <sz val="11"/>
      <color rgb="FF000000"/>
      <name val="Roboto"/>
      <charset val="204"/>
    </font>
    <font>
      <b/>
      <sz val="16"/>
      <color rgb="FF404759"/>
      <name val="Roboto"/>
      <charset val="204"/>
    </font>
    <font>
      <b/>
      <sz val="12"/>
      <color rgb="FF404759"/>
      <name val="Roboto"/>
      <charset val="204"/>
    </font>
    <font>
      <b/>
      <sz val="11"/>
      <color rgb="FFFF0000"/>
      <name val="Roboto"/>
      <charset val="204"/>
    </font>
    <font>
      <b/>
      <sz val="11"/>
      <color theme="1"/>
      <name val="Roboto"/>
      <charset val="204"/>
    </font>
    <font>
      <i/>
      <sz val="8"/>
      <name val="Roboto"/>
      <charset val="204"/>
    </font>
    <font>
      <i/>
      <sz val="8"/>
      <color theme="1"/>
      <name val="Roboto"/>
      <charset val="204"/>
    </font>
    <font>
      <sz val="8"/>
      <name val="Roboto"/>
      <charset val="204"/>
    </font>
    <font>
      <b/>
      <sz val="8"/>
      <name val="Roboto"/>
      <charset val="204"/>
    </font>
    <font>
      <b/>
      <sz val="9"/>
      <name val="Roboto"/>
      <charset val="204"/>
    </font>
    <font>
      <sz val="11"/>
      <color rgb="FF984806"/>
      <name val="Roboto"/>
      <charset val="204"/>
    </font>
    <font>
      <b/>
      <sz val="8"/>
      <color theme="1"/>
      <name val="Roboto"/>
      <charset val="204"/>
    </font>
    <font>
      <sz val="8"/>
      <color theme="1"/>
      <name val="Roboto"/>
      <charset val="204"/>
    </font>
    <font>
      <sz val="9"/>
      <color rgb="FFFFFFFF"/>
      <name val="Roboto"/>
      <charset val="204"/>
    </font>
    <font>
      <sz val="9"/>
      <color rgb="FF000000"/>
      <name val="Roboto"/>
      <charset val="204"/>
    </font>
    <font>
      <sz val="9"/>
      <name val="Roboto"/>
      <charset val="204"/>
    </font>
    <font>
      <i/>
      <sz val="8"/>
      <color indexed="8"/>
      <name val="Roboto"/>
      <charset val="204"/>
    </font>
    <font>
      <sz val="8"/>
      <color rgb="FFFF0000"/>
      <name val="Roboto"/>
      <charset val="204"/>
    </font>
    <font>
      <sz val="11"/>
      <color rgb="FFFF0000"/>
      <name val="Roboto"/>
      <charset val="204"/>
    </font>
    <font>
      <b/>
      <sz val="10"/>
      <color rgb="FFFF0000"/>
      <name val="Roboto"/>
      <charset val="204"/>
    </font>
    <font>
      <sz val="9"/>
      <color theme="0"/>
      <name val="Roboto"/>
      <charset val="204"/>
    </font>
    <font>
      <b/>
      <sz val="10"/>
      <color theme="1"/>
      <name val="Roboto"/>
      <charset val="204"/>
    </font>
    <font>
      <b/>
      <sz val="11"/>
      <color rgb="FF984806"/>
      <name val="Roboto"/>
      <charset val="204"/>
    </font>
    <font>
      <sz val="8"/>
      <color rgb="FF000000"/>
      <name val="Roboto"/>
      <charset val="204"/>
    </font>
    <font>
      <b/>
      <sz val="8"/>
      <color rgb="FF000000"/>
      <name val="Roboto"/>
      <charset val="204"/>
    </font>
    <font>
      <sz val="10"/>
      <color rgb="FF000000"/>
      <name val="Roboto"/>
      <charset val="204"/>
    </font>
    <font>
      <b/>
      <sz val="9"/>
      <color rgb="FF000000"/>
      <name val="Roboto"/>
      <charset val="204"/>
    </font>
    <font>
      <i/>
      <sz val="9"/>
      <name val="Roboto"/>
      <charset val="204"/>
    </font>
    <font>
      <i/>
      <sz val="9"/>
      <color rgb="FF000000"/>
      <name val="Roboto"/>
      <charset val="204"/>
    </font>
    <font>
      <b/>
      <sz val="11"/>
      <color rgb="FF000000"/>
      <name val="Roboto"/>
      <charset val="204"/>
    </font>
    <font>
      <i/>
      <sz val="8"/>
      <color rgb="FF000000"/>
      <name val="Roboto"/>
      <charset val="204"/>
    </font>
    <font>
      <sz val="12"/>
      <color rgb="FF984806"/>
      <name val="Roboto"/>
      <charset val="204"/>
    </font>
    <font>
      <sz val="12"/>
      <color rgb="FFFF0000"/>
      <name val="Roboto"/>
      <charset val="204"/>
    </font>
    <font>
      <b/>
      <sz val="8"/>
      <color indexed="8"/>
      <name val="Roboto"/>
      <charset val="204"/>
    </font>
    <font>
      <sz val="8"/>
      <color indexed="8"/>
      <name val="Roboto"/>
      <charset val="204"/>
    </font>
    <font>
      <sz val="10"/>
      <color theme="1"/>
      <name val="Roboto"/>
      <charset val="204"/>
    </font>
    <font>
      <b/>
      <sz val="10"/>
      <color theme="0"/>
      <name val="Roboto"/>
      <charset val="204"/>
    </font>
    <font>
      <sz val="8"/>
      <color rgb="FF984806"/>
      <name val="Roboto"/>
      <charset val="204"/>
    </font>
    <font>
      <sz val="8"/>
      <color theme="0"/>
      <name val="Roboto"/>
      <charset val="204"/>
    </font>
    <font>
      <b/>
      <sz val="9"/>
      <color theme="1"/>
      <name val="Roboto"/>
      <charset val="204"/>
    </font>
    <font>
      <sz val="9"/>
      <color theme="1"/>
      <name val="Roboto"/>
      <charset val="204"/>
    </font>
    <font>
      <b/>
      <i/>
      <sz val="9"/>
      <color rgb="FF000000"/>
      <name val="Roboto"/>
      <charset val="204"/>
    </font>
    <font>
      <i/>
      <sz val="8"/>
      <color rgb="FFFF0000"/>
      <name val="Roboto"/>
      <charset val="204"/>
    </font>
    <font>
      <sz val="10"/>
      <color rgb="FFFF0000"/>
      <name val="Roboto"/>
      <charset val="204"/>
    </font>
    <font>
      <sz val="12"/>
      <name val="Roboto"/>
      <charset val="204"/>
    </font>
    <font>
      <i/>
      <sz val="9"/>
      <color rgb="FFFF0000"/>
      <name val="Roboto"/>
      <charset val="204"/>
    </font>
    <font>
      <sz val="11"/>
      <color rgb="FF7E4824"/>
      <name val="Roboto"/>
      <charset val="204"/>
    </font>
    <font>
      <u/>
      <sz val="11"/>
      <color theme="10"/>
      <name val="Roboto"/>
      <charset val="204"/>
    </font>
    <font>
      <i/>
      <u/>
      <sz val="8"/>
      <name val="Roboto"/>
      <charset val="204"/>
    </font>
    <font>
      <sz val="12"/>
      <color theme="1"/>
      <name val="Roboto"/>
      <charset val="204"/>
    </font>
    <font>
      <b/>
      <sz val="9"/>
      <color rgb="FF984806"/>
      <name val="Roboto"/>
      <charset val="204"/>
    </font>
    <font>
      <i/>
      <sz val="9"/>
      <color theme="1"/>
      <name val="Roboto"/>
      <charset val="204"/>
    </font>
    <font>
      <sz val="9"/>
      <color rgb="FF984806"/>
      <name val="Roboto"/>
      <charset val="204"/>
    </font>
    <font>
      <b/>
      <sz val="16"/>
      <name val="Roboto"/>
      <charset val="204"/>
    </font>
    <font>
      <sz val="16"/>
      <color theme="1"/>
      <name val="Roboto"/>
      <charset val="204"/>
    </font>
    <font>
      <b/>
      <sz val="12"/>
      <name val="Roboto"/>
      <charset val="204"/>
    </font>
    <font>
      <sz val="8"/>
      <color indexed="10"/>
      <name val="Roboto"/>
      <charset val="204"/>
    </font>
    <font>
      <sz val="9"/>
      <color rgb="FFFF0000"/>
      <name val="Roboto"/>
      <charset val="204"/>
    </font>
    <font>
      <sz val="8"/>
      <color rgb="FF0070C0"/>
      <name val="Roboto"/>
      <charset val="204"/>
    </font>
  </fonts>
  <fills count="36">
    <fill>
      <patternFill patternType="none"/>
    </fill>
    <fill>
      <patternFill patternType="gray125"/>
    </fill>
    <fill>
      <patternFill patternType="solid">
        <fgColor theme="9"/>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rgb="FFE2E5EA"/>
        <bgColor indexed="64"/>
      </patternFill>
    </fill>
    <fill>
      <patternFill patternType="solid">
        <fgColor rgb="FFF8F9FA"/>
        <bgColor indexed="64"/>
      </patternFill>
    </fill>
    <fill>
      <patternFill patternType="solid">
        <fgColor rgb="FF7C8A9D"/>
        <bgColor indexed="64"/>
      </patternFill>
    </fill>
    <fill>
      <patternFill patternType="solid">
        <fgColor rgb="FFD5D9E1"/>
        <bgColor indexed="64"/>
      </patternFill>
    </fill>
    <fill>
      <patternFill patternType="solid">
        <fgColor rgb="FFFAFAFC"/>
        <bgColor indexed="64"/>
      </patternFill>
    </fill>
    <fill>
      <patternFill patternType="solid">
        <fgColor rgb="FFDEE1E7"/>
        <bgColor indexed="64"/>
      </patternFill>
    </fill>
    <fill>
      <patternFill patternType="solid">
        <fgColor rgb="FFE4E8EC"/>
        <bgColor indexed="64"/>
      </patternFill>
    </fill>
    <fill>
      <patternFill patternType="solid">
        <fgColor rgb="FFFAFAFA"/>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top style="thick">
        <color theme="0"/>
      </top>
      <bottom/>
      <diagonal/>
    </border>
    <border>
      <left style="thick">
        <color theme="0"/>
      </left>
      <right/>
      <top/>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medium">
        <color theme="0"/>
      </right>
      <top style="medium">
        <color theme="0"/>
      </top>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theme="0"/>
      </left>
      <right/>
      <top style="thick">
        <color rgb="FFFFFFFF"/>
      </top>
      <bottom style="thin">
        <color theme="0"/>
      </bottom>
      <diagonal/>
    </border>
    <border>
      <left/>
      <right/>
      <top style="thick">
        <color rgb="FFFFFFFF"/>
      </top>
      <bottom style="thin">
        <color theme="0"/>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582808"/>
      </left>
      <right style="thin">
        <color rgb="FF582808"/>
      </right>
      <top style="thin">
        <color rgb="FF582808"/>
      </top>
      <bottom style="thin">
        <color rgb="FF582808"/>
      </bottom>
      <diagonal/>
    </border>
    <border>
      <left style="thin">
        <color rgb="FF582808"/>
      </left>
      <right/>
      <top style="thin">
        <color rgb="FF582808"/>
      </top>
      <bottom style="thin">
        <color rgb="FF582808"/>
      </bottom>
      <diagonal/>
    </border>
    <border>
      <left style="thin">
        <color rgb="FF000000"/>
      </left>
      <right style="thin">
        <color rgb="FF000000"/>
      </right>
      <top style="thin">
        <color indexed="64"/>
      </top>
      <bottom style="thin">
        <color rgb="FF000000"/>
      </bottom>
      <diagonal/>
    </border>
    <border>
      <left/>
      <right style="medium">
        <color theme="0"/>
      </right>
      <top style="medium">
        <color rgb="FFFFFFFF"/>
      </top>
      <bottom style="thick">
        <color rgb="FFFFFFFF"/>
      </bottom>
      <diagonal/>
    </border>
    <border>
      <left/>
      <right style="medium">
        <color theme="0"/>
      </right>
      <top style="thick">
        <color rgb="FFFFFFFF"/>
      </top>
      <bottom style="thick">
        <color rgb="FFFFFFFF"/>
      </bottom>
      <diagonal/>
    </border>
  </borders>
  <cellStyleXfs count="281">
    <xf numFmtId="0" fontId="0" fillId="0" borderId="0"/>
    <xf numFmtId="9" fontId="6" fillId="0" borderId="0" applyFont="0" applyFill="0" applyBorder="0" applyAlignment="0" applyProtection="0"/>
    <xf numFmtId="0" fontId="7" fillId="0" borderId="0"/>
    <xf numFmtId="0" fontId="8" fillId="0" borderId="0"/>
    <xf numFmtId="0" fontId="9" fillId="0" borderId="0"/>
    <xf numFmtId="0" fontId="10" fillId="2" borderId="0" applyNumberFormat="0" applyBorder="0" applyAlignment="0" applyProtection="0"/>
    <xf numFmtId="0" fontId="7" fillId="0" borderId="0"/>
    <xf numFmtId="0" fontId="9" fillId="0" borderId="0"/>
    <xf numFmtId="0" fontId="6" fillId="0" borderId="0"/>
    <xf numFmtId="0" fontId="11" fillId="0" borderId="0"/>
    <xf numFmtId="166" fontId="6" fillId="0" borderId="0" applyFont="0" applyFill="0" applyBorder="0" applyAlignment="0" applyProtection="0"/>
    <xf numFmtId="0" fontId="9" fillId="0" borderId="0"/>
    <xf numFmtId="0" fontId="5" fillId="0" borderId="0"/>
    <xf numFmtId="0" fontId="7" fillId="0" borderId="0"/>
    <xf numFmtId="0" fontId="5" fillId="0" borderId="0"/>
    <xf numFmtId="0" fontId="7" fillId="0" borderId="0"/>
    <xf numFmtId="0" fontId="7" fillId="0" borderId="0"/>
    <xf numFmtId="166" fontId="7" fillId="0" borderId="0" applyFont="0" applyFill="0" applyBorder="0" applyAlignment="0" applyProtection="0"/>
    <xf numFmtId="0" fontId="9" fillId="0" borderId="0"/>
    <xf numFmtId="0" fontId="4" fillId="0" borderId="0"/>
    <xf numFmtId="0" fontId="4" fillId="0" borderId="0"/>
    <xf numFmtId="0" fontId="14" fillId="0" borderId="0" applyNumberFormat="0" applyFill="0" applyBorder="0" applyAlignment="0" applyProtection="0"/>
    <xf numFmtId="0" fontId="15" fillId="0" borderId="0"/>
    <xf numFmtId="9" fontId="3" fillId="0" borderId="0" applyFont="0" applyFill="0" applyBorder="0" applyAlignment="0" applyProtection="0"/>
    <xf numFmtId="0" fontId="9" fillId="0" borderId="0"/>
    <xf numFmtId="0" fontId="2" fillId="0" borderId="0"/>
    <xf numFmtId="0" fontId="9" fillId="0" borderId="0"/>
    <xf numFmtId="0" fontId="11" fillId="0" borderId="0"/>
    <xf numFmtId="0" fontId="9" fillId="0" borderId="0"/>
    <xf numFmtId="0" fontId="1" fillId="0" borderId="0"/>
    <xf numFmtId="0" fontId="17" fillId="0" borderId="110" applyNumberFormat="0" applyFill="0" applyProtection="0">
      <alignment horizontal="left" vertical="top" wrapText="1"/>
    </xf>
    <xf numFmtId="0" fontId="7" fillId="0" borderId="0"/>
    <xf numFmtId="0" fontId="7" fillId="0" borderId="0"/>
    <xf numFmtId="0" fontId="8"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38" fillId="5" borderId="0" applyNumberFormat="0" applyBorder="0" applyAlignment="0" applyProtection="0"/>
    <xf numFmtId="0" fontId="11" fillId="5" borderId="0" applyNumberFormat="0" applyBorder="0" applyAlignment="0" applyProtection="0"/>
    <xf numFmtId="0" fontId="38" fillId="6" borderId="0" applyNumberFormat="0" applyBorder="0" applyAlignment="0" applyProtection="0"/>
    <xf numFmtId="0" fontId="11" fillId="6" borderId="0" applyNumberFormat="0" applyBorder="0" applyAlignment="0" applyProtection="0"/>
    <xf numFmtId="0" fontId="38" fillId="7" borderId="0" applyNumberFormat="0" applyBorder="0" applyAlignment="0" applyProtection="0"/>
    <xf numFmtId="0" fontId="11" fillId="7"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9" borderId="0" applyNumberFormat="0" applyBorder="0" applyAlignment="0" applyProtection="0"/>
    <xf numFmtId="0" fontId="11" fillId="9" borderId="0" applyNumberFormat="0" applyBorder="0" applyAlignment="0" applyProtection="0"/>
    <xf numFmtId="0" fontId="38" fillId="10" borderId="0" applyNumberFormat="0" applyBorder="0" applyAlignment="0" applyProtection="0"/>
    <xf numFmtId="0" fontId="11" fillId="10"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2" borderId="0" applyNumberFormat="0" applyBorder="0" applyAlignment="0" applyProtection="0"/>
    <xf numFmtId="0" fontId="11" fillId="12" borderId="0" applyNumberFormat="0" applyBorder="0" applyAlignment="0" applyProtection="0"/>
    <xf numFmtId="0" fontId="38" fillId="13" borderId="0" applyNumberFormat="0" applyBorder="0" applyAlignment="0" applyProtection="0"/>
    <xf numFmtId="0" fontId="11" fillId="13" borderId="0" applyNumberFormat="0" applyBorder="0" applyAlignment="0" applyProtection="0"/>
    <xf numFmtId="0" fontId="38" fillId="8" borderId="0" applyNumberFormat="0" applyBorder="0" applyAlignment="0" applyProtection="0"/>
    <xf numFmtId="0" fontId="11" fillId="8" borderId="0" applyNumberFormat="0" applyBorder="0" applyAlignment="0" applyProtection="0"/>
    <xf numFmtId="0" fontId="38" fillId="11" borderId="0" applyNumberFormat="0" applyBorder="0" applyAlignment="0" applyProtection="0"/>
    <xf numFmtId="0" fontId="11" fillId="11" borderId="0" applyNumberFormat="0" applyBorder="0" applyAlignment="0" applyProtection="0"/>
    <xf numFmtId="0" fontId="38" fillId="14" borderId="0" applyNumberFormat="0" applyBorder="0" applyAlignment="0" applyProtection="0"/>
    <xf numFmtId="0" fontId="11" fillId="14" borderId="0" applyNumberFormat="0" applyBorder="0" applyAlignment="0" applyProtection="0"/>
    <xf numFmtId="0" fontId="39" fillId="15" borderId="0" applyNumberFormat="0" applyBorder="0" applyAlignment="0" applyProtection="0"/>
    <xf numFmtId="0" fontId="22" fillId="15" borderId="0" applyNumberFormat="0" applyBorder="0" applyAlignment="0" applyProtection="0"/>
    <xf numFmtId="0" fontId="39" fillId="12" borderId="0" applyNumberFormat="0" applyBorder="0" applyAlignment="0" applyProtection="0"/>
    <xf numFmtId="0" fontId="22" fillId="12" borderId="0" applyNumberFormat="0" applyBorder="0" applyAlignment="0" applyProtection="0"/>
    <xf numFmtId="0" fontId="39" fillId="13" borderId="0" applyNumberFormat="0" applyBorder="0" applyAlignment="0" applyProtection="0"/>
    <xf numFmtId="0" fontId="22" fillId="13"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18" borderId="0" applyNumberFormat="0" applyBorder="0" applyAlignment="0" applyProtection="0"/>
    <xf numFmtId="0" fontId="22" fillId="18" borderId="0" applyNumberFormat="0" applyBorder="0" applyAlignment="0" applyProtection="0"/>
    <xf numFmtId="0" fontId="39" fillId="19" borderId="0" applyNumberFormat="0" applyBorder="0" applyAlignment="0" applyProtection="0"/>
    <xf numFmtId="0" fontId="22" fillId="19" borderId="0" applyNumberFormat="0" applyBorder="0" applyAlignment="0" applyProtection="0"/>
    <xf numFmtId="0" fontId="39" fillId="20" borderId="0" applyNumberFormat="0" applyBorder="0" applyAlignment="0" applyProtection="0"/>
    <xf numFmtId="0" fontId="22" fillId="20" borderId="0" applyNumberFormat="0" applyBorder="0" applyAlignment="0" applyProtection="0"/>
    <xf numFmtId="0" fontId="39" fillId="21" borderId="0" applyNumberFormat="0" applyBorder="0" applyAlignment="0" applyProtection="0"/>
    <xf numFmtId="0" fontId="22" fillId="21" borderId="0" applyNumberFormat="0" applyBorder="0" applyAlignment="0" applyProtection="0"/>
    <xf numFmtId="0" fontId="39" fillId="16" borderId="0" applyNumberFormat="0" applyBorder="0" applyAlignment="0" applyProtection="0"/>
    <xf numFmtId="0" fontId="22" fillId="16" borderId="0" applyNumberFormat="0" applyBorder="0" applyAlignment="0" applyProtection="0"/>
    <xf numFmtId="0" fontId="39" fillId="17" borderId="0" applyNumberFormat="0" applyBorder="0" applyAlignment="0" applyProtection="0"/>
    <xf numFmtId="0" fontId="22" fillId="17" borderId="0" applyNumberFormat="0" applyBorder="0" applyAlignment="0" applyProtection="0"/>
    <xf numFmtId="0" fontId="39" fillId="22" borderId="0" applyNumberFormat="0" applyBorder="0" applyAlignment="0" applyProtection="0"/>
    <xf numFmtId="0" fontId="22" fillId="22" borderId="0" applyNumberFormat="0" applyBorder="0" applyAlignment="0" applyProtection="0"/>
    <xf numFmtId="0" fontId="40" fillId="6" borderId="0" applyNumberFormat="0" applyBorder="0" applyAlignment="0" applyProtection="0"/>
    <xf numFmtId="0" fontId="23" fillId="6" borderId="0" applyNumberFormat="0" applyBorder="0" applyAlignment="0" applyProtection="0"/>
    <xf numFmtId="0" fontId="41" fillId="23" borderId="111" applyNumberFormat="0" applyAlignment="0" applyProtection="0"/>
    <xf numFmtId="0" fontId="24" fillId="23" borderId="111" applyNumberFormat="0" applyAlignment="0" applyProtection="0"/>
    <xf numFmtId="0" fontId="42" fillId="24" borderId="112" applyNumberFormat="0" applyAlignment="0" applyProtection="0"/>
    <xf numFmtId="0" fontId="25" fillId="24" borderId="112" applyNumberFormat="0" applyAlignment="0" applyProtection="0"/>
    <xf numFmtId="174" fontId="43" fillId="0" borderId="0">
      <protection locked="0"/>
    </xf>
    <xf numFmtId="175" fontId="8" fillId="0" borderId="0" applyFont="0" applyFill="0" applyBorder="0" applyAlignment="0" applyProtection="0"/>
    <xf numFmtId="0" fontId="44" fillId="0" borderId="0" applyNumberFormat="0" applyFill="0" applyBorder="0" applyAlignment="0" applyProtection="0"/>
    <xf numFmtId="0" fontId="26" fillId="0" borderId="0" applyNumberFormat="0" applyFill="0" applyBorder="0" applyAlignment="0" applyProtection="0"/>
    <xf numFmtId="174" fontId="43" fillId="0" borderId="0">
      <protection locked="0"/>
    </xf>
    <xf numFmtId="0" fontId="45" fillId="7" borderId="0" applyNumberFormat="0" applyBorder="0" applyAlignment="0" applyProtection="0"/>
    <xf numFmtId="0" fontId="27" fillId="7" borderId="0" applyNumberFormat="0" applyBorder="0" applyAlignment="0" applyProtection="0"/>
    <xf numFmtId="0" fontId="46" fillId="0" borderId="113" applyNumberFormat="0" applyFill="0" applyAlignment="0" applyProtection="0"/>
    <xf numFmtId="0" fontId="28" fillId="0" borderId="113" applyNumberFormat="0" applyFill="0" applyAlignment="0" applyProtection="0"/>
    <xf numFmtId="0" fontId="47" fillId="0" borderId="114" applyNumberFormat="0" applyFill="0" applyAlignment="0" applyProtection="0"/>
    <xf numFmtId="0" fontId="29" fillId="0" borderId="114" applyNumberFormat="0" applyFill="0" applyAlignment="0" applyProtection="0"/>
    <xf numFmtId="0" fontId="48" fillId="0" borderId="115" applyNumberFormat="0" applyFill="0" applyAlignment="0" applyProtection="0"/>
    <xf numFmtId="0" fontId="30" fillId="0" borderId="115" applyNumberFormat="0" applyFill="0" applyAlignment="0" applyProtection="0"/>
    <xf numFmtId="0" fontId="48" fillId="0" borderId="0" applyNumberFormat="0" applyFill="0" applyBorder="0" applyAlignment="0" applyProtection="0"/>
    <xf numFmtId="0" fontId="30" fillId="0" borderId="0" applyNumberFormat="0" applyFill="0" applyBorder="0" applyAlignment="0" applyProtection="0"/>
    <xf numFmtId="174" fontId="49" fillId="0" borderId="0">
      <protection locked="0"/>
    </xf>
    <xf numFmtId="174" fontId="49" fillId="0" borderId="0">
      <protection locked="0"/>
    </xf>
    <xf numFmtId="0" fontId="50" fillId="0" borderId="0" applyNumberFormat="0" applyFill="0" applyBorder="0" applyAlignment="0" applyProtection="0">
      <alignment vertical="top"/>
      <protection locked="0"/>
    </xf>
    <xf numFmtId="0" fontId="51" fillId="10" borderId="111" applyNumberFormat="0" applyAlignment="0" applyProtection="0"/>
    <xf numFmtId="0" fontId="31" fillId="10" borderId="111" applyNumberFormat="0" applyAlignment="0" applyProtection="0"/>
    <xf numFmtId="0" fontId="52" fillId="0" borderId="116" applyNumberFormat="0" applyFill="0" applyAlignment="0" applyProtection="0"/>
    <xf numFmtId="0" fontId="32" fillId="0" borderId="116" applyNumberFormat="0" applyFill="0" applyAlignment="0" applyProtection="0"/>
    <xf numFmtId="0" fontId="53" fillId="25" borderId="0" applyNumberFormat="0" applyBorder="0" applyAlignment="0" applyProtection="0"/>
    <xf numFmtId="0" fontId="33" fillId="25" borderId="0" applyNumberFormat="0" applyBorder="0" applyAlignment="0" applyProtection="0"/>
    <xf numFmtId="0" fontId="9" fillId="0" borderId="0"/>
    <xf numFmtId="0" fontId="60" fillId="0" borderId="0" applyBorder="0"/>
    <xf numFmtId="0" fontId="7" fillId="0" borderId="0"/>
    <xf numFmtId="0" fontId="38" fillId="0" borderId="0"/>
    <xf numFmtId="0" fontId="6" fillId="0" borderId="0"/>
    <xf numFmtId="0" fontId="11" fillId="0" borderId="0"/>
    <xf numFmtId="0" fontId="21" fillId="0" borderId="0"/>
    <xf numFmtId="0" fontId="7" fillId="0" borderId="0"/>
    <xf numFmtId="0" fontId="7" fillId="0" borderId="0"/>
    <xf numFmtId="0" fontId="15" fillId="0" borderId="0"/>
    <xf numFmtId="0" fontId="15" fillId="0" borderId="0"/>
    <xf numFmtId="0" fontId="54" fillId="0" borderId="0" applyNumberFormat="0" applyFont="0" applyFill="0" applyBorder="0" applyAlignment="0" applyProtection="0"/>
    <xf numFmtId="0" fontId="18" fillId="0" borderId="0"/>
    <xf numFmtId="0" fontId="7" fillId="0" borderId="0"/>
    <xf numFmtId="0" fontId="38" fillId="26" borderId="117" applyNumberFormat="0" applyFont="0" applyAlignment="0" applyProtection="0"/>
    <xf numFmtId="0" fontId="7" fillId="26" borderId="117" applyNumberFormat="0" applyFont="0" applyAlignment="0" applyProtection="0"/>
    <xf numFmtId="0" fontId="55" fillId="23" borderId="118" applyNumberFormat="0" applyAlignment="0" applyProtection="0"/>
    <xf numFmtId="0" fontId="34" fillId="23" borderId="118" applyNumberFormat="0" applyAlignment="0" applyProtection="0"/>
    <xf numFmtId="9" fontId="7" fillId="0" borderId="0" applyFont="0" applyFill="0" applyBorder="0" applyAlignment="0" applyProtection="0"/>
    <xf numFmtId="9" fontId="38" fillId="0" borderId="0" applyFont="0" applyFill="0" applyBorder="0" applyAlignment="0" applyProtection="0"/>
    <xf numFmtId="0" fontId="56" fillId="0" borderId="0">
      <alignment vertical="top"/>
    </xf>
    <xf numFmtId="0" fontId="35" fillId="0" borderId="0" applyNumberFormat="0" applyFill="0" applyBorder="0" applyAlignment="0" applyProtection="0"/>
    <xf numFmtId="0" fontId="57" fillId="0" borderId="119" applyNumberFormat="0" applyFill="0" applyAlignment="0" applyProtection="0"/>
    <xf numFmtId="0" fontId="36" fillId="0" borderId="119" applyNumberFormat="0" applyFill="0" applyAlignment="0" applyProtection="0"/>
    <xf numFmtId="0" fontId="58" fillId="0" borderId="0" applyNumberFormat="0" applyFill="0" applyBorder="0" applyAlignment="0" applyProtection="0"/>
    <xf numFmtId="0" fontId="37" fillId="0" borderId="0" applyNumberFormat="0" applyFill="0" applyBorder="0" applyAlignment="0" applyProtection="0"/>
    <xf numFmtId="49" fontId="15" fillId="0" borderId="120" applyFont="0" applyBorder="0">
      <alignment horizontal="center" vertical="center" wrapText="1"/>
      <protection hidden="1"/>
    </xf>
    <xf numFmtId="1" fontId="18" fillId="27" borderId="121">
      <alignment horizontal="center" vertical="center"/>
      <protection hidden="1"/>
    </xf>
    <xf numFmtId="0" fontId="7" fillId="0" borderId="0"/>
    <xf numFmtId="0" fontId="20" fillId="0" borderId="0"/>
    <xf numFmtId="0" fontId="61" fillId="0" borderId="0"/>
    <xf numFmtId="0" fontId="7" fillId="0" borderId="0"/>
    <xf numFmtId="0" fontId="9" fillId="0" borderId="0"/>
    <xf numFmtId="0" fontId="7" fillId="0" borderId="0"/>
    <xf numFmtId="0" fontId="19" fillId="0" borderId="0"/>
    <xf numFmtId="0" fontId="8" fillId="0" borderId="0"/>
    <xf numFmtId="0" fontId="7" fillId="0" borderId="0"/>
    <xf numFmtId="0" fontId="7" fillId="0" borderId="0"/>
    <xf numFmtId="0" fontId="19" fillId="0" borderId="0"/>
    <xf numFmtId="0" fontId="6" fillId="0" borderId="0"/>
    <xf numFmtId="0" fontId="6" fillId="0" borderId="0"/>
    <xf numFmtId="0" fontId="7" fillId="0" borderId="0"/>
    <xf numFmtId="9" fontId="19" fillId="0" borderId="0" applyFont="0" applyFill="0" applyBorder="0" applyAlignment="0" applyProtection="0"/>
    <xf numFmtId="9" fontId="59" fillId="0" borderId="0" applyFont="0" applyFill="0" applyBorder="0" applyAlignment="0" applyProtection="0"/>
    <xf numFmtId="173" fontId="8" fillId="0" borderId="0" applyFont="0" applyFill="0" applyBorder="0" applyAlignment="0" applyProtection="0"/>
    <xf numFmtId="176" fontId="18" fillId="0" borderId="0" applyFont="0" applyBorder="0" applyProtection="0">
      <alignment horizontal="right" vertical="center" shrinkToFit="1"/>
      <protection locked="0" hidden="1"/>
    </xf>
    <xf numFmtId="0" fontId="62" fillId="0" borderId="0"/>
    <xf numFmtId="0" fontId="21" fillId="0" borderId="0"/>
    <xf numFmtId="0" fontId="21" fillId="0" borderId="0"/>
    <xf numFmtId="0" fontId="65"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63" fillId="0" borderId="0"/>
    <xf numFmtId="0" fontId="63" fillId="0" borderId="0"/>
    <xf numFmtId="0" fontId="63" fillId="0" borderId="0"/>
    <xf numFmtId="0" fontId="6" fillId="0" borderId="0"/>
    <xf numFmtId="0" fontId="6" fillId="0" borderId="0"/>
    <xf numFmtId="0" fontId="63" fillId="0" borderId="0"/>
    <xf numFmtId="0" fontId="21" fillId="0" borderId="0"/>
    <xf numFmtId="0" fontId="64" fillId="0" borderId="0"/>
    <xf numFmtId="0" fontId="64"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0" fillId="0" borderId="0"/>
    <xf numFmtId="0" fontId="6" fillId="0" borderId="0"/>
    <xf numFmtId="0" fontId="20" fillId="0" borderId="0"/>
    <xf numFmtId="0" fontId="6" fillId="0" borderId="0"/>
    <xf numFmtId="0" fontId="20" fillId="0" borderId="0"/>
    <xf numFmtId="0" fontId="20" fillId="0" borderId="0"/>
    <xf numFmtId="0" fontId="20" fillId="0" borderId="0"/>
    <xf numFmtId="0" fontId="6" fillId="0" borderId="0"/>
    <xf numFmtId="0" fontId="20" fillId="0" borderId="0"/>
    <xf numFmtId="0" fontId="20" fillId="0" borderId="0"/>
    <xf numFmtId="0" fontId="6" fillId="0" borderId="0"/>
    <xf numFmtId="0" fontId="20" fillId="0" borderId="0"/>
    <xf numFmtId="0" fontId="6" fillId="0" borderId="0"/>
    <xf numFmtId="0" fontId="20" fillId="0" borderId="0"/>
    <xf numFmtId="0" fontId="20" fillId="0" borderId="0"/>
    <xf numFmtId="0" fontId="6" fillId="0" borderId="0"/>
    <xf numFmtId="0" fontId="20" fillId="0" borderId="0"/>
    <xf numFmtId="0" fontId="21" fillId="0" borderId="0"/>
    <xf numFmtId="0" fontId="21"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918">
    <xf numFmtId="0" fontId="0" fillId="0" borderId="0" xfId="0"/>
    <xf numFmtId="0" fontId="66" fillId="0" borderId="0" xfId="0" applyFont="1" applyAlignment="1">
      <alignment wrapText="1"/>
    </xf>
    <xf numFmtId="0" fontId="66" fillId="0" borderId="0" xfId="0" applyFont="1"/>
    <xf numFmtId="0" fontId="67" fillId="0" borderId="0" xfId="0" applyFont="1" applyAlignment="1">
      <alignment vertical="top"/>
    </xf>
    <xf numFmtId="0" fontId="74" fillId="0" borderId="0" xfId="0" applyFont="1"/>
    <xf numFmtId="0" fontId="66" fillId="0" borderId="0" xfId="0" applyFont="1" applyAlignment="1">
      <alignment vertical="top"/>
    </xf>
    <xf numFmtId="0" fontId="75" fillId="0" borderId="0" xfId="21" applyFont="1" applyAlignment="1">
      <alignment vertical="top"/>
    </xf>
    <xf numFmtId="0" fontId="75" fillId="0" borderId="0" xfId="21" applyFont="1" applyFill="1" applyAlignment="1">
      <alignment vertical="top"/>
    </xf>
    <xf numFmtId="0" fontId="67" fillId="0" borderId="0" xfId="0" applyFont="1" applyAlignment="1">
      <alignment horizontal="center" vertical="top"/>
    </xf>
    <xf numFmtId="0" fontId="66" fillId="0" borderId="0" xfId="21" applyFont="1" applyAlignment="1">
      <alignment vertical="top"/>
    </xf>
    <xf numFmtId="0" fontId="76" fillId="0" borderId="0" xfId="0" applyFont="1"/>
    <xf numFmtId="0" fontId="77" fillId="0" borderId="0" xfId="0" applyFont="1"/>
    <xf numFmtId="0" fontId="77" fillId="0" borderId="0" xfId="0" applyFont="1" applyAlignment="1">
      <alignment wrapText="1"/>
    </xf>
    <xf numFmtId="0" fontId="72" fillId="0" borderId="0" xfId="0" applyFont="1"/>
    <xf numFmtId="0" fontId="78" fillId="0" borderId="0" xfId="0" applyFont="1" applyAlignment="1">
      <alignment horizontal="left" vertical="top" wrapText="1"/>
    </xf>
    <xf numFmtId="0" fontId="70" fillId="0" borderId="0" xfId="2" applyFont="1"/>
    <xf numFmtId="0" fontId="79" fillId="0" borderId="0" xfId="2" applyFont="1" applyAlignment="1">
      <alignment horizontal="left" vertical="top"/>
    </xf>
    <xf numFmtId="0" fontId="78" fillId="0" borderId="0" xfId="2" applyFont="1"/>
    <xf numFmtId="0" fontId="66" fillId="0" borderId="0" xfId="2" applyFont="1"/>
    <xf numFmtId="0" fontId="67" fillId="0" borderId="0" xfId="2" applyFont="1"/>
    <xf numFmtId="0" fontId="71" fillId="0" borderId="0" xfId="2" applyFont="1"/>
    <xf numFmtId="0" fontId="81" fillId="0" borderId="0" xfId="0" applyFont="1" applyAlignment="1">
      <alignment horizontal="left" vertical="center"/>
    </xf>
    <xf numFmtId="164" fontId="83" fillId="0" borderId="1" xfId="3" applyNumberFormat="1" applyFont="1" applyBorder="1" applyAlignment="1">
      <alignment horizontal="center" vertical="top"/>
    </xf>
    <xf numFmtId="164" fontId="83" fillId="0" borderId="1" xfId="2" applyNumberFormat="1" applyFont="1" applyBorder="1" applyAlignment="1">
      <alignment horizontal="center" vertical="top"/>
    </xf>
    <xf numFmtId="0" fontId="82" fillId="0" borderId="1" xfId="2" applyFont="1" applyBorder="1"/>
    <xf numFmtId="164" fontId="82" fillId="0" borderId="1" xfId="2" applyNumberFormat="1" applyFont="1" applyBorder="1"/>
    <xf numFmtId="0" fontId="82" fillId="0" borderId="1" xfId="2" applyFont="1" applyBorder="1" applyAlignment="1">
      <alignment wrapText="1"/>
    </xf>
    <xf numFmtId="0" fontId="82" fillId="0" borderId="1" xfId="2" applyFont="1" applyBorder="1" applyAlignment="1">
      <alignment horizontal="left"/>
    </xf>
    <xf numFmtId="0" fontId="80" fillId="0" borderId="0" xfId="0" applyFont="1" applyAlignment="1">
      <alignment horizontal="left" vertical="center" wrapText="1"/>
    </xf>
    <xf numFmtId="0" fontId="85" fillId="0" borderId="0" xfId="0" applyFont="1" applyAlignment="1">
      <alignment horizontal="left" vertical="center"/>
    </xf>
    <xf numFmtId="0" fontId="86" fillId="0" borderId="0" xfId="0" applyFont="1"/>
    <xf numFmtId="0" fontId="87" fillId="0" borderId="0" xfId="0" applyFont="1"/>
    <xf numFmtId="0" fontId="84" fillId="28" borderId="0" xfId="0" applyFont="1" applyFill="1" applyAlignment="1">
      <alignment horizontal="center" vertical="center" wrapText="1"/>
    </xf>
    <xf numFmtId="0" fontId="84" fillId="28" borderId="61" xfId="0" applyFont="1" applyFill="1" applyBorder="1" applyAlignment="1">
      <alignment horizontal="center" vertical="center" wrapText="1"/>
    </xf>
    <xf numFmtId="0" fontId="89" fillId="32" borderId="95" xfId="0" applyFont="1" applyFill="1" applyBorder="1" applyAlignment="1">
      <alignment vertical="center" wrapText="1"/>
    </xf>
    <xf numFmtId="0" fontId="89" fillId="32" borderId="95" xfId="0" applyFont="1" applyFill="1" applyBorder="1" applyAlignment="1">
      <alignment horizontal="center" vertical="center" wrapText="1"/>
    </xf>
    <xf numFmtId="3" fontId="89" fillId="32" borderId="95" xfId="0" applyNumberFormat="1" applyFont="1" applyFill="1" applyBorder="1" applyAlignment="1">
      <alignment horizontal="right" vertical="top" wrapText="1"/>
    </xf>
    <xf numFmtId="3" fontId="90" fillId="32" borderId="95" xfId="0" applyNumberFormat="1" applyFont="1" applyFill="1" applyBorder="1" applyAlignment="1">
      <alignment horizontal="right" vertical="top" wrapText="1"/>
    </xf>
    <xf numFmtId="3" fontId="87" fillId="0" borderId="0" xfId="0" applyNumberFormat="1" applyFont="1"/>
    <xf numFmtId="0" fontId="89" fillId="32" borderId="94" xfId="0" applyFont="1" applyFill="1" applyBorder="1" applyAlignment="1">
      <alignment vertical="center" wrapText="1"/>
    </xf>
    <xf numFmtId="0" fontId="89" fillId="32" borderId="94" xfId="0" applyFont="1" applyFill="1" applyBorder="1" applyAlignment="1">
      <alignment horizontal="center" vertical="center" wrapText="1"/>
    </xf>
    <xf numFmtId="3" fontId="89" fillId="32" borderId="94" xfId="0" applyNumberFormat="1" applyFont="1" applyFill="1" applyBorder="1" applyAlignment="1">
      <alignment horizontal="right" vertical="top" wrapText="1"/>
    </xf>
    <xf numFmtId="3" fontId="90" fillId="32" borderId="94" xfId="0" applyNumberFormat="1" applyFont="1" applyFill="1" applyBorder="1" applyAlignment="1">
      <alignment horizontal="right" vertical="top" wrapText="1"/>
    </xf>
    <xf numFmtId="0" fontId="90" fillId="32" borderId="94" xfId="0" applyFont="1" applyFill="1" applyBorder="1" applyAlignment="1">
      <alignment horizontal="center" vertical="center" wrapText="1"/>
    </xf>
    <xf numFmtId="164" fontId="89" fillId="32" borderId="94" xfId="0" applyNumberFormat="1" applyFont="1" applyFill="1" applyBorder="1" applyAlignment="1">
      <alignment horizontal="right" vertical="top" wrapText="1"/>
    </xf>
    <xf numFmtId="0" fontId="90" fillId="32" borderId="94" xfId="0" applyFont="1" applyFill="1" applyBorder="1" applyAlignment="1">
      <alignment horizontal="right" vertical="top" wrapText="1"/>
    </xf>
    <xf numFmtId="0" fontId="89" fillId="32" borderId="94" xfId="0" applyFont="1" applyFill="1" applyBorder="1" applyAlignment="1">
      <alignment horizontal="right" vertical="top" wrapText="1"/>
    </xf>
    <xf numFmtId="164" fontId="90" fillId="32" borderId="94" xfId="0" applyNumberFormat="1" applyFont="1" applyFill="1" applyBorder="1" applyAlignment="1">
      <alignment horizontal="right" vertical="top" wrapText="1"/>
    </xf>
    <xf numFmtId="169" fontId="89" fillId="32" borderId="94" xfId="0" applyNumberFormat="1" applyFont="1" applyFill="1" applyBorder="1" applyAlignment="1">
      <alignment vertical="top" wrapText="1"/>
    </xf>
    <xf numFmtId="169" fontId="90" fillId="32" borderId="94" xfId="0" applyNumberFormat="1" applyFont="1" applyFill="1" applyBorder="1" applyAlignment="1">
      <alignment vertical="top" wrapText="1"/>
    </xf>
    <xf numFmtId="164" fontId="89" fillId="32" borderId="94" xfId="0" applyNumberFormat="1" applyFont="1" applyFill="1" applyBorder="1" applyAlignment="1">
      <alignment vertical="top" wrapText="1"/>
    </xf>
    <xf numFmtId="0" fontId="90" fillId="32" borderId="94" xfId="0" applyFont="1" applyFill="1" applyBorder="1" applyAlignment="1">
      <alignment vertical="top" wrapText="1"/>
    </xf>
    <xf numFmtId="0" fontId="91" fillId="0" borderId="0" xfId="18" applyFont="1" applyAlignment="1">
      <alignment wrapText="1"/>
    </xf>
    <xf numFmtId="168" fontId="87" fillId="0" borderId="0" xfId="1" applyNumberFormat="1" applyFont="1"/>
    <xf numFmtId="0" fontId="92" fillId="0" borderId="27" xfId="0" applyFont="1" applyBorder="1"/>
    <xf numFmtId="0" fontId="87" fillId="0" borderId="33" xfId="0" applyFont="1" applyBorder="1"/>
    <xf numFmtId="168" fontId="87" fillId="0" borderId="84" xfId="1" applyNumberFormat="1" applyFont="1" applyBorder="1"/>
    <xf numFmtId="168" fontId="87" fillId="0" borderId="0" xfId="0" applyNumberFormat="1" applyFont="1"/>
    <xf numFmtId="0" fontId="93" fillId="0" borderId="0" xfId="0" applyFont="1"/>
    <xf numFmtId="0" fontId="87" fillId="0" borderId="0" xfId="0" applyFont="1" applyAlignment="1">
      <alignment vertical="top"/>
    </xf>
    <xf numFmtId="0" fontId="94" fillId="0" borderId="0" xfId="0" applyFont="1" applyAlignment="1">
      <alignment horizontal="left" vertical="top"/>
    </xf>
    <xf numFmtId="0" fontId="92" fillId="0" borderId="0" xfId="0" applyFont="1" applyAlignment="1">
      <alignment vertical="top"/>
    </xf>
    <xf numFmtId="0" fontId="67" fillId="0" borderId="0" xfId="0" applyFont="1"/>
    <xf numFmtId="0" fontId="90" fillId="0" borderId="1" xfId="0" applyFont="1" applyBorder="1" applyAlignment="1">
      <alignment horizontal="center"/>
    </xf>
    <xf numFmtId="0" fontId="84" fillId="0" borderId="1" xfId="0" applyFont="1" applyBorder="1" applyAlignment="1">
      <alignment horizontal="center"/>
    </xf>
    <xf numFmtId="0" fontId="90" fillId="0" borderId="0" xfId="0" applyFont="1" applyAlignment="1">
      <alignment horizontal="center"/>
    </xf>
    <xf numFmtId="0" fontId="90" fillId="0" borderId="1" xfId="0" applyFont="1" applyBorder="1"/>
    <xf numFmtId="2" fontId="90" fillId="0" borderId="1" xfId="0" applyNumberFormat="1" applyFont="1" applyBorder="1"/>
    <xf numFmtId="0" fontId="95" fillId="0" borderId="0" xfId="0" applyFont="1" applyAlignment="1">
      <alignment horizontal="center"/>
    </xf>
    <xf numFmtId="0" fontId="90" fillId="0" borderId="0" xfId="0" applyFont="1"/>
    <xf numFmtId="0" fontId="84" fillId="0" borderId="0" xfId="0" applyFont="1" applyAlignment="1">
      <alignment horizontal="left"/>
    </xf>
    <xf numFmtId="0" fontId="84" fillId="0" borderId="0" xfId="0" applyFont="1"/>
    <xf numFmtId="0" fontId="90" fillId="0" borderId="1" xfId="0" applyFont="1" applyBorder="1" applyAlignment="1">
      <alignment horizontal="left"/>
    </xf>
    <xf numFmtId="4" fontId="90" fillId="0" borderId="1" xfId="0" applyNumberFormat="1" applyFont="1" applyBorder="1"/>
    <xf numFmtId="4" fontId="84" fillId="0" borderId="0" xfId="28" applyNumberFormat="1" applyFont="1"/>
    <xf numFmtId="0" fontId="84" fillId="0" borderId="1" xfId="0" applyFont="1" applyBorder="1"/>
    <xf numFmtId="0" fontId="90" fillId="0" borderId="1" xfId="0" applyFont="1" applyBorder="1" applyAlignment="1">
      <alignment wrapText="1"/>
    </xf>
    <xf numFmtId="0" fontId="70" fillId="0" borderId="0" xfId="4" applyFont="1"/>
    <xf numFmtId="0" fontId="96" fillId="0" borderId="0" xfId="4" applyFont="1" applyAlignment="1">
      <alignment horizontal="left" vertical="top"/>
    </xf>
    <xf numFmtId="0" fontId="67" fillId="0" borderId="0" xfId="0" applyFont="1" applyAlignment="1">
      <alignment vertical="center"/>
    </xf>
    <xf numFmtId="0" fontId="79" fillId="0" borderId="0" xfId="4" applyFont="1" applyAlignment="1">
      <alignment horizontal="left" vertical="top"/>
    </xf>
    <xf numFmtId="0" fontId="67" fillId="0" borderId="0" xfId="4" applyFont="1"/>
    <xf numFmtId="0" fontId="70" fillId="0" borderId="0" xfId="4" applyFont="1" applyProtection="1">
      <protection locked="0"/>
    </xf>
    <xf numFmtId="0" fontId="83" fillId="0" borderId="1" xfId="4" applyFont="1" applyBorder="1" applyAlignment="1">
      <alignment horizontal="center" vertical="center"/>
    </xf>
    <xf numFmtId="0" fontId="82" fillId="0" borderId="1" xfId="4" applyFont="1" applyBorder="1" applyAlignment="1">
      <alignment wrapText="1"/>
    </xf>
    <xf numFmtId="164" fontId="82" fillId="0" borderId="1" xfId="5" applyNumberFormat="1" applyFont="1" applyFill="1" applyBorder="1" applyAlignment="1">
      <alignment vertical="top" wrapText="1"/>
    </xf>
    <xf numFmtId="164" fontId="70" fillId="0" borderId="0" xfId="4" applyNumberFormat="1" applyFont="1"/>
    <xf numFmtId="0" fontId="82" fillId="0" borderId="3" xfId="4" applyFont="1" applyBorder="1"/>
    <xf numFmtId="0" fontId="82" fillId="0" borderId="0" xfId="4" applyFont="1"/>
    <xf numFmtId="0" fontId="82" fillId="0" borderId="1" xfId="4" applyFont="1" applyBorder="1" applyAlignment="1">
      <alignment horizontal="center"/>
    </xf>
    <xf numFmtId="0" fontId="82" fillId="0" borderId="1" xfId="0" applyFont="1" applyBorder="1" applyAlignment="1">
      <alignment wrapText="1"/>
    </xf>
    <xf numFmtId="164" fontId="82" fillId="0" borderId="1" xfId="0" applyNumberFormat="1" applyFont="1" applyBorder="1" applyAlignment="1">
      <alignment horizontal="right" vertical="top" wrapText="1"/>
    </xf>
    <xf numFmtId="164" fontId="82" fillId="0" borderId="122" xfId="0" applyNumberFormat="1" applyFont="1" applyBorder="1" applyAlignment="1">
      <alignment horizontal="right" vertical="top" wrapText="1"/>
    </xf>
    <xf numFmtId="164" fontId="82" fillId="0" borderId="123" xfId="0" applyNumberFormat="1" applyFont="1" applyBorder="1" applyAlignment="1">
      <alignment horizontal="right" vertical="top" wrapText="1"/>
    </xf>
    <xf numFmtId="0" fontId="97" fillId="0" borderId="0" xfId="0" applyFont="1" applyAlignment="1">
      <alignment vertical="top"/>
    </xf>
    <xf numFmtId="0" fontId="74" fillId="0" borderId="0" xfId="25" applyFont="1"/>
    <xf numFmtId="0" fontId="79" fillId="0" borderId="0" xfId="25" applyFont="1" applyAlignment="1">
      <alignment horizontal="center"/>
    </xf>
    <xf numFmtId="0" fontId="80" fillId="0" borderId="0" xfId="0" applyFont="1" applyAlignment="1">
      <alignment vertical="center" wrapText="1"/>
    </xf>
    <xf numFmtId="0" fontId="98" fillId="0" borderId="55" xfId="25" applyFont="1" applyBorder="1"/>
    <xf numFmtId="0" fontId="99" fillId="0" borderId="55" xfId="25" applyFont="1" applyBorder="1" applyAlignment="1">
      <alignment horizontal="center"/>
    </xf>
    <xf numFmtId="164" fontId="83" fillId="0" borderId="1" xfId="3" applyNumberFormat="1" applyFont="1" applyBorder="1" applyAlignment="1">
      <alignment horizontal="center" vertical="center"/>
    </xf>
    <xf numFmtId="164" fontId="83" fillId="0" borderId="1" xfId="2" applyNumberFormat="1" applyFont="1" applyBorder="1" applyAlignment="1">
      <alignment horizontal="center" vertical="center"/>
    </xf>
    <xf numFmtId="0" fontId="99" fillId="0" borderId="55" xfId="25" applyFont="1" applyBorder="1" applyAlignment="1">
      <alignment horizontal="left" wrapText="1"/>
    </xf>
    <xf numFmtId="4" fontId="83" fillId="0" borderId="1" xfId="0" applyNumberFormat="1" applyFont="1" applyBorder="1" applyAlignment="1">
      <alignment vertical="top"/>
    </xf>
    <xf numFmtId="0" fontId="98" fillId="0" borderId="55" xfId="25" applyFont="1" applyBorder="1" applyAlignment="1">
      <alignment wrapText="1"/>
    </xf>
    <xf numFmtId="4" fontId="82" fillId="0" borderId="1" xfId="0" applyNumberFormat="1" applyFont="1" applyBorder="1" applyAlignment="1">
      <alignment horizontal="right" vertical="top"/>
    </xf>
    <xf numFmtId="4" fontId="82" fillId="0" borderId="1" xfId="0" applyNumberFormat="1" applyFont="1" applyBorder="1" applyAlignment="1">
      <alignment vertical="top"/>
    </xf>
    <xf numFmtId="0" fontId="79" fillId="0" borderId="0" xfId="0" applyFont="1" applyAlignment="1">
      <alignment vertical="center"/>
    </xf>
    <xf numFmtId="0" fontId="101" fillId="32" borderId="32" xfId="0" applyFont="1" applyFill="1" applyBorder="1" applyAlignment="1">
      <alignment vertical="center" wrapText="1"/>
    </xf>
    <xf numFmtId="4" fontId="101" fillId="32" borderId="38" xfId="0" applyNumberFormat="1" applyFont="1" applyFill="1" applyBorder="1" applyAlignment="1">
      <alignment horizontal="right" vertical="top" wrapText="1"/>
    </xf>
    <xf numFmtId="4" fontId="101" fillId="32" borderId="6" xfId="0" applyNumberFormat="1" applyFont="1" applyFill="1" applyBorder="1" applyAlignment="1">
      <alignment horizontal="right" vertical="top" wrapText="1"/>
    </xf>
    <xf numFmtId="4" fontId="74" fillId="0" borderId="0" xfId="0" applyNumberFormat="1" applyFont="1"/>
    <xf numFmtId="0" fontId="90" fillId="32" borderId="32" xfId="0" applyFont="1" applyFill="1" applyBorder="1" applyAlignment="1">
      <alignment horizontal="left" vertical="center" wrapText="1" indent="1"/>
    </xf>
    <xf numFmtId="4" fontId="89" fillId="32" borderId="6" xfId="0" applyNumberFormat="1" applyFont="1" applyFill="1" applyBorder="1" applyAlignment="1">
      <alignment horizontal="right" vertical="top" wrapText="1"/>
    </xf>
    <xf numFmtId="0" fontId="102" fillId="32" borderId="32" xfId="0" applyFont="1" applyFill="1" applyBorder="1" applyAlignment="1">
      <alignment horizontal="left" vertical="center" wrapText="1" indent="1"/>
    </xf>
    <xf numFmtId="4" fontId="103" fillId="32" borderId="6" xfId="0" applyNumberFormat="1" applyFont="1" applyFill="1" applyBorder="1" applyAlignment="1">
      <alignment horizontal="right" vertical="top" wrapText="1"/>
    </xf>
    <xf numFmtId="0" fontId="103" fillId="32" borderId="32" xfId="0" applyFont="1" applyFill="1" applyBorder="1" applyAlignment="1">
      <alignment horizontal="left" vertical="center" wrapText="1" indent="1"/>
    </xf>
    <xf numFmtId="2" fontId="103" fillId="32" borderId="6" xfId="0" applyNumberFormat="1" applyFont="1" applyFill="1" applyBorder="1" applyAlignment="1">
      <alignment horizontal="right" vertical="top" wrapText="1"/>
    </xf>
    <xf numFmtId="0" fontId="104" fillId="0" borderId="0" xfId="0" applyFont="1" applyAlignment="1">
      <alignment vertical="center"/>
    </xf>
    <xf numFmtId="164" fontId="101" fillId="32" borderId="38" xfId="0" applyNumberFormat="1" applyFont="1" applyFill="1" applyBorder="1" applyAlignment="1">
      <alignment horizontal="right" vertical="top" wrapText="1"/>
    </xf>
    <xf numFmtId="164" fontId="74" fillId="0" borderId="0" xfId="0" applyNumberFormat="1" applyFont="1"/>
    <xf numFmtId="164" fontId="89" fillId="32" borderId="17" xfId="0" applyNumberFormat="1" applyFont="1" applyFill="1" applyBorder="1" applyAlignment="1">
      <alignment horizontal="right" vertical="top" wrapText="1"/>
    </xf>
    <xf numFmtId="164" fontId="89" fillId="32" borderId="6" xfId="0" applyNumberFormat="1" applyFont="1" applyFill="1" applyBorder="1" applyAlignment="1">
      <alignment horizontal="right" vertical="top" wrapText="1"/>
    </xf>
    <xf numFmtId="164" fontId="89" fillId="32" borderId="5" xfId="0" applyNumberFormat="1" applyFont="1" applyFill="1" applyBorder="1" applyAlignment="1">
      <alignment horizontal="right" vertical="top" wrapText="1"/>
    </xf>
    <xf numFmtId="164" fontId="101" fillId="32" borderId="42" xfId="0" applyNumberFormat="1" applyFont="1" applyFill="1" applyBorder="1" applyAlignment="1">
      <alignment horizontal="right" vertical="top" wrapText="1"/>
    </xf>
    <xf numFmtId="164" fontId="101" fillId="32" borderId="0" xfId="0" applyNumberFormat="1" applyFont="1" applyFill="1" applyAlignment="1">
      <alignment horizontal="right" vertical="top" wrapText="1"/>
    </xf>
    <xf numFmtId="164" fontId="101" fillId="32" borderId="9" xfId="0" applyNumberFormat="1" applyFont="1" applyFill="1" applyBorder="1" applyAlignment="1">
      <alignment horizontal="right" vertical="top" wrapText="1"/>
    </xf>
    <xf numFmtId="0" fontId="106" fillId="0" borderId="0" xfId="0" applyFont="1" applyAlignment="1">
      <alignment horizontal="left" vertical="center"/>
    </xf>
    <xf numFmtId="0" fontId="107" fillId="0" borderId="0" xfId="0" applyFont="1" applyAlignment="1">
      <alignment horizontal="left" vertical="center"/>
    </xf>
    <xf numFmtId="0" fontId="79" fillId="0" borderId="0" xfId="0" applyFont="1"/>
    <xf numFmtId="0" fontId="68" fillId="0" borderId="0" xfId="9" applyFont="1"/>
    <xf numFmtId="2" fontId="68" fillId="0" borderId="0" xfId="9" applyNumberFormat="1" applyFont="1"/>
    <xf numFmtId="0" fontId="93" fillId="0" borderId="0" xfId="9" applyFont="1"/>
    <xf numFmtId="2" fontId="68" fillId="0" borderId="64" xfId="9" applyNumberFormat="1" applyFont="1" applyBorder="1"/>
    <xf numFmtId="0" fontId="108" fillId="0" borderId="1" xfId="9" applyFont="1" applyBorder="1" applyAlignment="1">
      <alignment horizontal="left" vertical="top" wrapText="1"/>
    </xf>
    <xf numFmtId="4" fontId="108" fillId="0" borderId="1" xfId="0" applyNumberFormat="1" applyFont="1" applyBorder="1" applyAlignment="1">
      <alignment horizontal="right" vertical="top"/>
    </xf>
    <xf numFmtId="0" fontId="109" fillId="0" borderId="1" xfId="9" applyFont="1" applyBorder="1" applyAlignment="1">
      <alignment horizontal="left" vertical="top" wrapText="1" indent="1"/>
    </xf>
    <xf numFmtId="2" fontId="109" fillId="0" borderId="1" xfId="0" applyNumberFormat="1" applyFont="1" applyBorder="1" applyAlignment="1">
      <alignment horizontal="right" vertical="top"/>
    </xf>
    <xf numFmtId="4" fontId="109" fillId="0" borderId="1" xfId="0" applyNumberFormat="1" applyFont="1" applyBorder="1" applyAlignment="1">
      <alignment horizontal="right" vertical="top"/>
    </xf>
    <xf numFmtId="0" fontId="110" fillId="0" borderId="0" xfId="0" applyFont="1" applyAlignment="1">
      <alignment vertical="center"/>
    </xf>
    <xf numFmtId="0" fontId="74" fillId="0" borderId="0" xfId="0" applyFont="1" applyAlignment="1">
      <alignment vertical="center" wrapText="1"/>
    </xf>
    <xf numFmtId="0" fontId="79" fillId="0" borderId="0" xfId="0" applyFont="1" applyAlignment="1">
      <alignment horizontal="left" vertical="top" wrapText="1"/>
    </xf>
    <xf numFmtId="0" fontId="104" fillId="28" borderId="0" xfId="0" applyFont="1" applyFill="1" applyAlignment="1">
      <alignment horizontal="left" vertical="center" readingOrder="1"/>
    </xf>
    <xf numFmtId="0" fontId="104" fillId="28" borderId="0" xfId="0" applyFont="1" applyFill="1" applyAlignment="1">
      <alignment vertical="center" wrapText="1"/>
    </xf>
    <xf numFmtId="0" fontId="79" fillId="28" borderId="0" xfId="0" applyFont="1" applyFill="1"/>
    <xf numFmtId="0" fontId="111" fillId="30" borderId="0" xfId="0" applyFont="1" applyFill="1" applyAlignment="1">
      <alignment horizontal="left"/>
    </xf>
    <xf numFmtId="0" fontId="111" fillId="30" borderId="0" xfId="0" applyFont="1" applyFill="1"/>
    <xf numFmtId="0" fontId="111" fillId="30" borderId="0" xfId="0" applyFont="1" applyFill="1" applyAlignment="1">
      <alignment horizontal="center" vertical="center" wrapText="1"/>
    </xf>
    <xf numFmtId="0" fontId="96" fillId="0" borderId="0" xfId="0" applyFont="1"/>
    <xf numFmtId="0" fontId="100" fillId="29" borderId="0" xfId="0" applyFont="1" applyFill="1" applyAlignment="1">
      <alignment horizontal="left"/>
    </xf>
    <xf numFmtId="0" fontId="100" fillId="29" borderId="0" xfId="0" applyFont="1" applyFill="1" applyAlignment="1">
      <alignment vertical="center" wrapText="1"/>
    </xf>
    <xf numFmtId="2" fontId="100" fillId="29" borderId="0" xfId="0" applyNumberFormat="1" applyFont="1" applyFill="1" applyAlignment="1">
      <alignment horizontal="right" vertical="center"/>
    </xf>
    <xf numFmtId="167" fontId="110" fillId="0" borderId="0" xfId="0" applyNumberFormat="1" applyFont="1" applyAlignment="1">
      <alignment horizontal="center"/>
    </xf>
    <xf numFmtId="2" fontId="74" fillId="0" borderId="0" xfId="0" applyNumberFormat="1" applyFont="1"/>
    <xf numFmtId="0" fontId="78" fillId="0" borderId="0" xfId="0" applyFont="1" applyAlignment="1">
      <alignment vertical="top" wrapText="1"/>
    </xf>
    <xf numFmtId="0" fontId="78" fillId="0" borderId="0" xfId="0" applyFont="1" applyAlignment="1">
      <alignment horizontal="left" vertical="top"/>
    </xf>
    <xf numFmtId="0" fontId="112" fillId="0" borderId="0" xfId="0" applyFont="1" applyAlignment="1">
      <alignment horizontal="left" vertical="center"/>
    </xf>
    <xf numFmtId="0" fontId="83" fillId="0" borderId="0" xfId="0" applyFont="1" applyAlignment="1">
      <alignment horizontal="center"/>
    </xf>
    <xf numFmtId="0" fontId="82" fillId="0" borderId="1" xfId="0" applyFont="1" applyBorder="1"/>
    <xf numFmtId="2" fontId="82" fillId="0" borderId="1" xfId="0" applyNumberFormat="1" applyFont="1" applyBorder="1"/>
    <xf numFmtId="0" fontId="113" fillId="0" borderId="0" xfId="0" applyFont="1"/>
    <xf numFmtId="0" fontId="82" fillId="0" borderId="0" xfId="0" applyFont="1"/>
    <xf numFmtId="164" fontId="82" fillId="0" borderId="0" xfId="0" applyNumberFormat="1" applyFont="1"/>
    <xf numFmtId="0" fontId="83" fillId="0" borderId="0" xfId="0" applyFont="1"/>
    <xf numFmtId="0" fontId="86" fillId="0" borderId="1" xfId="0" applyFont="1" applyBorder="1"/>
    <xf numFmtId="0" fontId="86" fillId="0" borderId="1" xfId="0" applyFont="1" applyBorder="1" applyAlignment="1">
      <alignment horizontal="center"/>
    </xf>
    <xf numFmtId="0" fontId="86" fillId="0" borderId="0" xfId="0" applyFont="1" applyAlignment="1">
      <alignment horizontal="center"/>
    </xf>
    <xf numFmtId="2" fontId="108" fillId="0" borderId="0" xfId="0" applyNumberFormat="1" applyFont="1" applyAlignment="1">
      <alignment horizontal="center"/>
    </xf>
    <xf numFmtId="2" fontId="109" fillId="0" borderId="0" xfId="0" applyNumberFormat="1" applyFont="1"/>
    <xf numFmtId="0" fontId="83" fillId="0" borderId="1" xfId="0" applyFont="1" applyBorder="1"/>
    <xf numFmtId="0" fontId="87" fillId="0" borderId="1" xfId="0" applyFont="1" applyBorder="1"/>
    <xf numFmtId="4" fontId="82" fillId="0" borderId="1" xfId="0" applyNumberFormat="1" applyFont="1" applyBorder="1"/>
    <xf numFmtId="4" fontId="83" fillId="0" borderId="1" xfId="0" applyNumberFormat="1" applyFont="1" applyBorder="1"/>
    <xf numFmtId="0" fontId="110" fillId="0" borderId="0" xfId="0" applyFont="1"/>
    <xf numFmtId="0" fontId="74" fillId="0" borderId="0" xfId="0" applyFont="1" applyAlignment="1">
      <alignment horizontal="left"/>
    </xf>
    <xf numFmtId="0" fontId="80" fillId="0" borderId="0" xfId="0" applyFont="1" applyAlignment="1">
      <alignment wrapText="1"/>
    </xf>
    <xf numFmtId="0" fontId="114" fillId="28" borderId="5" xfId="0" applyFont="1" applyFill="1" applyBorder="1" applyAlignment="1">
      <alignment horizontal="center" vertical="center" wrapText="1"/>
    </xf>
    <xf numFmtId="0" fontId="101" fillId="28" borderId="6" xfId="0" applyFont="1" applyFill="1" applyBorder="1" applyAlignment="1">
      <alignment horizontal="center" vertical="center" wrapText="1"/>
    </xf>
    <xf numFmtId="0" fontId="101" fillId="28" borderId="44" xfId="0" applyFont="1" applyFill="1" applyBorder="1" applyAlignment="1">
      <alignment horizontal="center" vertical="center" wrapText="1"/>
    </xf>
    <xf numFmtId="0" fontId="89" fillId="32" borderId="5" xfId="0" applyFont="1" applyFill="1" applyBorder="1" applyAlignment="1">
      <alignment vertical="center" wrapText="1"/>
    </xf>
    <xf numFmtId="170" fontId="74" fillId="0" borderId="0" xfId="0" applyNumberFormat="1" applyFont="1"/>
    <xf numFmtId="164" fontId="89" fillId="32" borderId="45" xfId="0" applyNumberFormat="1" applyFont="1" applyFill="1" applyBorder="1" applyAlignment="1">
      <alignment horizontal="right" vertical="top" wrapText="1"/>
    </xf>
    <xf numFmtId="164" fontId="89" fillId="32" borderId="44" xfId="0" applyNumberFormat="1" applyFont="1" applyFill="1" applyBorder="1" applyAlignment="1">
      <alignment horizontal="right" vertical="top" wrapText="1"/>
    </xf>
    <xf numFmtId="164" fontId="89" fillId="32" borderId="14" xfId="0" applyNumberFormat="1" applyFont="1" applyFill="1" applyBorder="1" applyAlignment="1">
      <alignment horizontal="right" vertical="top" wrapText="1"/>
    </xf>
    <xf numFmtId="0" fontId="74" fillId="0" borderId="0" xfId="0" applyFont="1" applyAlignment="1">
      <alignment vertical="top"/>
    </xf>
    <xf numFmtId="0" fontId="79" fillId="0" borderId="0" xfId="0" applyFont="1" applyAlignment="1">
      <alignment horizontal="left" vertical="top"/>
    </xf>
    <xf numFmtId="0" fontId="75" fillId="0" borderId="0" xfId="0" applyFont="1" applyAlignment="1">
      <alignment vertical="top"/>
    </xf>
    <xf numFmtId="0" fontId="75" fillId="0" borderId="0" xfId="0" applyFont="1"/>
    <xf numFmtId="0" fontId="82" fillId="0" borderId="1" xfId="11" applyFont="1" applyBorder="1" applyAlignment="1">
      <alignment horizontal="left" vertical="top" wrapText="1" indent="1"/>
    </xf>
    <xf numFmtId="4" fontId="82" fillId="0" borderId="1" xfId="0" applyNumberFormat="1" applyFont="1" applyBorder="1" applyAlignment="1">
      <alignment horizontal="right"/>
    </xf>
    <xf numFmtId="4" fontId="82" fillId="0" borderId="0" xfId="0" applyNumberFormat="1" applyFont="1" applyAlignment="1">
      <alignment horizontal="right" vertical="top"/>
    </xf>
    <xf numFmtId="0" fontId="83" fillId="0" borderId="1" xfId="11" applyFont="1" applyBorder="1" applyAlignment="1">
      <alignment vertical="top" wrapText="1"/>
    </xf>
    <xf numFmtId="4" fontId="83" fillId="0" borderId="0" xfId="0" applyNumberFormat="1" applyFont="1" applyAlignment="1">
      <alignment horizontal="right" vertical="top"/>
    </xf>
    <xf numFmtId="0" fontId="81" fillId="0" borderId="0" xfId="0" applyFont="1" applyAlignment="1">
      <alignment vertical="top"/>
    </xf>
    <xf numFmtId="4" fontId="83" fillId="0" borderId="1" xfId="0" applyNumberFormat="1" applyFont="1" applyBorder="1" applyAlignment="1">
      <alignment horizontal="right" vertical="top"/>
    </xf>
    <xf numFmtId="0" fontId="83" fillId="0" borderId="1" xfId="0" applyFont="1" applyBorder="1" applyAlignment="1">
      <alignment vertical="top" wrapText="1"/>
    </xf>
    <xf numFmtId="2" fontId="82" fillId="0" borderId="1" xfId="0" applyNumberFormat="1" applyFont="1" applyBorder="1" applyAlignment="1">
      <alignment horizontal="right" vertical="top"/>
    </xf>
    <xf numFmtId="0" fontId="82" fillId="0" borderId="1" xfId="0" applyFont="1" applyBorder="1" applyAlignment="1">
      <alignment vertical="top" wrapText="1"/>
    </xf>
    <xf numFmtId="0" fontId="82" fillId="0" borderId="1" xfId="0" applyFont="1" applyBorder="1" applyAlignment="1">
      <alignment horizontal="left" vertical="top" wrapText="1"/>
    </xf>
    <xf numFmtId="168" fontId="82" fillId="0" borderId="1" xfId="1" applyNumberFormat="1" applyFont="1" applyBorder="1" applyAlignment="1">
      <alignment horizontal="right" vertical="top" wrapText="1"/>
    </xf>
    <xf numFmtId="0" fontId="114" fillId="31" borderId="0" xfId="0" applyFont="1" applyFill="1" applyAlignment="1">
      <alignment horizontal="center" vertical="center" wrapText="1"/>
    </xf>
    <xf numFmtId="0" fontId="101" fillId="31" borderId="53" xfId="0" applyFont="1" applyFill="1" applyBorder="1" applyAlignment="1">
      <alignment horizontal="center" vertical="center" wrapText="1"/>
    </xf>
    <xf numFmtId="0" fontId="101" fillId="31" borderId="15" xfId="0" applyFont="1" applyFill="1" applyBorder="1" applyAlignment="1">
      <alignment horizontal="center" vertical="center" wrapText="1"/>
    </xf>
    <xf numFmtId="0" fontId="89" fillId="32" borderId="29" xfId="0" applyFont="1" applyFill="1" applyBorder="1" applyAlignment="1">
      <alignment vertical="center" wrapText="1"/>
    </xf>
    <xf numFmtId="164" fontId="89" fillId="0" borderId="30" xfId="0" applyNumberFormat="1" applyFont="1" applyBorder="1" applyAlignment="1">
      <alignment horizontal="right" vertical="center" wrapText="1"/>
    </xf>
    <xf numFmtId="0" fontId="101" fillId="32" borderId="0" xfId="0" applyFont="1" applyFill="1" applyAlignment="1">
      <alignment vertical="center" wrapText="1"/>
    </xf>
    <xf numFmtId="164" fontId="101" fillId="0" borderId="0" xfId="0" applyNumberFormat="1" applyFont="1" applyAlignment="1">
      <alignment horizontal="right" vertical="center" wrapText="1"/>
    </xf>
    <xf numFmtId="0" fontId="67" fillId="33" borderId="0" xfId="0" applyFont="1" applyFill="1"/>
    <xf numFmtId="0" fontId="114" fillId="28" borderId="49" xfId="0" applyFont="1" applyFill="1" applyBorder="1" applyAlignment="1">
      <alignment horizontal="center" vertical="center" wrapText="1"/>
    </xf>
    <xf numFmtId="0" fontId="114" fillId="28" borderId="61" xfId="0" applyFont="1" applyFill="1" applyBorder="1" applyAlignment="1">
      <alignment horizontal="center" vertical="center" wrapText="1"/>
    </xf>
    <xf numFmtId="0" fontId="101" fillId="32" borderId="43" xfId="0" applyFont="1" applyFill="1" applyBorder="1" applyAlignment="1">
      <alignment vertical="top" wrapText="1"/>
    </xf>
    <xf numFmtId="2" fontId="101" fillId="32" borderId="27" xfId="0" applyNumberFormat="1" applyFont="1" applyFill="1" applyBorder="1" applyAlignment="1">
      <alignment horizontal="right" vertical="top" wrapText="1"/>
    </xf>
    <xf numFmtId="178" fontId="101" fillId="32" borderId="43" xfId="1" applyNumberFormat="1" applyFont="1" applyFill="1" applyBorder="1" applyAlignment="1">
      <alignment horizontal="right" vertical="top" wrapText="1"/>
    </xf>
    <xf numFmtId="0" fontId="89" fillId="32" borderId="78" xfId="0" applyFont="1" applyFill="1" applyBorder="1" applyAlignment="1">
      <alignment vertical="top" wrapText="1"/>
    </xf>
    <xf numFmtId="2" fontId="89" fillId="32" borderId="6" xfId="0" applyNumberFormat="1" applyFont="1" applyFill="1" applyBorder="1" applyAlignment="1">
      <alignment horizontal="right" vertical="top" wrapText="1"/>
    </xf>
    <xf numFmtId="178" fontId="89" fillId="32" borderId="43" xfId="1" applyNumberFormat="1" applyFont="1" applyFill="1" applyBorder="1" applyAlignment="1">
      <alignment horizontal="right" vertical="top" wrapText="1"/>
    </xf>
    <xf numFmtId="0" fontId="116" fillId="32" borderId="78" xfId="0" applyFont="1" applyFill="1" applyBorder="1" applyAlignment="1">
      <alignment vertical="top" wrapText="1"/>
    </xf>
    <xf numFmtId="2" fontId="116" fillId="32" borderId="6" xfId="0" applyNumberFormat="1" applyFont="1" applyFill="1" applyBorder="1" applyAlignment="1">
      <alignment horizontal="right" vertical="top" wrapText="1"/>
    </xf>
    <xf numFmtId="178" fontId="116" fillId="32" borderId="43" xfId="1" applyNumberFormat="1" applyFont="1" applyFill="1" applyBorder="1" applyAlignment="1">
      <alignment horizontal="right" vertical="top" wrapText="1"/>
    </xf>
    <xf numFmtId="168" fontId="89" fillId="32" borderId="87" xfId="1" applyNumberFormat="1" applyFont="1" applyFill="1" applyBorder="1" applyAlignment="1">
      <alignment horizontal="right" vertical="top" wrapText="1"/>
    </xf>
    <xf numFmtId="0" fontId="74" fillId="0" borderId="69" xfId="0" applyFont="1" applyBorder="1"/>
    <xf numFmtId="0" fontId="82" fillId="0" borderId="0" xfId="29" applyFont="1"/>
    <xf numFmtId="0" fontId="92" fillId="0" borderId="0" xfId="29" applyFont="1"/>
    <xf numFmtId="0" fontId="78" fillId="0" borderId="0" xfId="29" applyFont="1"/>
    <xf numFmtId="0" fontId="67" fillId="0" borderId="0" xfId="29" applyFont="1"/>
    <xf numFmtId="0" fontId="117" fillId="0" borderId="0" xfId="0" applyFont="1" applyAlignment="1">
      <alignment vertical="center" wrapText="1"/>
    </xf>
    <xf numFmtId="0" fontId="118" fillId="0" borderId="0" xfId="0" applyFont="1"/>
    <xf numFmtId="0" fontId="93" fillId="0" borderId="0" xfId="0" applyFont="1" applyAlignment="1">
      <alignment horizontal="left"/>
    </xf>
    <xf numFmtId="0" fontId="117" fillId="0" borderId="0" xfId="0" applyFont="1" applyAlignment="1">
      <alignment horizontal="left" vertical="center" wrapText="1"/>
    </xf>
    <xf numFmtId="164" fontId="92" fillId="0" borderId="0" xfId="29" applyNumberFormat="1" applyFont="1"/>
    <xf numFmtId="164" fontId="82" fillId="0" borderId="0" xfId="29" applyNumberFormat="1" applyFont="1"/>
    <xf numFmtId="4" fontId="90" fillId="0" borderId="1" xfId="0" applyNumberFormat="1" applyFont="1" applyBorder="1" applyAlignment="1">
      <alignment horizontal="right" vertical="top"/>
    </xf>
    <xf numFmtId="0" fontId="83" fillId="0" borderId="1" xfId="0" applyFont="1" applyBorder="1" applyAlignment="1">
      <alignment horizontal="left" vertical="top" wrapText="1"/>
    </xf>
    <xf numFmtId="4" fontId="82" fillId="0" borderId="0" xfId="29" applyNumberFormat="1" applyFont="1"/>
    <xf numFmtId="0" fontId="82" fillId="0" borderId="1" xfId="29" applyFont="1" applyBorder="1"/>
    <xf numFmtId="2" fontId="82" fillId="0" borderId="1" xfId="12" applyNumberFormat="1" applyFont="1" applyBorder="1" applyAlignment="1">
      <alignment vertical="top"/>
    </xf>
    <xf numFmtId="1" fontId="113" fillId="0" borderId="0" xfId="29" applyNumberFormat="1" applyFont="1"/>
    <xf numFmtId="0" fontId="82" fillId="0" borderId="1" xfId="29" applyFont="1" applyBorder="1" applyAlignment="1">
      <alignment wrapText="1"/>
    </xf>
    <xf numFmtId="2" fontId="82" fillId="0" borderId="0" xfId="29" applyNumberFormat="1" applyFont="1"/>
    <xf numFmtId="1" fontId="82" fillId="0" borderId="0" xfId="29" applyNumberFormat="1" applyFont="1"/>
    <xf numFmtId="171" fontId="82" fillId="0" borderId="0" xfId="29" applyNumberFormat="1" applyFont="1"/>
    <xf numFmtId="0" fontId="87" fillId="0" borderId="0" xfId="12" applyFont="1"/>
    <xf numFmtId="0" fontId="67" fillId="0" borderId="0" xfId="12" applyFont="1"/>
    <xf numFmtId="0" fontId="87" fillId="3" borderId="0" xfId="12" applyFont="1" applyFill="1"/>
    <xf numFmtId="0" fontId="71" fillId="3" borderId="0" xfId="12" applyFont="1" applyFill="1" applyAlignment="1">
      <alignment horizontal="center"/>
    </xf>
    <xf numFmtId="0" fontId="71" fillId="0" borderId="0" xfId="12" applyFont="1" applyAlignment="1">
      <alignment horizontal="center"/>
    </xf>
    <xf numFmtId="0" fontId="87" fillId="4" borderId="0" xfId="12" applyFont="1" applyFill="1"/>
    <xf numFmtId="168" fontId="82" fillId="0" borderId="1" xfId="1" applyNumberFormat="1" applyFont="1" applyBorder="1"/>
    <xf numFmtId="0" fontId="87" fillId="0" borderId="64" xfId="12" applyFont="1" applyBorder="1"/>
    <xf numFmtId="0" fontId="87" fillId="0" borderId="1" xfId="12" applyFont="1" applyBorder="1"/>
    <xf numFmtId="168" fontId="82" fillId="0" borderId="1" xfId="1" applyNumberFormat="1" applyFont="1" applyBorder="1" applyAlignment="1">
      <alignment wrapText="1"/>
    </xf>
    <xf numFmtId="0" fontId="113" fillId="0" borderId="0" xfId="12" applyFont="1"/>
    <xf numFmtId="168" fontId="82" fillId="0" borderId="1" xfId="1" applyNumberFormat="1" applyFont="1" applyFill="1" applyBorder="1" applyAlignment="1">
      <alignment wrapText="1"/>
    </xf>
    <xf numFmtId="168" fontId="87" fillId="0" borderId="0" xfId="12" applyNumberFormat="1" applyFont="1"/>
    <xf numFmtId="0" fontId="74" fillId="3" borderId="0" xfId="0" applyFont="1" applyFill="1"/>
    <xf numFmtId="0" fontId="83" fillId="0" borderId="1" xfId="0" applyFont="1" applyBorder="1" applyAlignment="1">
      <alignment vertical="center" wrapText="1"/>
    </xf>
    <xf numFmtId="0" fontId="83" fillId="0" borderId="1" xfId="0" applyFont="1" applyBorder="1" applyAlignment="1">
      <alignment horizontal="center" vertical="top" wrapText="1"/>
    </xf>
    <xf numFmtId="168" fontId="82" fillId="0" borderId="1" xfId="0" applyNumberFormat="1" applyFont="1" applyBorder="1"/>
    <xf numFmtId="0" fontId="82" fillId="0" borderId="1" xfId="0" applyFont="1" applyBorder="1" applyAlignment="1">
      <alignment horizontal="left" indent="1"/>
    </xf>
    <xf numFmtId="0" fontId="82" fillId="0" borderId="0" xfId="0" applyFont="1" applyAlignment="1">
      <alignment horizontal="left" vertical="center"/>
    </xf>
    <xf numFmtId="0" fontId="119" fillId="0" borderId="0" xfId="0" applyFont="1" applyAlignment="1">
      <alignment horizontal="left" vertical="center"/>
    </xf>
    <xf numFmtId="0" fontId="110" fillId="0" borderId="0" xfId="0" applyFont="1" applyAlignment="1">
      <alignment vertical="top"/>
    </xf>
    <xf numFmtId="164" fontId="82" fillId="0" borderId="1" xfId="3" applyNumberFormat="1" applyFont="1" applyBorder="1" applyAlignment="1">
      <alignment horizontal="center" vertical="top"/>
    </xf>
    <xf numFmtId="164" fontId="82" fillId="0" borderId="1" xfId="2" applyNumberFormat="1" applyFont="1" applyBorder="1" applyAlignment="1">
      <alignment horizontal="center" vertical="top"/>
    </xf>
    <xf numFmtId="0" fontId="82" fillId="0" borderId="1" xfId="4" applyFont="1" applyBorder="1" applyAlignment="1">
      <alignment horizontal="center" vertical="center"/>
    </xf>
    <xf numFmtId="0" fontId="82" fillId="0" borderId="1" xfId="0" applyFont="1" applyBorder="1" applyAlignment="1">
      <alignment vertical="top"/>
    </xf>
    <xf numFmtId="2" fontId="82" fillId="0" borderId="1" xfId="0" applyNumberFormat="1" applyFont="1" applyBorder="1" applyAlignment="1">
      <alignment vertical="top"/>
    </xf>
    <xf numFmtId="2" fontId="82" fillId="0" borderId="1" xfId="24" applyNumberFormat="1" applyFont="1" applyBorder="1" applyAlignment="1" applyProtection="1">
      <alignment horizontal="right" vertical="top"/>
      <protection locked="0"/>
    </xf>
    <xf numFmtId="0" fontId="82" fillId="0" borderId="0" xfId="0" applyFont="1" applyAlignment="1">
      <alignment horizontal="left" vertical="top"/>
    </xf>
    <xf numFmtId="4" fontId="82" fillId="0" borderId="1" xfId="24" applyNumberFormat="1" applyFont="1" applyBorder="1" applyAlignment="1">
      <alignment horizontal="right" vertical="top"/>
    </xf>
    <xf numFmtId="0" fontId="82" fillId="0" borderId="0" xfId="0" applyFont="1" applyAlignment="1">
      <alignment vertical="top"/>
    </xf>
    <xf numFmtId="0" fontId="118" fillId="0" borderId="0" xfId="0" applyFont="1" applyAlignment="1">
      <alignment vertical="top"/>
    </xf>
    <xf numFmtId="2" fontId="118" fillId="0" borderId="0" xfId="0" applyNumberFormat="1" applyFont="1" applyAlignment="1">
      <alignment vertical="top"/>
    </xf>
    <xf numFmtId="2" fontId="82" fillId="0" borderId="0" xfId="0" applyNumberFormat="1" applyFont="1" applyAlignment="1">
      <alignment vertical="top"/>
    </xf>
    <xf numFmtId="2" fontId="110" fillId="0" borderId="0" xfId="0" applyNumberFormat="1" applyFont="1" applyAlignment="1">
      <alignment vertical="top"/>
    </xf>
    <xf numFmtId="0" fontId="74" fillId="0" borderId="0" xfId="19" applyFont="1"/>
    <xf numFmtId="0" fontId="66" fillId="0" borderId="0" xfId="19" applyFont="1"/>
    <xf numFmtId="0" fontId="83" fillId="0" borderId="1" xfId="19" applyFont="1" applyBorder="1" applyAlignment="1">
      <alignment horizontal="center" vertical="center" wrapText="1"/>
    </xf>
    <xf numFmtId="0" fontId="83" fillId="0" borderId="1" xfId="13" applyFont="1" applyBorder="1" applyAlignment="1">
      <alignment wrapText="1"/>
    </xf>
    <xf numFmtId="2" fontId="83" fillId="0" borderId="1" xfId="0" applyNumberFormat="1" applyFont="1" applyBorder="1" applyAlignment="1">
      <alignment vertical="top"/>
    </xf>
    <xf numFmtId="0" fontId="79" fillId="0" borderId="0" xfId="19" applyFont="1"/>
    <xf numFmtId="0" fontId="82" fillId="0" borderId="1" xfId="13" applyFont="1" applyBorder="1" applyAlignment="1">
      <alignment wrapText="1"/>
    </xf>
    <xf numFmtId="4" fontId="82" fillId="0" borderId="1" xfId="0" applyNumberFormat="1" applyFont="1" applyBorder="1" applyAlignment="1">
      <alignment horizontal="right" vertical="top" wrapText="1"/>
    </xf>
    <xf numFmtId="2" fontId="74" fillId="0" borderId="0" xfId="19" applyNumberFormat="1" applyFont="1"/>
    <xf numFmtId="170" fontId="74" fillId="0" borderId="0" xfId="19" applyNumberFormat="1" applyFont="1"/>
    <xf numFmtId="0" fontId="74" fillId="0" borderId="61" xfId="0" applyFont="1" applyBorder="1"/>
    <xf numFmtId="0" fontId="101" fillId="28" borderId="15" xfId="0" applyFont="1" applyFill="1" applyBorder="1" applyAlignment="1">
      <alignment horizontal="center" vertical="center" wrapText="1"/>
    </xf>
    <xf numFmtId="0" fontId="101" fillId="28" borderId="25" xfId="0" applyFont="1" applyFill="1" applyBorder="1" applyAlignment="1">
      <alignment horizontal="center" vertical="center" wrapText="1"/>
    </xf>
    <xf numFmtId="0" fontId="101" fillId="28" borderId="43" xfId="0" applyFont="1" applyFill="1" applyBorder="1" applyAlignment="1">
      <alignment horizontal="center" vertical="center" wrapText="1"/>
    </xf>
    <xf numFmtId="0" fontId="115" fillId="28" borderId="61" xfId="0" applyFont="1" applyFill="1" applyBorder="1" applyAlignment="1">
      <alignment vertical="center" wrapText="1"/>
    </xf>
    <xf numFmtId="0" fontId="101" fillId="32" borderId="90" xfId="0" applyFont="1" applyFill="1" applyBorder="1" applyAlignment="1">
      <alignment vertical="center" wrapText="1"/>
    </xf>
    <xf numFmtId="4" fontId="101" fillId="32" borderId="30" xfId="0" applyNumberFormat="1" applyFont="1" applyFill="1" applyBorder="1" applyAlignment="1">
      <alignment horizontal="right" vertical="top" wrapText="1"/>
    </xf>
    <xf numFmtId="164" fontId="101" fillId="32" borderId="7" xfId="0" applyNumberFormat="1" applyFont="1" applyFill="1" applyBorder="1" applyAlignment="1">
      <alignment horizontal="right" vertical="top"/>
    </xf>
    <xf numFmtId="164" fontId="101" fillId="32" borderId="7" xfId="0" applyNumberFormat="1" applyFont="1" applyFill="1" applyBorder="1" applyAlignment="1">
      <alignment horizontal="right" vertical="top" wrapText="1"/>
    </xf>
    <xf numFmtId="0" fontId="89" fillId="32" borderId="91" xfId="0" applyFont="1" applyFill="1" applyBorder="1" applyAlignment="1">
      <alignment horizontal="left" vertical="center" wrapText="1" indent="1"/>
    </xf>
    <xf numFmtId="4" fontId="89" fillId="32" borderId="6" xfId="0" applyNumberFormat="1" applyFont="1" applyFill="1" applyBorder="1" applyAlignment="1">
      <alignment horizontal="right" vertical="top"/>
    </xf>
    <xf numFmtId="4" fontId="89" fillId="32" borderId="30" xfId="0" applyNumberFormat="1" applyFont="1" applyFill="1" applyBorder="1" applyAlignment="1">
      <alignment horizontal="right" vertical="top" wrapText="1"/>
    </xf>
    <xf numFmtId="164" fontId="89" fillId="32" borderId="7" xfId="0" applyNumberFormat="1" applyFont="1" applyFill="1" applyBorder="1" applyAlignment="1">
      <alignment horizontal="right" vertical="top"/>
    </xf>
    <xf numFmtId="164" fontId="89" fillId="32" borderId="7" xfId="0" applyNumberFormat="1" applyFont="1" applyFill="1" applyBorder="1" applyAlignment="1">
      <alignment horizontal="right" vertical="top" wrapText="1"/>
    </xf>
    <xf numFmtId="0" fontId="90" fillId="32" borderId="90" xfId="0" applyFont="1" applyFill="1" applyBorder="1" applyAlignment="1">
      <alignment horizontal="left" vertical="center" wrapText="1" indent="1"/>
    </xf>
    <xf numFmtId="0" fontId="89" fillId="32" borderId="90" xfId="0" applyFont="1" applyFill="1" applyBorder="1" applyAlignment="1">
      <alignment horizontal="left" vertical="center" wrapText="1" indent="1"/>
    </xf>
    <xf numFmtId="0" fontId="103" fillId="32" borderId="91" xfId="0" applyFont="1" applyFill="1" applyBorder="1" applyAlignment="1">
      <alignment horizontal="left" vertical="center" wrapText="1" indent="2"/>
    </xf>
    <xf numFmtId="4" fontId="103" fillId="32" borderId="38" xfId="0" applyNumberFormat="1" applyFont="1" applyFill="1" applyBorder="1" applyAlignment="1">
      <alignment horizontal="right" vertical="top" wrapText="1"/>
    </xf>
    <xf numFmtId="4" fontId="103" fillId="32" borderId="30" xfId="0" applyNumberFormat="1" applyFont="1" applyFill="1" applyBorder="1" applyAlignment="1">
      <alignment horizontal="right" vertical="top" wrapText="1"/>
    </xf>
    <xf numFmtId="164" fontId="103" fillId="32" borderId="7" xfId="0" applyNumberFormat="1" applyFont="1" applyFill="1" applyBorder="1" applyAlignment="1">
      <alignment horizontal="right" vertical="top"/>
    </xf>
    <xf numFmtId="164" fontId="103" fillId="32" borderId="7" xfId="0" applyNumberFormat="1" applyFont="1" applyFill="1" applyBorder="1" applyAlignment="1">
      <alignment horizontal="right" vertical="top" wrapText="1"/>
    </xf>
    <xf numFmtId="4" fontId="103" fillId="32" borderId="6" xfId="0" applyNumberFormat="1" applyFont="1" applyFill="1" applyBorder="1" applyAlignment="1">
      <alignment horizontal="right" vertical="top"/>
    </xf>
    <xf numFmtId="2" fontId="103" fillId="32" borderId="104" xfId="0" applyNumberFormat="1" applyFont="1" applyFill="1" applyBorder="1" applyAlignment="1">
      <alignment horizontal="right" vertical="top"/>
    </xf>
    <xf numFmtId="2" fontId="103" fillId="32" borderId="105" xfId="0" applyNumberFormat="1" applyFont="1" applyFill="1" applyBorder="1" applyAlignment="1">
      <alignment horizontal="right" vertical="top"/>
    </xf>
    <xf numFmtId="0" fontId="103" fillId="32" borderId="92" xfId="0" applyFont="1" applyFill="1" applyBorder="1" applyAlignment="1">
      <alignment horizontal="left" vertical="center" wrapText="1" indent="2"/>
    </xf>
    <xf numFmtId="164" fontId="103" fillId="32" borderId="108" xfId="0" applyNumberFormat="1" applyFont="1" applyFill="1" applyBorder="1" applyAlignment="1">
      <alignment horizontal="right" vertical="top"/>
    </xf>
    <xf numFmtId="164" fontId="103" fillId="32" borderId="109" xfId="0" applyNumberFormat="1" applyFont="1" applyFill="1" applyBorder="1" applyAlignment="1">
      <alignment horizontal="right" vertical="top"/>
    </xf>
    <xf numFmtId="164" fontId="103" fillId="32" borderId="109" xfId="0" applyNumberFormat="1" applyFont="1" applyFill="1" applyBorder="1" applyAlignment="1">
      <alignment horizontal="right" vertical="top" wrapText="1"/>
    </xf>
    <xf numFmtId="164" fontId="120" fillId="32" borderId="6" xfId="0" applyNumberFormat="1" applyFont="1" applyFill="1" applyBorder="1" applyAlignment="1">
      <alignment horizontal="right" vertical="top" wrapText="1"/>
    </xf>
    <xf numFmtId="0" fontId="89" fillId="32" borderId="61" xfId="0" applyFont="1" applyFill="1" applyBorder="1" applyAlignment="1">
      <alignment horizontal="left" vertical="center" wrapText="1" indent="1"/>
    </xf>
    <xf numFmtId="0" fontId="74" fillId="0" borderId="26" xfId="0" applyFont="1" applyBorder="1"/>
    <xf numFmtId="0" fontId="101" fillId="28" borderId="5" xfId="0" applyFont="1" applyFill="1" applyBorder="1" applyAlignment="1">
      <alignment horizontal="center" vertical="center" wrapText="1"/>
    </xf>
    <xf numFmtId="0" fontId="101" fillId="28" borderId="17" xfId="0" applyFont="1" applyFill="1" applyBorder="1" applyAlignment="1">
      <alignment horizontal="center" vertical="center" wrapText="1"/>
    </xf>
    <xf numFmtId="0" fontId="101" fillId="32" borderId="6" xfId="0" applyFont="1" applyFill="1" applyBorder="1" applyAlignment="1">
      <alignment vertical="center" wrapText="1"/>
    </xf>
    <xf numFmtId="2" fontId="101" fillId="32" borderId="38" xfId="0" applyNumberFormat="1" applyFont="1" applyFill="1" applyBorder="1" applyAlignment="1">
      <alignment horizontal="right" vertical="top" wrapText="1"/>
    </xf>
    <xf numFmtId="0" fontId="101" fillId="32" borderId="38" xfId="0" applyFont="1" applyFill="1" applyBorder="1" applyAlignment="1">
      <alignment horizontal="right" vertical="top" wrapText="1"/>
    </xf>
    <xf numFmtId="0" fontId="89" fillId="32" borderId="6" xfId="0" applyFont="1" applyFill="1" applyBorder="1" applyAlignment="1">
      <alignment horizontal="left" vertical="center" wrapText="1" indent="1"/>
    </xf>
    <xf numFmtId="0" fontId="89" fillId="32" borderId="6" xfId="0" applyFont="1" applyFill="1" applyBorder="1" applyAlignment="1">
      <alignment horizontal="right" vertical="top" wrapText="1"/>
    </xf>
    <xf numFmtId="0" fontId="103" fillId="32" borderId="6" xfId="0" applyFont="1" applyFill="1" applyBorder="1" applyAlignment="1">
      <alignment horizontal="left" vertical="center" wrapText="1" indent="2"/>
    </xf>
    <xf numFmtId="0" fontId="103" fillId="32" borderId="0" xfId="0" applyFont="1" applyFill="1" applyAlignment="1">
      <alignment horizontal="left" vertical="center" wrapText="1" indent="2"/>
    </xf>
    <xf numFmtId="2" fontId="103" fillId="32" borderId="0" xfId="0" applyNumberFormat="1" applyFont="1" applyFill="1" applyAlignment="1">
      <alignment horizontal="right" vertical="top" wrapText="1"/>
    </xf>
    <xf numFmtId="171" fontId="74" fillId="0" borderId="0" xfId="0" applyNumberFormat="1" applyFont="1"/>
    <xf numFmtId="0" fontId="70" fillId="0" borderId="0" xfId="13" applyFont="1"/>
    <xf numFmtId="0" fontId="67" fillId="0" borderId="0" xfId="0" applyFont="1" applyAlignment="1">
      <alignment vertical="center" wrapText="1"/>
    </xf>
    <xf numFmtId="0" fontId="67" fillId="28" borderId="0" xfId="0" applyFont="1" applyFill="1"/>
    <xf numFmtId="0" fontId="67" fillId="28" borderId="0" xfId="13" applyFont="1" applyFill="1"/>
    <xf numFmtId="0" fontId="67" fillId="0" borderId="0" xfId="13" applyFont="1"/>
    <xf numFmtId="0" fontId="118" fillId="0" borderId="0" xfId="13" applyFont="1"/>
    <xf numFmtId="0" fontId="80" fillId="0" borderId="0" xfId="0" applyFont="1" applyAlignment="1">
      <alignment vertical="center"/>
    </xf>
    <xf numFmtId="0" fontId="84" fillId="0" borderId="1" xfId="0" applyFont="1" applyBorder="1" applyAlignment="1">
      <alignment horizontal="center" vertical="center" wrapText="1"/>
    </xf>
    <xf numFmtId="2" fontId="82" fillId="0" borderId="1" xfId="0" applyNumberFormat="1" applyFont="1" applyBorder="1" applyAlignment="1">
      <alignment vertical="top" wrapText="1"/>
    </xf>
    <xf numFmtId="0" fontId="82" fillId="0" borderId="0" xfId="13" applyFont="1"/>
    <xf numFmtId="4" fontId="70" fillId="0" borderId="0" xfId="13" applyNumberFormat="1" applyFont="1"/>
    <xf numFmtId="0" fontId="66" fillId="0" borderId="0" xfId="0" applyFont="1" applyAlignment="1">
      <alignment horizontal="left" wrapText="1"/>
    </xf>
    <xf numFmtId="0" fontId="87" fillId="0" borderId="0" xfId="0" applyFont="1" applyAlignment="1">
      <alignment vertical="center" wrapText="1"/>
    </xf>
    <xf numFmtId="168" fontId="98" fillId="0" borderId="0" xfId="0" applyNumberFormat="1" applyFont="1"/>
    <xf numFmtId="168" fontId="92" fillId="0" borderId="0" xfId="0" applyNumberFormat="1" applyFont="1"/>
    <xf numFmtId="168" fontId="82" fillId="0" borderId="0" xfId="0" applyNumberFormat="1" applyFont="1"/>
    <xf numFmtId="168" fontId="90" fillId="0" borderId="1" xfId="1" applyNumberFormat="1" applyFont="1" applyBorder="1" applyAlignment="1">
      <alignment vertical="top"/>
    </xf>
    <xf numFmtId="2" fontId="87" fillId="0" borderId="0" xfId="0" applyNumberFormat="1" applyFont="1"/>
    <xf numFmtId="0" fontId="101" fillId="28" borderId="106" xfId="0" applyFont="1" applyFill="1" applyBorder="1" applyAlignment="1">
      <alignment horizontal="center" vertical="center" wrapText="1"/>
    </xf>
    <xf numFmtId="0" fontId="101" fillId="32" borderId="31" xfId="0" applyFont="1" applyFill="1" applyBorder="1" applyAlignment="1">
      <alignment vertical="center" wrapText="1"/>
    </xf>
    <xf numFmtId="4" fontId="101" fillId="32" borderId="31" xfId="0" applyNumberFormat="1" applyFont="1" applyFill="1" applyBorder="1" applyAlignment="1">
      <alignment horizontal="right" vertical="top" wrapText="1"/>
    </xf>
    <xf numFmtId="4" fontId="101" fillId="32" borderId="48" xfId="0" applyNumberFormat="1" applyFont="1" applyFill="1" applyBorder="1" applyAlignment="1">
      <alignment horizontal="right" vertical="top" wrapText="1"/>
    </xf>
    <xf numFmtId="178" fontId="101" fillId="32" borderId="47" xfId="0" applyNumberFormat="1" applyFont="1" applyFill="1" applyBorder="1" applyAlignment="1">
      <alignment horizontal="right" vertical="top"/>
    </xf>
    <xf numFmtId="4" fontId="103" fillId="32" borderId="32" xfId="0" applyNumberFormat="1" applyFont="1" applyFill="1" applyBorder="1" applyAlignment="1">
      <alignment horizontal="right" vertical="top" wrapText="1"/>
    </xf>
    <xf numFmtId="4" fontId="103" fillId="32" borderId="48" xfId="0" applyNumberFormat="1" applyFont="1" applyFill="1" applyBorder="1" applyAlignment="1">
      <alignment horizontal="right" vertical="top" wrapText="1"/>
    </xf>
    <xf numFmtId="168" fontId="103" fillId="32" borderId="17" xfId="0" applyNumberFormat="1" applyFont="1" applyFill="1" applyBorder="1" applyAlignment="1">
      <alignment horizontal="right" vertical="top"/>
    </xf>
    <xf numFmtId="178" fontId="103" fillId="32" borderId="17" xfId="0" applyNumberFormat="1" applyFont="1" applyFill="1" applyBorder="1" applyAlignment="1">
      <alignment horizontal="right" vertical="top"/>
    </xf>
    <xf numFmtId="0" fontId="89" fillId="32" borderId="32" xfId="0" applyFont="1" applyFill="1" applyBorder="1" applyAlignment="1">
      <alignment horizontal="left" vertical="center" wrapText="1"/>
    </xf>
    <xf numFmtId="4" fontId="89" fillId="32" borderId="32" xfId="0" applyNumberFormat="1" applyFont="1" applyFill="1" applyBorder="1" applyAlignment="1">
      <alignment horizontal="right" vertical="top" wrapText="1"/>
    </xf>
    <xf numFmtId="4" fontId="89" fillId="32" borderId="48" xfId="0" applyNumberFormat="1" applyFont="1" applyFill="1" applyBorder="1" applyAlignment="1">
      <alignment horizontal="right" vertical="top" wrapText="1"/>
    </xf>
    <xf numFmtId="168" fontId="89" fillId="32" borderId="17" xfId="0" applyNumberFormat="1" applyFont="1" applyFill="1" applyBorder="1" applyAlignment="1">
      <alignment horizontal="right" vertical="top"/>
    </xf>
    <xf numFmtId="178" fontId="89" fillId="32" borderId="17" xfId="0" applyNumberFormat="1" applyFont="1" applyFill="1" applyBorder="1" applyAlignment="1">
      <alignment horizontal="right" vertical="top"/>
    </xf>
    <xf numFmtId="0" fontId="101" fillId="28" borderId="6" xfId="0" applyFont="1" applyFill="1" applyBorder="1" applyAlignment="1">
      <alignment vertical="center" wrapText="1"/>
    </xf>
    <xf numFmtId="0" fontId="101" fillId="32" borderId="47" xfId="0" applyFont="1" applyFill="1" applyBorder="1" applyAlignment="1">
      <alignment horizontal="right" vertical="top"/>
    </xf>
    <xf numFmtId="0" fontId="89" fillId="32" borderId="17" xfId="0" applyFont="1" applyFill="1" applyBorder="1" applyAlignment="1">
      <alignment horizontal="right" vertical="top"/>
    </xf>
    <xf numFmtId="0" fontId="89" fillId="32" borderId="0" xfId="0" applyFont="1" applyFill="1" applyAlignment="1">
      <alignment horizontal="left" vertical="center" wrapText="1"/>
    </xf>
    <xf numFmtId="164" fontId="89" fillId="32" borderId="0" xfId="0" applyNumberFormat="1" applyFont="1" applyFill="1" applyAlignment="1">
      <alignment horizontal="right" vertical="top" wrapText="1"/>
    </xf>
    <xf numFmtId="177" fontId="89" fillId="32" borderId="42" xfId="0" applyNumberFormat="1" applyFont="1" applyFill="1" applyBorder="1" applyAlignment="1">
      <alignment horizontal="right" vertical="top"/>
    </xf>
    <xf numFmtId="0" fontId="96" fillId="0" borderId="0" xfId="0" applyFont="1" applyAlignment="1">
      <alignment vertical="center"/>
    </xf>
    <xf numFmtId="0" fontId="101" fillId="28" borderId="36" xfId="0" applyFont="1" applyFill="1" applyBorder="1" applyAlignment="1">
      <alignment horizontal="center" vertical="center" wrapText="1"/>
    </xf>
    <xf numFmtId="0" fontId="101" fillId="32" borderId="33" xfId="0" applyFont="1" applyFill="1" applyBorder="1" applyAlignment="1">
      <alignment vertical="center" wrapText="1"/>
    </xf>
    <xf numFmtId="0" fontId="101" fillId="32" borderId="38" xfId="0" applyFont="1" applyFill="1" applyBorder="1" applyAlignment="1">
      <alignment horizontal="right" vertical="top"/>
    </xf>
    <xf numFmtId="0" fontId="101" fillId="32" borderId="6" xfId="0" applyFont="1" applyFill="1" applyBorder="1" applyAlignment="1">
      <alignment horizontal="right" vertical="top"/>
    </xf>
    <xf numFmtId="0" fontId="101" fillId="32" borderId="6" xfId="0" applyFont="1" applyFill="1" applyBorder="1" applyAlignment="1">
      <alignment horizontal="right" vertical="top" wrapText="1"/>
    </xf>
    <xf numFmtId="0" fontId="89" fillId="32" borderId="6" xfId="0" applyFont="1" applyFill="1" applyBorder="1" applyAlignment="1">
      <alignment horizontal="right" vertical="top"/>
    </xf>
    <xf numFmtId="0" fontId="115" fillId="32" borderId="6" xfId="0" applyFont="1" applyFill="1" applyBorder="1" applyAlignment="1">
      <alignment horizontal="right" vertical="top"/>
    </xf>
    <xf numFmtId="0" fontId="115" fillId="32" borderId="6" xfId="0" applyFont="1" applyFill="1" applyBorder="1" applyAlignment="1">
      <alignment horizontal="right" vertical="top" wrapText="1"/>
    </xf>
    <xf numFmtId="0" fontId="84" fillId="32" borderId="32" xfId="0" applyFont="1" applyFill="1" applyBorder="1" applyAlignment="1">
      <alignment vertical="center" wrapText="1"/>
    </xf>
    <xf numFmtId="0" fontId="90" fillId="32" borderId="0" xfId="0" applyFont="1" applyFill="1" applyAlignment="1">
      <alignment horizontal="left" vertical="center" wrapText="1" indent="1"/>
    </xf>
    <xf numFmtId="0" fontId="89" fillId="32" borderId="0" xfId="0" applyFont="1" applyFill="1" applyAlignment="1">
      <alignment horizontal="right" vertical="top"/>
    </xf>
    <xf numFmtId="0" fontId="115" fillId="32" borderId="0" xfId="0" applyFont="1" applyFill="1" applyAlignment="1">
      <alignment horizontal="right" vertical="top"/>
    </xf>
    <xf numFmtId="0" fontId="89" fillId="32" borderId="0" xfId="0" applyFont="1" applyFill="1" applyAlignment="1">
      <alignment horizontal="right" vertical="top" wrapText="1"/>
    </xf>
    <xf numFmtId="0" fontId="74" fillId="0" borderId="0" xfId="20" applyFont="1"/>
    <xf numFmtId="0" fontId="74" fillId="0" borderId="0" xfId="20" applyFont="1" applyAlignment="1">
      <alignment vertical="top"/>
    </xf>
    <xf numFmtId="0" fontId="66" fillId="0" borderId="0" xfId="0" applyFont="1" applyAlignment="1">
      <alignment horizontal="left" vertical="top" wrapText="1"/>
    </xf>
    <xf numFmtId="0" fontId="79" fillId="0" borderId="0" xfId="20" applyFont="1"/>
    <xf numFmtId="0" fontId="74" fillId="0" borderId="0" xfId="20" applyFont="1" applyProtection="1">
      <protection locked="0"/>
    </xf>
    <xf numFmtId="0" fontId="82" fillId="3" borderId="1" xfId="15" applyFont="1" applyFill="1" applyBorder="1" applyAlignment="1">
      <alignment wrapText="1"/>
    </xf>
    <xf numFmtId="0" fontId="82" fillId="0" borderId="1" xfId="15" applyFont="1" applyBorder="1" applyAlignment="1">
      <alignment wrapText="1"/>
    </xf>
    <xf numFmtId="0" fontId="74" fillId="0" borderId="0" xfId="20" applyFont="1" applyAlignment="1">
      <alignment horizontal="right" vertical="top"/>
    </xf>
    <xf numFmtId="4" fontId="82" fillId="3" borderId="0" xfId="14" applyNumberFormat="1" applyFont="1" applyFill="1"/>
    <xf numFmtId="0" fontId="70" fillId="0" borderId="0" xfId="13" applyFont="1" applyAlignment="1">
      <alignment wrapText="1"/>
    </xf>
    <xf numFmtId="0" fontId="82" fillId="0" borderId="0" xfId="13" applyFont="1" applyAlignment="1">
      <alignment wrapText="1"/>
    </xf>
    <xf numFmtId="0" fontId="82" fillId="0" borderId="2" xfId="13" applyFont="1" applyBorder="1" applyAlignment="1">
      <alignment wrapText="1"/>
    </xf>
    <xf numFmtId="164" fontId="82" fillId="0" borderId="1" xfId="13" applyNumberFormat="1" applyFont="1" applyBorder="1" applyAlignment="1">
      <alignment vertical="top"/>
    </xf>
    <xf numFmtId="0" fontId="121" fillId="0" borderId="0" xfId="21" applyFont="1" applyAlignment="1">
      <alignment vertical="center"/>
    </xf>
    <xf numFmtId="0" fontId="90" fillId="0" borderId="0" xfId="22" applyFont="1"/>
    <xf numFmtId="4" fontId="74" fillId="0" borderId="0" xfId="11" applyNumberFormat="1" applyFont="1" applyAlignment="1">
      <alignment horizontal="right"/>
    </xf>
    <xf numFmtId="4" fontId="66" fillId="0" borderId="0" xfId="11" applyNumberFormat="1" applyFont="1"/>
    <xf numFmtId="4" fontId="122" fillId="0" borderId="0" xfId="21" applyNumberFormat="1" applyFont="1"/>
    <xf numFmtId="0" fontId="123" fillId="0" borderId="0" xfId="21" applyFont="1"/>
    <xf numFmtId="0" fontId="82" fillId="0" borderId="1" xfId="22" applyFont="1" applyBorder="1"/>
    <xf numFmtId="49" fontId="83" fillId="0" borderId="1" xfId="22" applyNumberFormat="1" applyFont="1" applyBorder="1" applyAlignment="1">
      <alignment horizontal="center" wrapText="1"/>
    </xf>
    <xf numFmtId="0" fontId="82" fillId="0" borderId="1" xfId="22" applyFont="1" applyBorder="1" applyAlignment="1">
      <alignment wrapText="1"/>
    </xf>
    <xf numFmtId="0" fontId="113" fillId="0" borderId="0" xfId="22" applyFont="1" applyAlignment="1">
      <alignment wrapText="1"/>
    </xf>
    <xf numFmtId="2" fontId="90" fillId="0" borderId="0" xfId="22" applyNumberFormat="1" applyFont="1"/>
    <xf numFmtId="2" fontId="83" fillId="0" borderId="0" xfId="13" applyNumberFormat="1" applyFont="1"/>
    <xf numFmtId="0" fontId="83" fillId="0" borderId="0" xfId="13" applyFont="1" applyAlignment="1">
      <alignment horizontal="center"/>
    </xf>
    <xf numFmtId="0" fontId="82" fillId="0" borderId="1" xfId="13" applyFont="1" applyBorder="1" applyAlignment="1">
      <alignment vertical="center" wrapText="1"/>
    </xf>
    <xf numFmtId="2" fontId="82" fillId="0" borderId="0" xfId="13" applyNumberFormat="1" applyFont="1" applyAlignment="1">
      <alignment horizontal="right"/>
    </xf>
    <xf numFmtId="4" fontId="82" fillId="0" borderId="0" xfId="13" applyNumberFormat="1" applyFont="1" applyAlignment="1">
      <alignment horizontal="right"/>
    </xf>
    <xf numFmtId="0" fontId="97" fillId="0" borderId="0" xfId="0" applyFont="1" applyAlignment="1">
      <alignment vertical="center"/>
    </xf>
    <xf numFmtId="4" fontId="87" fillId="0" borderId="0" xfId="4" applyNumberFormat="1" applyFont="1"/>
    <xf numFmtId="4" fontId="87" fillId="0" borderId="0" xfId="4" applyNumberFormat="1" applyFont="1" applyProtection="1">
      <protection locked="0"/>
    </xf>
    <xf numFmtId="0" fontId="80" fillId="0" borderId="0" xfId="13" applyFont="1" applyAlignment="1">
      <alignment vertical="center" wrapText="1"/>
    </xf>
    <xf numFmtId="4" fontId="86" fillId="0" borderId="0" xfId="4" applyNumberFormat="1" applyFont="1" applyAlignment="1">
      <alignment horizontal="center"/>
    </xf>
    <xf numFmtId="4" fontId="82" fillId="0" borderId="1" xfId="13" applyNumberFormat="1" applyFont="1" applyBorder="1" applyAlignment="1">
      <alignment wrapText="1"/>
    </xf>
    <xf numFmtId="168" fontId="82" fillId="0" borderId="1" xfId="1" applyNumberFormat="1" applyFont="1" applyBorder="1" applyAlignment="1">
      <alignment horizontal="right" vertical="top"/>
    </xf>
    <xf numFmtId="168" fontId="82" fillId="0" borderId="11" xfId="1" applyNumberFormat="1" applyFont="1" applyBorder="1" applyAlignment="1">
      <alignment horizontal="right" vertical="top"/>
    </xf>
    <xf numFmtId="4" fontId="82" fillId="0" borderId="11" xfId="13" applyNumberFormat="1" applyFont="1" applyBorder="1" applyAlignment="1">
      <alignment wrapText="1"/>
    </xf>
    <xf numFmtId="3" fontId="81" fillId="0" borderId="0" xfId="4" applyNumberFormat="1" applyFont="1" applyAlignment="1">
      <alignment horizontal="left"/>
    </xf>
    <xf numFmtId="4" fontId="92" fillId="0" borderId="0" xfId="13" applyNumberFormat="1" applyFont="1"/>
    <xf numFmtId="4" fontId="98" fillId="0" borderId="0" xfId="13" applyNumberFormat="1" applyFont="1"/>
    <xf numFmtId="0" fontId="67" fillId="0" borderId="0" xfId="2" applyFont="1" applyAlignment="1">
      <alignment vertical="top" wrapText="1"/>
    </xf>
    <xf numFmtId="0" fontId="67" fillId="0" borderId="0" xfId="2" applyFont="1" applyAlignment="1">
      <alignment vertical="center"/>
    </xf>
    <xf numFmtId="0" fontId="84" fillId="0" borderId="0" xfId="13" applyFont="1"/>
    <xf numFmtId="0" fontId="82" fillId="0" borderId="1" xfId="13" applyFont="1" applyBorder="1" applyAlignment="1">
      <alignment horizontal="left" vertical="top" wrapText="1"/>
    </xf>
    <xf numFmtId="49" fontId="83" fillId="0" borderId="1" xfId="22" applyNumberFormat="1" applyFont="1" applyBorder="1" applyAlignment="1">
      <alignment horizontal="center" vertical="top" wrapText="1"/>
    </xf>
    <xf numFmtId="164" fontId="82" fillId="0" borderId="0" xfId="13" applyNumberFormat="1" applyFont="1"/>
    <xf numFmtId="0" fontId="124" fillId="0" borderId="0" xfId="0" applyFont="1"/>
    <xf numFmtId="0" fontId="115" fillId="0" borderId="0" xfId="0" applyFont="1"/>
    <xf numFmtId="0" fontId="114" fillId="0" borderId="0" xfId="0" applyFont="1" applyAlignment="1">
      <alignment vertical="center"/>
    </xf>
    <xf numFmtId="0" fontId="115" fillId="0" borderId="61" xfId="0" applyFont="1" applyBorder="1"/>
    <xf numFmtId="0" fontId="115" fillId="28" borderId="9" xfId="0" applyFont="1" applyFill="1" applyBorder="1"/>
    <xf numFmtId="0" fontId="115" fillId="0" borderId="79" xfId="0" applyFont="1" applyBorder="1"/>
    <xf numFmtId="0" fontId="115" fillId="28" borderId="9" xfId="0" applyFont="1" applyFill="1" applyBorder="1" applyAlignment="1">
      <alignment vertical="center" wrapText="1"/>
    </xf>
    <xf numFmtId="0" fontId="101" fillId="28" borderId="80" xfId="0" applyFont="1" applyFill="1" applyBorder="1" applyAlignment="1">
      <alignment horizontal="center" vertical="center" wrapText="1"/>
    </xf>
    <xf numFmtId="0" fontId="101" fillId="28" borderId="81" xfId="0" applyFont="1" applyFill="1" applyBorder="1" applyAlignment="1">
      <alignment horizontal="center" vertical="center" wrapText="1"/>
    </xf>
    <xf numFmtId="0" fontId="101" fillId="28" borderId="82" xfId="0" applyFont="1" applyFill="1" applyBorder="1" applyAlignment="1">
      <alignment horizontal="center" vertical="center" wrapText="1"/>
    </xf>
    <xf numFmtId="0" fontId="101" fillId="28" borderId="93" xfId="0" applyFont="1" applyFill="1" applyBorder="1" applyAlignment="1">
      <alignment horizontal="center" vertical="center" wrapText="1"/>
    </xf>
    <xf numFmtId="0" fontId="115" fillId="0" borderId="50" xfId="0" applyFont="1" applyBorder="1"/>
    <xf numFmtId="0" fontId="114" fillId="28" borderId="60" xfId="0" applyFont="1" applyFill="1" applyBorder="1" applyAlignment="1">
      <alignment vertical="center" wrapText="1"/>
    </xf>
    <xf numFmtId="0" fontId="101" fillId="32" borderId="27" xfId="0" applyFont="1" applyFill="1" applyBorder="1" applyAlignment="1">
      <alignment vertical="center" wrapText="1"/>
    </xf>
    <xf numFmtId="2" fontId="101" fillId="32" borderId="100" xfId="0" applyNumberFormat="1" applyFont="1" applyFill="1" applyBorder="1" applyAlignment="1">
      <alignment horizontal="right" vertical="top" wrapText="1"/>
    </xf>
    <xf numFmtId="178" fontId="101" fillId="32" borderId="94" xfId="0" applyNumberFormat="1" applyFont="1" applyFill="1" applyBorder="1" applyAlignment="1">
      <alignment horizontal="right" vertical="top" wrapText="1"/>
    </xf>
    <xf numFmtId="0" fontId="89" fillId="32" borderId="26" xfId="0" applyFont="1" applyFill="1" applyBorder="1" applyAlignment="1">
      <alignment vertical="center" wrapText="1"/>
    </xf>
    <xf numFmtId="2" fontId="89" fillId="32" borderId="6" xfId="0" applyNumberFormat="1" applyFont="1" applyFill="1" applyBorder="1" applyAlignment="1">
      <alignment horizontal="right" vertical="top"/>
    </xf>
    <xf numFmtId="2" fontId="89" fillId="32" borderId="101" xfId="0" applyNumberFormat="1" applyFont="1" applyFill="1" applyBorder="1" applyAlignment="1">
      <alignment horizontal="right" vertical="top" wrapText="1"/>
    </xf>
    <xf numFmtId="178" fontId="89" fillId="32" borderId="95" xfId="0" applyNumberFormat="1" applyFont="1" applyFill="1" applyBorder="1" applyAlignment="1">
      <alignment horizontal="right" vertical="top" wrapText="1"/>
    </xf>
    <xf numFmtId="0" fontId="89" fillId="32" borderId="0" xfId="0" applyFont="1" applyFill="1" applyAlignment="1">
      <alignment vertical="center" wrapText="1"/>
    </xf>
    <xf numFmtId="0" fontId="89" fillId="32" borderId="27" xfId="0" applyFont="1" applyFill="1" applyBorder="1" applyAlignment="1">
      <alignment vertical="center" wrapText="1"/>
    </xf>
    <xf numFmtId="0" fontId="101" fillId="28" borderId="27" xfId="0" applyFont="1" applyFill="1" applyBorder="1" applyAlignment="1">
      <alignment vertical="center" wrapText="1"/>
    </xf>
    <xf numFmtId="164" fontId="101" fillId="32" borderId="38" xfId="0" applyNumberFormat="1" applyFont="1" applyFill="1" applyBorder="1" applyAlignment="1">
      <alignment horizontal="right" vertical="top"/>
    </xf>
    <xf numFmtId="164" fontId="101" fillId="32" borderId="100" xfId="0" applyNumberFormat="1" applyFont="1" applyFill="1" applyBorder="1" applyAlignment="1">
      <alignment horizontal="right" vertical="top" wrapText="1"/>
    </xf>
    <xf numFmtId="164" fontId="101" fillId="32" borderId="94" xfId="0" applyNumberFormat="1" applyFont="1" applyFill="1" applyBorder="1" applyAlignment="1">
      <alignment horizontal="right" vertical="top" wrapText="1"/>
    </xf>
    <xf numFmtId="164" fontId="89" fillId="32" borderId="6" xfId="0" applyNumberFormat="1" applyFont="1" applyFill="1" applyBorder="1" applyAlignment="1">
      <alignment horizontal="right" vertical="top"/>
    </xf>
    <xf numFmtId="164" fontId="89" fillId="32" borderId="101" xfId="0" applyNumberFormat="1" applyFont="1" applyFill="1" applyBorder="1" applyAlignment="1">
      <alignment horizontal="right" vertical="top" wrapText="1"/>
    </xf>
    <xf numFmtId="164" fontId="89" fillId="32" borderId="95" xfId="0" applyNumberFormat="1" applyFont="1" applyFill="1" applyBorder="1" applyAlignment="1">
      <alignment horizontal="right" vertical="top" wrapText="1"/>
    </xf>
    <xf numFmtId="0" fontId="115" fillId="0" borderId="54" xfId="0" applyFont="1" applyBorder="1"/>
    <xf numFmtId="0" fontId="115" fillId="0" borderId="43" xfId="0" applyFont="1" applyBorder="1"/>
    <xf numFmtId="164" fontId="89" fillId="32" borderId="38" xfId="0" applyNumberFormat="1" applyFont="1" applyFill="1" applyBorder="1" applyAlignment="1">
      <alignment horizontal="right" vertical="top" wrapText="1"/>
    </xf>
    <xf numFmtId="177" fontId="89" fillId="32" borderId="96" xfId="0" applyNumberFormat="1" applyFont="1" applyFill="1" applyBorder="1" applyAlignment="1">
      <alignment horizontal="right" vertical="top" wrapText="1"/>
    </xf>
    <xf numFmtId="164" fontId="115" fillId="0" borderId="43" xfId="0" applyNumberFormat="1" applyFont="1" applyBorder="1" applyAlignment="1">
      <alignment horizontal="right" vertical="top"/>
    </xf>
    <xf numFmtId="164" fontId="89" fillId="32" borderId="96" xfId="0" applyNumberFormat="1" applyFont="1" applyFill="1" applyBorder="1" applyAlignment="1">
      <alignment horizontal="right" vertical="top" wrapText="1"/>
    </xf>
    <xf numFmtId="0" fontId="115" fillId="28" borderId="27" xfId="0" applyFont="1" applyFill="1" applyBorder="1" applyAlignment="1">
      <alignment vertical="center" wrapText="1"/>
    </xf>
    <xf numFmtId="0" fontId="89" fillId="32" borderId="7" xfId="0" applyFont="1" applyFill="1" applyBorder="1" applyAlignment="1">
      <alignment horizontal="right" vertical="top" wrapText="1"/>
    </xf>
    <xf numFmtId="177" fontId="89" fillId="32" borderId="97" xfId="0" applyNumberFormat="1" applyFont="1" applyFill="1" applyBorder="1" applyAlignment="1">
      <alignment horizontal="right" vertical="top" wrapText="1"/>
    </xf>
    <xf numFmtId="0" fontId="115" fillId="28" borderId="5" xfId="0" applyFont="1" applyFill="1" applyBorder="1" applyAlignment="1">
      <alignment vertical="center" wrapText="1"/>
    </xf>
    <xf numFmtId="0" fontId="101" fillId="32" borderId="5" xfId="0" applyFont="1" applyFill="1" applyBorder="1" applyAlignment="1">
      <alignment vertical="center" wrapText="1"/>
    </xf>
    <xf numFmtId="2" fontId="101" fillId="32" borderId="6" xfId="0" applyNumberFormat="1" applyFont="1" applyFill="1" applyBorder="1" applyAlignment="1">
      <alignment horizontal="right" vertical="top" wrapText="1"/>
    </xf>
    <xf numFmtId="0" fontId="90" fillId="32" borderId="5" xfId="0" applyFont="1" applyFill="1" applyBorder="1" applyAlignment="1">
      <alignment vertical="center" wrapText="1"/>
    </xf>
    <xf numFmtId="0" fontId="103" fillId="32" borderId="9" xfId="0" applyFont="1" applyFill="1" applyBorder="1" applyAlignment="1">
      <alignment horizontal="left" vertical="center" wrapText="1" indent="1"/>
    </xf>
    <xf numFmtId="0" fontId="90" fillId="32" borderId="49" xfId="0" applyFont="1" applyFill="1" applyBorder="1" applyAlignment="1">
      <alignment vertical="center" wrapText="1"/>
    </xf>
    <xf numFmtId="2" fontId="89" fillId="32" borderId="7" xfId="0" applyNumberFormat="1" applyFont="1" applyFill="1" applyBorder="1" applyAlignment="1">
      <alignment horizontal="right" vertical="top" wrapText="1"/>
    </xf>
    <xf numFmtId="0" fontId="115" fillId="28" borderId="51" xfId="0" applyFont="1" applyFill="1" applyBorder="1" applyAlignment="1">
      <alignment vertical="center" wrapText="1"/>
    </xf>
    <xf numFmtId="0" fontId="101" fillId="32" borderId="52" xfId="0" applyFont="1" applyFill="1" applyBorder="1" applyAlignment="1">
      <alignment vertical="center" wrapText="1"/>
    </xf>
    <xf numFmtId="0" fontId="115" fillId="0" borderId="0" xfId="4" applyFont="1"/>
    <xf numFmtId="0" fontId="74" fillId="0" borderId="0" xfId="4" applyFont="1" applyAlignment="1">
      <alignment wrapText="1"/>
    </xf>
    <xf numFmtId="0" fontId="90" fillId="0" borderId="0" xfId="0" applyFont="1" applyAlignment="1">
      <alignment vertical="top" wrapText="1"/>
    </xf>
    <xf numFmtId="0" fontId="74" fillId="0" borderId="0" xfId="4" applyFont="1" applyAlignment="1">
      <alignment vertical="center"/>
    </xf>
    <xf numFmtId="0" fontId="87" fillId="0" borderId="0" xfId="4" applyFont="1"/>
    <xf numFmtId="2" fontId="82" fillId="0" borderId="1" xfId="4" applyNumberFormat="1" applyFont="1" applyBorder="1" applyAlignment="1">
      <alignment horizontal="right" vertical="top" wrapText="1"/>
    </xf>
    <xf numFmtId="0" fontId="82" fillId="0" borderId="1" xfId="4" applyFont="1" applyBorder="1" applyAlignment="1">
      <alignment horizontal="left" vertical="top" wrapText="1"/>
    </xf>
    <xf numFmtId="0" fontId="102" fillId="0" borderId="0" xfId="0" applyFont="1" applyAlignment="1">
      <alignment vertical="center" wrapText="1"/>
    </xf>
    <xf numFmtId="0" fontId="103" fillId="0" borderId="0" xfId="0" applyFont="1" applyAlignment="1">
      <alignment vertical="center"/>
    </xf>
    <xf numFmtId="4" fontId="115" fillId="0" borderId="0" xfId="4" applyNumberFormat="1" applyFont="1"/>
    <xf numFmtId="4" fontId="101" fillId="28" borderId="35" xfId="0" applyNumberFormat="1" applyFont="1" applyFill="1" applyBorder="1" applyAlignment="1">
      <alignment horizontal="center" vertical="center" wrapText="1"/>
    </xf>
    <xf numFmtId="4" fontId="101" fillId="28" borderId="34" xfId="0" applyNumberFormat="1" applyFont="1" applyFill="1" applyBorder="1" applyAlignment="1">
      <alignment horizontal="center" vertical="center" wrapText="1"/>
    </xf>
    <xf numFmtId="0" fontId="101" fillId="32" borderId="59" xfId="0" applyFont="1" applyFill="1" applyBorder="1" applyAlignment="1">
      <alignment vertical="center" wrapText="1"/>
    </xf>
    <xf numFmtId="2" fontId="101" fillId="32" borderId="38" xfId="0" applyNumberFormat="1" applyFont="1" applyFill="1" applyBorder="1" applyAlignment="1">
      <alignment horizontal="right" vertical="top"/>
    </xf>
    <xf numFmtId="0" fontId="89" fillId="32" borderId="67" xfId="0" applyFont="1" applyFill="1" applyBorder="1" applyAlignment="1">
      <alignment horizontal="left" vertical="center" wrapText="1" indent="1"/>
    </xf>
    <xf numFmtId="0" fontId="103" fillId="32" borderId="68" xfId="0" applyFont="1" applyFill="1" applyBorder="1" applyAlignment="1">
      <alignment horizontal="left" vertical="center" wrapText="1" indent="2"/>
    </xf>
    <xf numFmtId="2" fontId="103" fillId="32" borderId="6" xfId="0" applyNumberFormat="1" applyFont="1" applyFill="1" applyBorder="1" applyAlignment="1">
      <alignment horizontal="right" vertical="top"/>
    </xf>
    <xf numFmtId="0" fontId="102" fillId="32" borderId="70" xfId="0" applyFont="1" applyFill="1" applyBorder="1" applyAlignment="1">
      <alignment horizontal="left" vertical="center" wrapText="1" indent="2"/>
    </xf>
    <xf numFmtId="0" fontId="115" fillId="0" borderId="29" xfId="0" applyFont="1" applyBorder="1"/>
    <xf numFmtId="0" fontId="103" fillId="32" borderId="67" xfId="0" applyFont="1" applyFill="1" applyBorder="1" applyAlignment="1">
      <alignment horizontal="left" vertical="center" wrapText="1" indent="2"/>
    </xf>
    <xf numFmtId="0" fontId="102" fillId="32" borderId="67" xfId="0" applyFont="1" applyFill="1" applyBorder="1" applyAlignment="1">
      <alignment horizontal="left" vertical="center" wrapText="1" indent="3"/>
    </xf>
    <xf numFmtId="0" fontId="101" fillId="32" borderId="67" xfId="0" applyFont="1" applyFill="1" applyBorder="1" applyAlignment="1">
      <alignment vertical="center" wrapText="1"/>
    </xf>
    <xf numFmtId="2" fontId="101" fillId="32" borderId="6" xfId="0" applyNumberFormat="1" applyFont="1" applyFill="1" applyBorder="1" applyAlignment="1">
      <alignment horizontal="right" vertical="top"/>
    </xf>
    <xf numFmtId="2" fontId="101" fillId="32" borderId="0" xfId="0" applyNumberFormat="1" applyFont="1" applyFill="1" applyAlignment="1">
      <alignment horizontal="right" vertical="top"/>
    </xf>
    <xf numFmtId="2" fontId="101" fillId="32" borderId="0" xfId="0" applyNumberFormat="1" applyFont="1" applyFill="1" applyAlignment="1">
      <alignment horizontal="right" vertical="top" wrapText="1"/>
    </xf>
    <xf numFmtId="0" fontId="102" fillId="0" borderId="0" xfId="0" applyFont="1" applyAlignment="1">
      <alignment wrapText="1"/>
    </xf>
    <xf numFmtId="0" fontId="125" fillId="0" borderId="0" xfId="0" applyFont="1" applyAlignment="1">
      <alignment vertical="center"/>
    </xf>
    <xf numFmtId="0" fontId="115" fillId="0" borderId="0" xfId="0" applyFont="1" applyAlignment="1">
      <alignment vertical="top"/>
    </xf>
    <xf numFmtId="0" fontId="74" fillId="0" borderId="0" xfId="4" applyFont="1"/>
    <xf numFmtId="0" fontId="115" fillId="3" borderId="0" xfId="0" applyFont="1" applyFill="1" applyAlignment="1">
      <alignment horizontal="left" vertical="top" wrapText="1"/>
    </xf>
    <xf numFmtId="0" fontId="115" fillId="3" borderId="0" xfId="0" applyFont="1" applyFill="1"/>
    <xf numFmtId="0" fontId="115" fillId="3" borderId="0" xfId="0" applyFont="1" applyFill="1" applyAlignment="1">
      <alignment vertical="top"/>
    </xf>
    <xf numFmtId="0" fontId="115" fillId="3" borderId="0" xfId="0" applyFont="1" applyFill="1" applyAlignment="1">
      <alignment horizontal="right" vertical="top"/>
    </xf>
    <xf numFmtId="0" fontId="90" fillId="0" borderId="2" xfId="18" applyFont="1" applyBorder="1" applyAlignment="1">
      <alignment vertical="top" wrapText="1"/>
    </xf>
    <xf numFmtId="165" fontId="90" fillId="0" borderId="1" xfId="0" applyNumberFormat="1" applyFont="1" applyBorder="1" applyAlignment="1">
      <alignment horizontal="right" vertical="top"/>
    </xf>
    <xf numFmtId="0" fontId="90" fillId="3" borderId="2" xfId="18" applyFont="1" applyFill="1" applyBorder="1" applyAlignment="1">
      <alignment vertical="top" wrapText="1"/>
    </xf>
    <xf numFmtId="0" fontId="90" fillId="3" borderId="21" xfId="18" applyFont="1" applyFill="1" applyBorder="1" applyAlignment="1">
      <alignment vertical="top" wrapText="1"/>
    </xf>
    <xf numFmtId="0" fontId="101" fillId="28" borderId="107" xfId="0" applyFont="1" applyFill="1" applyBorder="1" applyAlignment="1">
      <alignment horizontal="center" vertical="center" wrapText="1"/>
    </xf>
    <xf numFmtId="2" fontId="101" fillId="32" borderId="45" xfId="0" applyNumberFormat="1" applyFont="1" applyFill="1" applyBorder="1" applyAlignment="1">
      <alignment horizontal="right" vertical="top" wrapText="1"/>
    </xf>
    <xf numFmtId="2" fontId="101" fillId="32" borderId="14" xfId="0" applyNumberFormat="1" applyFont="1" applyFill="1" applyBorder="1" applyAlignment="1">
      <alignment horizontal="right" vertical="top" wrapText="1"/>
    </xf>
    <xf numFmtId="168" fontId="84" fillId="32" borderId="74" xfId="1" applyNumberFormat="1" applyFont="1" applyFill="1" applyBorder="1" applyAlignment="1">
      <alignment horizontal="right" vertical="top" wrapText="1"/>
    </xf>
    <xf numFmtId="164" fontId="115" fillId="0" borderId="0" xfId="0" applyNumberFormat="1" applyFont="1"/>
    <xf numFmtId="2" fontId="89" fillId="32" borderId="17" xfId="0" applyNumberFormat="1" applyFont="1" applyFill="1" applyBorder="1" applyAlignment="1">
      <alignment horizontal="right" vertical="top" wrapText="1"/>
    </xf>
    <xf numFmtId="168" fontId="90" fillId="32" borderId="73" xfId="1" applyNumberFormat="1" applyFont="1" applyFill="1" applyBorder="1" applyAlignment="1">
      <alignment horizontal="right" vertical="top" wrapText="1"/>
    </xf>
    <xf numFmtId="2" fontId="101" fillId="32" borderId="47" xfId="0" applyNumberFormat="1" applyFont="1" applyFill="1" applyBorder="1" applyAlignment="1">
      <alignment horizontal="right" vertical="top" wrapText="1"/>
    </xf>
    <xf numFmtId="178" fontId="84" fillId="32" borderId="73" xfId="1" applyNumberFormat="1" applyFont="1" applyFill="1" applyBorder="1" applyAlignment="1">
      <alignment horizontal="right" vertical="top" wrapText="1"/>
    </xf>
    <xf numFmtId="0" fontId="103" fillId="32" borderId="6" xfId="0" applyFont="1" applyFill="1" applyBorder="1" applyAlignment="1">
      <alignment horizontal="left" vertical="center" wrapText="1" indent="1"/>
    </xf>
    <xf numFmtId="2" fontId="103" fillId="32" borderId="17" xfId="0" applyNumberFormat="1" applyFont="1" applyFill="1" applyBorder="1" applyAlignment="1">
      <alignment horizontal="right" vertical="top" wrapText="1"/>
    </xf>
    <xf numFmtId="178" fontId="90" fillId="32" borderId="73" xfId="1" applyNumberFormat="1" applyFont="1" applyFill="1" applyBorder="1" applyAlignment="1">
      <alignment horizontal="right" vertical="top" wrapText="1"/>
    </xf>
    <xf numFmtId="0" fontId="89" fillId="32" borderId="6" xfId="0" applyFont="1" applyFill="1" applyBorder="1" applyAlignment="1">
      <alignment horizontal="left" vertical="center" wrapText="1" indent="2"/>
    </xf>
    <xf numFmtId="2" fontId="89" fillId="32" borderId="47" xfId="0" applyNumberFormat="1" applyFont="1" applyFill="1" applyBorder="1" applyAlignment="1">
      <alignment horizontal="right" vertical="top" wrapText="1"/>
    </xf>
    <xf numFmtId="2" fontId="89" fillId="32" borderId="38" xfId="0" applyNumberFormat="1" applyFont="1" applyFill="1" applyBorder="1" applyAlignment="1">
      <alignment horizontal="right" vertical="top" wrapText="1"/>
    </xf>
    <xf numFmtId="2" fontId="103" fillId="32" borderId="47" xfId="0" applyNumberFormat="1" applyFont="1" applyFill="1" applyBorder="1" applyAlignment="1">
      <alignment horizontal="right" vertical="top" wrapText="1"/>
    </xf>
    <xf numFmtId="2" fontId="103" fillId="32" borderId="38" xfId="0" applyNumberFormat="1" applyFont="1" applyFill="1" applyBorder="1" applyAlignment="1">
      <alignment horizontal="right" vertical="top" wrapText="1"/>
    </xf>
    <xf numFmtId="178" fontId="103" fillId="32" borderId="74" xfId="0" applyNumberFormat="1" applyFont="1" applyFill="1" applyBorder="1" applyAlignment="1">
      <alignment horizontal="right" vertical="top" wrapText="1"/>
    </xf>
    <xf numFmtId="168" fontId="89" fillId="32" borderId="73" xfId="0" applyNumberFormat="1" applyFont="1" applyFill="1" applyBorder="1" applyAlignment="1">
      <alignment horizontal="right" vertical="top" wrapText="1"/>
    </xf>
    <xf numFmtId="178" fontId="89" fillId="32" borderId="73" xfId="0" applyNumberFormat="1" applyFont="1" applyFill="1" applyBorder="1" applyAlignment="1">
      <alignment horizontal="right" vertical="top" wrapText="1"/>
    </xf>
    <xf numFmtId="0" fontId="103" fillId="32" borderId="47" xfId="0" applyFont="1" applyFill="1" applyBorder="1" applyAlignment="1">
      <alignment horizontal="right" vertical="top" wrapText="1"/>
    </xf>
    <xf numFmtId="0" fontId="103" fillId="32" borderId="38" xfId="0" applyFont="1" applyFill="1" applyBorder="1" applyAlignment="1">
      <alignment horizontal="right" vertical="top" wrapText="1"/>
    </xf>
    <xf numFmtId="168" fontId="101" fillId="32" borderId="74" xfId="0" applyNumberFormat="1" applyFont="1" applyFill="1" applyBorder="1" applyAlignment="1">
      <alignment horizontal="right" vertical="top" wrapText="1"/>
    </xf>
    <xf numFmtId="0" fontId="97" fillId="0" borderId="0" xfId="21" applyFont="1" applyAlignment="1">
      <alignment vertical="center"/>
    </xf>
    <xf numFmtId="2" fontId="101" fillId="32" borderId="17" xfId="0" applyNumberFormat="1" applyFont="1" applyFill="1" applyBorder="1" applyAlignment="1">
      <alignment horizontal="right" vertical="top" wrapText="1"/>
    </xf>
    <xf numFmtId="168" fontId="101" fillId="32" borderId="73" xfId="0" applyNumberFormat="1" applyFont="1" applyFill="1" applyBorder="1" applyAlignment="1">
      <alignment horizontal="right" vertical="top" wrapText="1"/>
    </xf>
    <xf numFmtId="0" fontId="101" fillId="32" borderId="6" xfId="0" applyFont="1" applyFill="1" applyBorder="1" applyAlignment="1">
      <alignment horizontal="left" vertical="center" wrapText="1" indent="1"/>
    </xf>
    <xf numFmtId="0" fontId="101" fillId="32" borderId="83" xfId="0" applyFont="1" applyFill="1" applyBorder="1" applyAlignment="1">
      <alignment vertical="center" wrapText="1"/>
    </xf>
    <xf numFmtId="2" fontId="101" fillId="32" borderId="42" xfId="0" applyNumberFormat="1" applyFont="1" applyFill="1" applyBorder="1" applyAlignment="1">
      <alignment horizontal="right" vertical="top" wrapText="1"/>
    </xf>
    <xf numFmtId="178" fontId="101" fillId="32" borderId="102" xfId="0" applyNumberFormat="1" applyFont="1" applyFill="1" applyBorder="1" applyAlignment="1">
      <alignment horizontal="right" vertical="top" wrapText="1"/>
    </xf>
    <xf numFmtId="0" fontId="126" fillId="0" borderId="0" xfId="0" applyFont="1" applyAlignment="1">
      <alignment vertical="center"/>
    </xf>
    <xf numFmtId="0" fontId="90" fillId="0" borderId="1" xfId="4" applyFont="1" applyBorder="1" applyAlignment="1">
      <alignment wrapText="1"/>
    </xf>
    <xf numFmtId="0" fontId="90" fillId="0" borderId="1" xfId="4" applyFont="1" applyBorder="1" applyAlignment="1">
      <alignment horizontal="left" vertical="top" wrapText="1"/>
    </xf>
    <xf numFmtId="0" fontId="127" fillId="0" borderId="0" xfId="0" applyFont="1" applyAlignment="1">
      <alignment horizontal="left" vertical="center"/>
    </xf>
    <xf numFmtId="0" fontId="90" fillId="0" borderId="1" xfId="0" applyFont="1" applyBorder="1" applyAlignment="1">
      <alignment vertical="top" wrapText="1"/>
    </xf>
    <xf numFmtId="2" fontId="115" fillId="0" borderId="0" xfId="0" applyNumberFormat="1" applyFont="1"/>
    <xf numFmtId="4" fontId="115" fillId="0" borderId="0" xfId="0" applyNumberFormat="1" applyFont="1"/>
    <xf numFmtId="14" fontId="84" fillId="0" borderId="1" xfId="0" applyNumberFormat="1" applyFont="1" applyBorder="1" applyAlignment="1">
      <alignment horizontal="center" vertical="center" wrapText="1"/>
    </xf>
    <xf numFmtId="168" fontId="90" fillId="0" borderId="0" xfId="0" applyNumberFormat="1" applyFont="1"/>
    <xf numFmtId="0" fontId="90" fillId="0" borderId="1" xfId="0" applyFont="1" applyBorder="1" applyAlignment="1">
      <alignment horizontal="left" wrapText="1" indent="1"/>
    </xf>
    <xf numFmtId="0" fontId="84" fillId="32" borderId="72" xfId="0" applyFont="1" applyFill="1" applyBorder="1" applyAlignment="1">
      <alignment vertical="center" wrapText="1"/>
    </xf>
    <xf numFmtId="0" fontId="102" fillId="32" borderId="70" xfId="0" applyFont="1" applyFill="1" applyBorder="1" applyAlignment="1">
      <alignment horizontal="left" vertical="center" wrapText="1" indent="3"/>
    </xf>
    <xf numFmtId="0" fontId="103" fillId="32" borderId="67" xfId="0" applyFont="1" applyFill="1" applyBorder="1" applyAlignment="1">
      <alignment horizontal="left" vertical="center" wrapText="1" indent="3"/>
    </xf>
    <xf numFmtId="0" fontId="84" fillId="32" borderId="70" xfId="0" applyFont="1" applyFill="1" applyBorder="1" applyAlignment="1">
      <alignment vertical="center" wrapText="1"/>
    </xf>
    <xf numFmtId="0" fontId="84" fillId="32" borderId="70" xfId="0" applyFont="1" applyFill="1" applyBorder="1" applyAlignment="1">
      <alignment vertical="top" wrapText="1"/>
    </xf>
    <xf numFmtId="0" fontId="84" fillId="32" borderId="71" xfId="0" applyFont="1" applyFill="1" applyBorder="1" applyAlignment="1">
      <alignment vertical="center"/>
    </xf>
    <xf numFmtId="0" fontId="67" fillId="0" borderId="0" xfId="0" applyFont="1" applyAlignment="1">
      <alignment horizontal="left" vertical="top" wrapText="1"/>
    </xf>
    <xf numFmtId="2" fontId="83" fillId="0" borderId="1" xfId="0" applyNumberFormat="1" applyFont="1" applyBorder="1"/>
    <xf numFmtId="164" fontId="113" fillId="0" borderId="0" xfId="1" applyNumberFormat="1" applyFont="1" applyBorder="1"/>
    <xf numFmtId="2" fontId="82" fillId="0" borderId="1" xfId="29" applyNumberFormat="1" applyFont="1" applyBorder="1"/>
    <xf numFmtId="0" fontId="74" fillId="35" borderId="0" xfId="0" applyFont="1" applyFill="1"/>
    <xf numFmtId="4" fontId="101" fillId="32" borderId="27" xfId="0" applyNumberFormat="1" applyFont="1" applyFill="1" applyBorder="1" applyAlignment="1">
      <alignment horizontal="right" vertical="top" wrapText="1"/>
    </xf>
    <xf numFmtId="4" fontId="89" fillId="32" borderId="27" xfId="0" applyNumberFormat="1" applyFont="1" applyFill="1" applyBorder="1" applyAlignment="1">
      <alignment horizontal="right" vertical="top" wrapText="1"/>
    </xf>
    <xf numFmtId="4" fontId="103" fillId="32" borderId="27" xfId="0" applyNumberFormat="1" applyFont="1" applyFill="1" applyBorder="1" applyAlignment="1">
      <alignment horizontal="right" vertical="top" wrapText="1"/>
    </xf>
    <xf numFmtId="164" fontId="82" fillId="0" borderId="1" xfId="14" applyNumberFormat="1" applyFont="1" applyBorder="1" applyAlignment="1">
      <alignment vertical="top"/>
    </xf>
    <xf numFmtId="168" fontId="90" fillId="0" borderId="0" xfId="1" applyNumberFormat="1" applyFont="1"/>
    <xf numFmtId="0" fontId="84" fillId="28" borderId="62" xfId="0" applyFont="1" applyFill="1" applyBorder="1" applyAlignment="1">
      <alignment horizontal="center" vertical="center" wrapText="1"/>
    </xf>
    <xf numFmtId="0" fontId="67" fillId="0" borderId="0" xfId="0" applyFont="1" applyAlignment="1">
      <alignment horizontal="left" vertical="top"/>
    </xf>
    <xf numFmtId="0" fontId="67" fillId="0" borderId="0" xfId="0" applyFont="1" applyAlignment="1">
      <alignment vertical="top" wrapText="1"/>
    </xf>
    <xf numFmtId="0" fontId="67" fillId="0" borderId="0" xfId="0" applyFont="1" applyAlignment="1">
      <alignment horizontal="left" vertical="center"/>
    </xf>
    <xf numFmtId="0" fontId="83" fillId="0" borderId="1" xfId="0" applyFont="1" applyBorder="1" applyAlignment="1">
      <alignment horizontal="center"/>
    </xf>
    <xf numFmtId="0" fontId="97" fillId="0" borderId="0" xfId="0" applyFont="1" applyAlignment="1">
      <alignment horizontal="left" vertical="top"/>
    </xf>
    <xf numFmtId="0" fontId="104" fillId="0" borderId="0" xfId="0" applyFont="1" applyAlignment="1">
      <alignment horizontal="left" vertical="center"/>
    </xf>
    <xf numFmtId="0" fontId="82" fillId="0" borderId="0" xfId="0" applyFont="1" applyAlignment="1">
      <alignment vertical="top" wrapText="1"/>
    </xf>
    <xf numFmtId="0" fontId="105" fillId="0" borderId="0" xfId="0" applyFont="1" applyAlignment="1">
      <alignment horizontal="left" vertical="center" wrapText="1"/>
    </xf>
    <xf numFmtId="0" fontId="82" fillId="0" borderId="39" xfId="0" applyFont="1" applyBorder="1" applyAlignment="1">
      <alignment horizontal="center" vertical="top" wrapText="1"/>
    </xf>
    <xf numFmtId="0" fontId="82" fillId="0" borderId="1" xfId="0" applyFont="1" applyBorder="1" applyAlignment="1">
      <alignment horizontal="center" vertical="top" wrapText="1"/>
    </xf>
    <xf numFmtId="0" fontId="101" fillId="28" borderId="13" xfId="0" applyFont="1" applyFill="1" applyBorder="1" applyAlignment="1">
      <alignment horizontal="center" vertical="center" wrapText="1"/>
    </xf>
    <xf numFmtId="0" fontId="101" fillId="28" borderId="12" xfId="0" applyFont="1" applyFill="1" applyBorder="1" applyAlignment="1">
      <alignment horizontal="center" vertical="center" wrapText="1"/>
    </xf>
    <xf numFmtId="0" fontId="101" fillId="28" borderId="22" xfId="0" applyFont="1" applyFill="1" applyBorder="1" applyAlignment="1">
      <alignment horizontal="center" vertical="center" wrapText="1"/>
    </xf>
    <xf numFmtId="0" fontId="101" fillId="28" borderId="40" xfId="0" applyFont="1" applyFill="1" applyBorder="1" applyAlignment="1">
      <alignment horizontal="center" vertical="center" wrapText="1"/>
    </xf>
    <xf numFmtId="0" fontId="101" fillId="28" borderId="24" xfId="0" applyFont="1" applyFill="1" applyBorder="1" applyAlignment="1">
      <alignment horizontal="center" vertical="center" wrapText="1"/>
    </xf>
    <xf numFmtId="0" fontId="101" fillId="28" borderId="45" xfId="0" applyFont="1" applyFill="1" applyBorder="1" applyAlignment="1">
      <alignment horizontal="center" vertical="center" wrapText="1"/>
    </xf>
    <xf numFmtId="0" fontId="101" fillId="28" borderId="9" xfId="0" applyFont="1" applyFill="1" applyBorder="1" applyAlignment="1">
      <alignment horizontal="center" vertical="center" wrapText="1"/>
    </xf>
    <xf numFmtId="0" fontId="83" fillId="0" borderId="10" xfId="13" applyFont="1" applyBorder="1" applyAlignment="1">
      <alignment horizontal="center" wrapText="1"/>
    </xf>
    <xf numFmtId="0" fontId="83" fillId="0" borderId="10" xfId="13" applyFont="1" applyBorder="1" applyAlignment="1">
      <alignment horizontal="center"/>
    </xf>
    <xf numFmtId="0" fontId="80" fillId="0" borderId="0" xfId="13" applyFont="1" applyAlignment="1">
      <alignment horizontal="left" vertical="center" wrapText="1"/>
    </xf>
    <xf numFmtId="0" fontId="101" fillId="28" borderId="29" xfId="0" applyFont="1" applyFill="1" applyBorder="1" applyAlignment="1">
      <alignment horizontal="center" vertical="center" wrapText="1"/>
    </xf>
    <xf numFmtId="0" fontId="101" fillId="28" borderId="27" xfId="0" applyFont="1" applyFill="1" applyBorder="1" applyAlignment="1">
      <alignment horizontal="center" vertical="center" wrapText="1"/>
    </xf>
    <xf numFmtId="0" fontId="128" fillId="0" borderId="0" xfId="0" applyFont="1" applyAlignment="1">
      <alignment vertical="top"/>
    </xf>
    <xf numFmtId="0" fontId="129" fillId="0" borderId="0" xfId="0" applyFont="1"/>
    <xf numFmtId="0" fontId="130" fillId="0" borderId="0" xfId="0" applyFont="1" applyAlignment="1">
      <alignment vertical="top"/>
    </xf>
    <xf numFmtId="0" fontId="130" fillId="0" borderId="0" xfId="0" applyFont="1" applyAlignment="1">
      <alignment horizontal="center" vertical="top"/>
    </xf>
    <xf numFmtId="0" fontId="82" fillId="0" borderId="0" xfId="2" applyFont="1"/>
    <xf numFmtId="0" fontId="83" fillId="0" borderId="1" xfId="2" applyFont="1" applyBorder="1" applyAlignment="1">
      <alignment horizontal="center"/>
    </xf>
    <xf numFmtId="169" fontId="82" fillId="0" borderId="0" xfId="2" applyNumberFormat="1" applyFont="1"/>
    <xf numFmtId="164" fontId="82" fillId="0" borderId="0" xfId="2" applyNumberFormat="1" applyFont="1"/>
    <xf numFmtId="3" fontId="115" fillId="0" borderId="0" xfId="0" applyNumberFormat="1" applyFont="1"/>
    <xf numFmtId="0" fontId="115" fillId="0" borderId="85" xfId="0" applyFont="1" applyBorder="1"/>
    <xf numFmtId="164" fontId="82" fillId="0" borderId="0" xfId="4" applyNumberFormat="1" applyFont="1"/>
    <xf numFmtId="172" fontId="82" fillId="0" borderId="0" xfId="4" applyNumberFormat="1" applyFont="1"/>
    <xf numFmtId="169" fontId="82" fillId="0" borderId="0" xfId="4" applyNumberFormat="1" applyFont="1"/>
    <xf numFmtId="0" fontId="87" fillId="0" borderId="0" xfId="25" applyFont="1"/>
    <xf numFmtId="4" fontId="83" fillId="0" borderId="124" xfId="4" applyNumberFormat="1" applyFont="1" applyBorder="1" applyAlignment="1">
      <alignment horizontal="right" vertical="top"/>
    </xf>
    <xf numFmtId="4" fontId="82" fillId="0" borderId="55" xfId="4" applyNumberFormat="1" applyFont="1" applyBorder="1" applyAlignment="1">
      <alignment horizontal="right" vertical="top"/>
    </xf>
    <xf numFmtId="164" fontId="87" fillId="0" borderId="0" xfId="0" applyNumberFormat="1" applyFont="1"/>
    <xf numFmtId="2" fontId="109" fillId="0" borderId="0" xfId="9" applyNumberFormat="1" applyFont="1"/>
    <xf numFmtId="0" fontId="109" fillId="0" borderId="0" xfId="9" applyFont="1"/>
    <xf numFmtId="0" fontId="110" fillId="0" borderId="0" xfId="0" applyFont="1" applyAlignment="1">
      <alignment vertical="center" wrapText="1"/>
    </xf>
    <xf numFmtId="168" fontId="110" fillId="0" borderId="0" xfId="0" applyNumberFormat="1" applyFont="1"/>
    <xf numFmtId="0" fontId="87" fillId="0" borderId="0" xfId="0" applyFont="1" applyAlignment="1">
      <alignment horizontal="left"/>
    </xf>
    <xf numFmtId="4" fontId="87" fillId="0" borderId="0" xfId="0" applyNumberFormat="1" applyFont="1"/>
    <xf numFmtId="0" fontId="115" fillId="0" borderId="0" xfId="0" applyFont="1" applyAlignment="1">
      <alignment horizontal="left"/>
    </xf>
    <xf numFmtId="0" fontId="78" fillId="0" borderId="0" xfId="29" applyFont="1" applyAlignment="1">
      <alignment horizontal="left" vertical="top"/>
    </xf>
    <xf numFmtId="0" fontId="79" fillId="0" borderId="0" xfId="29" applyFont="1" applyAlignment="1">
      <alignment horizontal="left" vertical="top"/>
    </xf>
    <xf numFmtId="0" fontId="92" fillId="0" borderId="0" xfId="0" applyFont="1"/>
    <xf numFmtId="0" fontId="92" fillId="0" borderId="0" xfId="0" applyFont="1" applyAlignment="1">
      <alignment horizontal="left"/>
    </xf>
    <xf numFmtId="168" fontId="82" fillId="0" borderId="1" xfId="0" applyNumberFormat="1" applyFont="1" applyBorder="1" applyAlignment="1">
      <alignment horizontal="right" vertical="top"/>
    </xf>
    <xf numFmtId="0" fontId="67" fillId="0" borderId="0" xfId="12" applyFont="1" applyAlignment="1">
      <alignment horizontal="left" vertical="top"/>
    </xf>
    <xf numFmtId="164" fontId="82" fillId="0" borderId="1" xfId="0" applyNumberFormat="1" applyFont="1" applyBorder="1" applyAlignment="1">
      <alignment horizontal="right" vertical="top"/>
    </xf>
    <xf numFmtId="0" fontId="87" fillId="0" borderId="1" xfId="19" applyFont="1" applyBorder="1" applyAlignment="1">
      <alignment horizontal="center" vertical="center"/>
    </xf>
    <xf numFmtId="0" fontId="87" fillId="0" borderId="0" xfId="19" applyFont="1" applyAlignment="1">
      <alignment horizontal="center" vertical="center"/>
    </xf>
    <xf numFmtId="0" fontId="86" fillId="0" borderId="0" xfId="19" applyFont="1"/>
    <xf numFmtId="0" fontId="87" fillId="0" borderId="0" xfId="19" applyFont="1"/>
    <xf numFmtId="0" fontId="115" fillId="0" borderId="0" xfId="0" applyFont="1" applyAlignment="1">
      <alignment vertical="center" wrapText="1"/>
    </xf>
    <xf numFmtId="0" fontId="79" fillId="0" borderId="0" xfId="13" applyFont="1" applyAlignment="1">
      <alignment horizontal="left" vertical="top"/>
    </xf>
    <xf numFmtId="0" fontId="90" fillId="0" borderId="1" xfId="0" applyFont="1" applyBorder="1" applyAlignment="1">
      <alignment vertical="top"/>
    </xf>
    <xf numFmtId="0" fontId="90" fillId="0" borderId="0" xfId="13" applyFont="1"/>
    <xf numFmtId="2" fontId="90" fillId="0" borderId="1" xfId="0" applyNumberFormat="1" applyFont="1" applyBorder="1" applyAlignment="1">
      <alignment vertical="top"/>
    </xf>
    <xf numFmtId="0" fontId="83" fillId="0" borderId="0" xfId="13" applyFont="1"/>
    <xf numFmtId="0" fontId="131" fillId="0" borderId="0" xfId="13" applyFont="1"/>
    <xf numFmtId="168" fontId="82" fillId="0" borderId="1" xfId="1" applyNumberFormat="1" applyFont="1" applyBorder="1" applyAlignment="1">
      <alignment vertical="top"/>
    </xf>
    <xf numFmtId="0" fontId="132" fillId="0" borderId="0" xfId="0" applyFont="1"/>
    <xf numFmtId="0" fontId="87" fillId="0" borderId="0" xfId="20" applyFont="1"/>
    <xf numFmtId="0" fontId="87" fillId="0" borderId="0" xfId="14" applyFont="1"/>
    <xf numFmtId="0" fontId="66" fillId="0" borderId="0" xfId="13" applyFont="1"/>
    <xf numFmtId="0" fontId="66" fillId="0" borderId="0" xfId="22" applyFont="1"/>
    <xf numFmtId="4" fontId="82" fillId="0" borderId="0" xfId="11" applyNumberFormat="1" applyFont="1"/>
    <xf numFmtId="0" fontId="82" fillId="0" borderId="0" xfId="22" applyFont="1"/>
    <xf numFmtId="4" fontId="87" fillId="0" borderId="0" xfId="11" applyNumberFormat="1" applyFont="1" applyAlignment="1">
      <alignment horizontal="right"/>
    </xf>
    <xf numFmtId="0" fontId="133" fillId="0" borderId="0" xfId="22" applyFont="1"/>
    <xf numFmtId="2" fontId="113" fillId="0" borderId="0" xfId="22" applyNumberFormat="1" applyFont="1" applyAlignment="1">
      <alignment vertical="top"/>
    </xf>
    <xf numFmtId="4" fontId="113" fillId="0" borderId="0" xfId="11" applyNumberFormat="1" applyFont="1"/>
    <xf numFmtId="0" fontId="113" fillId="0" borderId="0" xfId="22" applyFont="1"/>
    <xf numFmtId="4" fontId="74" fillId="0" borderId="0" xfId="4" applyNumberFormat="1" applyFont="1"/>
    <xf numFmtId="4" fontId="66" fillId="0" borderId="0" xfId="4" applyNumberFormat="1" applyFont="1"/>
    <xf numFmtId="4" fontId="66" fillId="0" borderId="0" xfId="4" applyNumberFormat="1" applyFont="1" applyAlignment="1">
      <alignment wrapText="1"/>
    </xf>
    <xf numFmtId="0" fontId="83" fillId="0" borderId="0" xfId="2" applyFont="1" applyAlignment="1">
      <alignment vertical="center"/>
    </xf>
    <xf numFmtId="0" fontId="87" fillId="3" borderId="0" xfId="0" applyFont="1" applyFill="1" applyAlignment="1">
      <alignment horizontal="center"/>
    </xf>
    <xf numFmtId="0" fontId="125" fillId="0" borderId="0" xfId="21" applyFont="1" applyAlignment="1">
      <alignment vertical="center"/>
    </xf>
    <xf numFmtId="164" fontId="101" fillId="32" borderId="47" xfId="0" applyNumberFormat="1" applyFont="1" applyFill="1" applyBorder="1" applyAlignment="1">
      <alignment horizontal="right" vertical="top" wrapText="1"/>
    </xf>
    <xf numFmtId="164" fontId="101" fillId="32" borderId="48" xfId="0" applyNumberFormat="1" applyFont="1" applyFill="1" applyBorder="1" applyAlignment="1">
      <alignment horizontal="right" vertical="top" wrapText="1"/>
    </xf>
    <xf numFmtId="164" fontId="101" fillId="32" borderId="23" xfId="0" applyNumberFormat="1" applyFont="1" applyFill="1" applyBorder="1" applyAlignment="1">
      <alignment horizontal="right" vertical="top" wrapText="1"/>
    </xf>
    <xf numFmtId="164" fontId="101" fillId="32" borderId="24" xfId="0" applyNumberFormat="1" applyFont="1" applyFill="1" applyBorder="1" applyAlignment="1">
      <alignment horizontal="right" vertical="top" wrapText="1"/>
    </xf>
    <xf numFmtId="164" fontId="101" fillId="32" borderId="40" xfId="0" applyNumberFormat="1" applyFont="1" applyFill="1" applyBorder="1" applyAlignment="1">
      <alignment horizontal="right" vertical="top" wrapText="1"/>
    </xf>
    <xf numFmtId="177" fontId="101" fillId="32" borderId="47" xfId="0" applyNumberFormat="1" applyFont="1" applyFill="1" applyBorder="1" applyAlignment="1">
      <alignment horizontal="right" vertical="top" wrapText="1"/>
    </xf>
    <xf numFmtId="0" fontId="101" fillId="32" borderId="32" xfId="0" applyFont="1" applyFill="1" applyBorder="1" applyAlignment="1">
      <alignment horizontal="left" vertical="center" wrapText="1" indent="1"/>
    </xf>
    <xf numFmtId="164" fontId="101" fillId="32" borderId="17" xfId="0" applyNumberFormat="1" applyFont="1" applyFill="1" applyBorder="1" applyAlignment="1">
      <alignment horizontal="right" vertical="top" wrapText="1"/>
    </xf>
    <xf numFmtId="164" fontId="101" fillId="32" borderId="6" xfId="0" applyNumberFormat="1" applyFont="1" applyFill="1" applyBorder="1" applyAlignment="1">
      <alignment horizontal="right" vertical="top" wrapText="1"/>
    </xf>
    <xf numFmtId="164" fontId="101" fillId="32" borderId="5" xfId="0" applyNumberFormat="1" applyFont="1" applyFill="1" applyBorder="1" applyAlignment="1">
      <alignment horizontal="right" vertical="top" wrapText="1"/>
    </xf>
    <xf numFmtId="0" fontId="101" fillId="32" borderId="17" xfId="0" applyFont="1" applyFill="1" applyBorder="1" applyAlignment="1">
      <alignment horizontal="right" vertical="top" wrapText="1"/>
    </xf>
    <xf numFmtId="0" fontId="89" fillId="32" borderId="32" xfId="0" applyFont="1" applyFill="1" applyBorder="1" applyAlignment="1">
      <alignment horizontal="left" vertical="center" wrapText="1" indent="2"/>
    </xf>
    <xf numFmtId="164" fontId="89" fillId="32" borderId="23" xfId="0" applyNumberFormat="1" applyFont="1" applyFill="1" applyBorder="1" applyAlignment="1">
      <alignment horizontal="right" vertical="top" wrapText="1"/>
    </xf>
    <xf numFmtId="164" fontId="89" fillId="32" borderId="24" xfId="0" applyNumberFormat="1" applyFont="1" applyFill="1" applyBorder="1" applyAlignment="1">
      <alignment horizontal="right" vertical="top" wrapText="1"/>
    </xf>
    <xf numFmtId="164" fontId="89" fillId="32" borderId="40" xfId="0" applyNumberFormat="1" applyFont="1" applyFill="1" applyBorder="1" applyAlignment="1">
      <alignment horizontal="right" vertical="top" wrapText="1"/>
    </xf>
    <xf numFmtId="177" fontId="89" fillId="32" borderId="17" xfId="0" applyNumberFormat="1" applyFont="1" applyFill="1" applyBorder="1" applyAlignment="1">
      <alignment horizontal="right" vertical="top" wrapText="1"/>
    </xf>
    <xf numFmtId="0" fontId="89" fillId="32" borderId="17" xfId="0" applyFont="1" applyFill="1" applyBorder="1" applyAlignment="1">
      <alignment horizontal="right" vertical="top" wrapText="1"/>
    </xf>
    <xf numFmtId="0" fontId="103" fillId="32" borderId="32" xfId="0" applyFont="1" applyFill="1" applyBorder="1" applyAlignment="1">
      <alignment horizontal="left" vertical="center" wrapText="1" indent="3"/>
    </xf>
    <xf numFmtId="164" fontId="103" fillId="32" borderId="17" xfId="0" applyNumberFormat="1" applyFont="1" applyFill="1" applyBorder="1" applyAlignment="1">
      <alignment horizontal="right" vertical="top" wrapText="1"/>
    </xf>
    <xf numFmtId="164" fontId="103" fillId="32" borderId="6" xfId="0" applyNumberFormat="1" applyFont="1" applyFill="1" applyBorder="1" applyAlignment="1">
      <alignment horizontal="right" vertical="top" wrapText="1"/>
    </xf>
    <xf numFmtId="164" fontId="103" fillId="32" borderId="5" xfId="0" applyNumberFormat="1" applyFont="1" applyFill="1" applyBorder="1" applyAlignment="1">
      <alignment horizontal="right" vertical="top" wrapText="1"/>
    </xf>
    <xf numFmtId="164" fontId="103" fillId="32" borderId="23" xfId="0" applyNumberFormat="1" applyFont="1" applyFill="1" applyBorder="1" applyAlignment="1">
      <alignment horizontal="right" vertical="top" wrapText="1"/>
    </xf>
    <xf numFmtId="164" fontId="103" fillId="32" borderId="24" xfId="0" applyNumberFormat="1" applyFont="1" applyFill="1" applyBorder="1" applyAlignment="1">
      <alignment horizontal="right" vertical="top" wrapText="1"/>
    </xf>
    <xf numFmtId="164" fontId="103" fillId="32" borderId="40" xfId="0" applyNumberFormat="1" applyFont="1" applyFill="1" applyBorder="1" applyAlignment="1">
      <alignment horizontal="right" vertical="top" wrapText="1"/>
    </xf>
    <xf numFmtId="0" fontId="103" fillId="32" borderId="17" xfId="0" applyFont="1" applyFill="1" applyBorder="1" applyAlignment="1">
      <alignment horizontal="right" vertical="top" wrapText="1"/>
    </xf>
    <xf numFmtId="164" fontId="101" fillId="32" borderId="16" xfId="0" applyNumberFormat="1" applyFont="1" applyFill="1" applyBorder="1" applyAlignment="1">
      <alignment horizontal="right" vertical="top" wrapText="1"/>
    </xf>
    <xf numFmtId="164" fontId="101" fillId="32" borderId="13" xfId="0" applyNumberFormat="1" applyFont="1" applyFill="1" applyBorder="1" applyAlignment="1">
      <alignment horizontal="right" vertical="top" wrapText="1"/>
    </xf>
    <xf numFmtId="164" fontId="101" fillId="32" borderId="12" xfId="0" applyNumberFormat="1" applyFont="1" applyFill="1" applyBorder="1" applyAlignment="1">
      <alignment horizontal="right" vertical="top" wrapText="1"/>
    </xf>
    <xf numFmtId="2" fontId="83" fillId="0" borderId="1" xfId="4" applyNumberFormat="1" applyFont="1" applyBorder="1" applyAlignment="1">
      <alignment horizontal="center" vertical="center" wrapText="1"/>
    </xf>
    <xf numFmtId="178" fontId="101" fillId="32" borderId="73" xfId="0" applyNumberFormat="1" applyFont="1" applyFill="1" applyBorder="1" applyAlignment="1">
      <alignment horizontal="right" vertical="top" wrapText="1"/>
    </xf>
    <xf numFmtId="0" fontId="68" fillId="0" borderId="0" xfId="0" applyFont="1" applyAlignment="1">
      <alignment horizontal="left" vertical="top" wrapText="1"/>
    </xf>
    <xf numFmtId="0" fontId="67" fillId="28" borderId="0" xfId="0" applyFont="1" applyFill="1" applyAlignment="1">
      <alignment horizontal="left" vertical="center"/>
    </xf>
    <xf numFmtId="0" fontId="114" fillId="28" borderId="9" xfId="0" applyFont="1" applyFill="1" applyBorder="1" applyAlignment="1">
      <alignment horizontal="center" vertical="center" wrapText="1"/>
    </xf>
    <xf numFmtId="49" fontId="83" fillId="0" borderId="1" xfId="4" applyNumberFormat="1" applyFont="1" applyBorder="1" applyAlignment="1">
      <alignment horizontal="center" vertical="top" wrapText="1"/>
    </xf>
    <xf numFmtId="0" fontId="99" fillId="0" borderId="55" xfId="25" applyFont="1" applyBorder="1" applyAlignment="1">
      <alignment wrapText="1"/>
    </xf>
    <xf numFmtId="4" fontId="83" fillId="0" borderId="55" xfId="4" applyNumberFormat="1" applyFont="1" applyBorder="1" applyAlignment="1">
      <alignment horizontal="right" vertical="top"/>
    </xf>
    <xf numFmtId="0" fontId="72" fillId="0" borderId="0" xfId="0" applyFont="1" applyAlignment="1">
      <alignment horizontal="left" vertical="top"/>
    </xf>
    <xf numFmtId="0" fontId="73" fillId="0" borderId="0" xfId="0" applyFont="1" applyAlignment="1">
      <alignment horizontal="left" vertical="top"/>
    </xf>
    <xf numFmtId="0" fontId="67" fillId="28" borderId="0" xfId="0" applyFont="1" applyFill="1" applyAlignment="1">
      <alignment horizontal="left" vertical="top"/>
    </xf>
    <xf numFmtId="0" fontId="67" fillId="0" borderId="0" xfId="0" applyFont="1" applyAlignment="1">
      <alignment horizontal="left" vertical="top" wrapText="1"/>
    </xf>
    <xf numFmtId="0" fontId="83" fillId="0" borderId="2" xfId="2" applyFont="1" applyBorder="1" applyAlignment="1">
      <alignment horizontal="center"/>
    </xf>
    <xf numFmtId="0" fontId="83" fillId="0" borderId="3" xfId="2" applyFont="1" applyBorder="1" applyAlignment="1">
      <alignment horizontal="center"/>
    </xf>
    <xf numFmtId="0" fontId="82" fillId="0" borderId="10" xfId="2" applyFont="1" applyBorder="1" applyAlignment="1">
      <alignment horizontal="center"/>
    </xf>
    <xf numFmtId="0" fontId="82" fillId="0" borderId="11" xfId="2" applyFont="1" applyBorder="1" applyAlignment="1">
      <alignment horizontal="center"/>
    </xf>
    <xf numFmtId="0" fontId="80" fillId="0" borderId="0" xfId="0" applyFont="1" applyAlignment="1">
      <alignment horizontal="left" vertical="center" wrapText="1"/>
    </xf>
    <xf numFmtId="49" fontId="83" fillId="0" borderId="2" xfId="3" applyNumberFormat="1" applyFont="1" applyBorder="1" applyAlignment="1">
      <alignment horizontal="center" vertical="center"/>
    </xf>
    <xf numFmtId="49" fontId="83" fillId="0" borderId="3" xfId="3" applyNumberFormat="1" applyFont="1" applyBorder="1" applyAlignment="1">
      <alignment horizontal="center" vertical="center"/>
    </xf>
    <xf numFmtId="49" fontId="83" fillId="0" borderId="4" xfId="3" applyNumberFormat="1" applyFont="1" applyBorder="1" applyAlignment="1">
      <alignment horizontal="center" vertical="center"/>
    </xf>
    <xf numFmtId="0" fontId="88" fillId="28" borderId="0" xfId="0" applyFont="1" applyFill="1" applyAlignment="1">
      <alignment horizontal="right" vertical="center" wrapText="1"/>
    </xf>
    <xf numFmtId="0" fontId="84" fillId="28" borderId="28" xfId="0" applyFont="1" applyFill="1" applyBorder="1" applyAlignment="1">
      <alignment horizontal="center" vertical="center" wrapText="1"/>
    </xf>
    <xf numFmtId="0" fontId="84" fillId="28" borderId="26" xfId="0" applyFont="1" applyFill="1" applyBorder="1" applyAlignment="1">
      <alignment horizontal="center" vertical="center" wrapText="1"/>
    </xf>
    <xf numFmtId="0" fontId="84" fillId="28" borderId="62" xfId="0" applyFont="1" applyFill="1" applyBorder="1" applyAlignment="1">
      <alignment horizontal="center" vertical="center" wrapText="1"/>
    </xf>
    <xf numFmtId="0" fontId="84" fillId="28" borderId="50" xfId="0" applyFont="1" applyFill="1" applyBorder="1" applyAlignment="1">
      <alignment horizontal="center" vertical="center" wrapText="1"/>
    </xf>
    <xf numFmtId="0" fontId="67" fillId="0" borderId="0" xfId="0" applyFont="1" applyAlignment="1">
      <alignment horizontal="left" vertical="top"/>
    </xf>
    <xf numFmtId="0" fontId="67" fillId="28" borderId="0" xfId="4" applyFont="1" applyFill="1" applyAlignment="1">
      <alignment horizontal="left"/>
    </xf>
    <xf numFmtId="0" fontId="82" fillId="0" borderId="10" xfId="4" applyFont="1" applyBorder="1" applyAlignment="1">
      <alignment horizontal="center"/>
    </xf>
    <xf numFmtId="0" fontId="82" fillId="0" borderId="11" xfId="4" applyFont="1" applyBorder="1" applyAlignment="1">
      <alignment horizontal="center"/>
    </xf>
    <xf numFmtId="0" fontId="67" fillId="0" borderId="0" xfId="0" applyFont="1" applyAlignment="1">
      <alignment vertical="center"/>
    </xf>
    <xf numFmtId="0" fontId="66" fillId="0" borderId="0" xfId="0" applyFont="1"/>
    <xf numFmtId="0" fontId="83" fillId="0" borderId="2" xfId="4" applyFont="1" applyBorder="1" applyAlignment="1">
      <alignment horizontal="center" vertical="center"/>
    </xf>
    <xf numFmtId="0" fontId="83" fillId="0" borderId="3" xfId="4" applyFont="1" applyBorder="1" applyAlignment="1">
      <alignment horizontal="center" vertical="center"/>
    </xf>
    <xf numFmtId="0" fontId="83" fillId="0" borderId="4" xfId="4" applyFont="1" applyBorder="1" applyAlignment="1">
      <alignment horizontal="center" vertical="center"/>
    </xf>
    <xf numFmtId="0" fontId="99" fillId="0" borderId="56" xfId="25" applyFont="1" applyBorder="1" applyAlignment="1">
      <alignment horizontal="center" vertical="center"/>
    </xf>
    <xf numFmtId="0" fontId="99" fillId="0" borderId="57" xfId="25" applyFont="1" applyBorder="1" applyAlignment="1">
      <alignment horizontal="center" vertical="center"/>
    </xf>
    <xf numFmtId="0" fontId="99" fillId="0" borderId="58" xfId="25" applyFont="1" applyBorder="1" applyAlignment="1">
      <alignment horizontal="center" vertical="center"/>
    </xf>
    <xf numFmtId="0" fontId="67" fillId="0" borderId="0" xfId="0" applyFont="1" applyAlignment="1">
      <alignment vertical="top" wrapText="1"/>
    </xf>
    <xf numFmtId="0" fontId="99" fillId="0" borderId="98" xfId="25" applyFont="1" applyBorder="1" applyAlignment="1">
      <alignment horizontal="center" vertical="center"/>
    </xf>
    <xf numFmtId="0" fontId="88" fillId="28" borderId="61" xfId="0" applyFont="1" applyFill="1" applyBorder="1" applyAlignment="1">
      <alignment horizontal="right" vertical="center" wrapText="1"/>
    </xf>
    <xf numFmtId="0" fontId="88" fillId="28" borderId="92" xfId="0" applyFont="1" applyFill="1" applyBorder="1" applyAlignment="1">
      <alignment horizontal="right" vertical="center" wrapText="1"/>
    </xf>
    <xf numFmtId="0" fontId="67" fillId="0" borderId="0" xfId="0" applyFont="1" applyAlignment="1">
      <alignment horizontal="left" vertical="center" wrapText="1"/>
    </xf>
    <xf numFmtId="0" fontId="101" fillId="28" borderId="54" xfId="0" applyFont="1" applyFill="1" applyBorder="1" applyAlignment="1">
      <alignment horizontal="center" vertical="center" wrapText="1"/>
    </xf>
    <xf numFmtId="0" fontId="67" fillId="0" borderId="0" xfId="0" applyFont="1" applyAlignment="1">
      <alignment horizontal="left" vertical="center"/>
    </xf>
    <xf numFmtId="0" fontId="101" fillId="28" borderId="0" xfId="0" applyFont="1" applyFill="1" applyAlignment="1">
      <alignment horizontal="center" vertical="center"/>
    </xf>
    <xf numFmtId="0" fontId="101" fillId="28" borderId="0" xfId="0" applyFont="1" applyFill="1" applyAlignment="1">
      <alignment horizontal="center" vertical="center" wrapText="1"/>
    </xf>
    <xf numFmtId="0" fontId="101" fillId="28" borderId="26" xfId="0" applyFont="1" applyFill="1" applyBorder="1" applyAlignment="1">
      <alignment horizontal="center" vertical="center" wrapText="1"/>
    </xf>
    <xf numFmtId="0" fontId="101" fillId="28" borderId="28" xfId="0" applyFont="1" applyFill="1" applyBorder="1" applyAlignment="1">
      <alignment horizontal="center" vertical="center" wrapText="1"/>
    </xf>
    <xf numFmtId="0" fontId="101" fillId="28" borderId="62" xfId="0" applyFont="1" applyFill="1" applyBorder="1" applyAlignment="1">
      <alignment horizontal="center" vertical="center" wrapText="1"/>
    </xf>
    <xf numFmtId="0" fontId="101" fillId="28" borderId="29" xfId="0" applyFont="1" applyFill="1" applyBorder="1" applyAlignment="1">
      <alignment horizontal="center" vertical="center" wrapText="1"/>
    </xf>
    <xf numFmtId="0" fontId="101" fillId="28" borderId="27" xfId="0" applyFont="1" applyFill="1" applyBorder="1" applyAlignment="1">
      <alignment horizontal="center" vertical="center" wrapText="1"/>
    </xf>
    <xf numFmtId="0" fontId="101" fillId="28" borderId="69" xfId="0" applyFont="1" applyFill="1" applyBorder="1" applyAlignment="1">
      <alignment horizontal="center" vertical="center" wrapText="1"/>
    </xf>
    <xf numFmtId="0" fontId="101" fillId="28" borderId="103" xfId="0" applyFont="1" applyFill="1" applyBorder="1" applyAlignment="1">
      <alignment horizontal="center" vertical="center" wrapText="1"/>
    </xf>
    <xf numFmtId="0" fontId="86" fillId="0" borderId="1" xfId="9" applyFont="1" applyBorder="1" applyAlignment="1">
      <alignment horizontal="left" vertical="center"/>
    </xf>
    <xf numFmtId="0" fontId="83" fillId="0" borderId="2" xfId="0" applyFont="1" applyBorder="1" applyAlignment="1">
      <alignment horizontal="center"/>
    </xf>
    <xf numFmtId="0" fontId="83" fillId="0" borderId="3" xfId="0" applyFont="1" applyBorder="1" applyAlignment="1">
      <alignment horizontal="center"/>
    </xf>
    <xf numFmtId="0" fontId="83" fillId="0" borderId="4" xfId="0" applyFont="1" applyBorder="1" applyAlignment="1">
      <alignment horizontal="center"/>
    </xf>
    <xf numFmtId="0" fontId="83" fillId="0" borderId="1" xfId="0" applyFont="1" applyBorder="1" applyAlignment="1">
      <alignment horizontal="center"/>
    </xf>
    <xf numFmtId="0" fontId="87" fillId="0" borderId="1" xfId="0" applyFont="1" applyBorder="1" applyAlignment="1">
      <alignment horizontal="center"/>
    </xf>
    <xf numFmtId="0" fontId="74" fillId="0" borderId="4" xfId="0" applyFont="1" applyBorder="1"/>
    <xf numFmtId="0" fontId="67" fillId="34" borderId="0" xfId="0" applyFont="1" applyFill="1" applyAlignment="1">
      <alignment horizontal="left" vertical="top" wrapText="1"/>
    </xf>
    <xf numFmtId="0" fontId="87" fillId="0" borderId="4" xfId="0" applyFont="1" applyBorder="1"/>
    <xf numFmtId="0" fontId="104" fillId="0" borderId="0" xfId="0" applyFont="1" applyAlignment="1">
      <alignment horizontal="left" vertical="center"/>
    </xf>
    <xf numFmtId="0" fontId="101" fillId="28" borderId="23" xfId="0" applyFont="1" applyFill="1" applyBorder="1" applyAlignment="1">
      <alignment horizontal="center" vertical="center" wrapText="1"/>
    </xf>
    <xf numFmtId="0" fontId="101" fillId="28" borderId="63" xfId="0" applyFont="1" applyFill="1" applyBorder="1" applyAlignment="1">
      <alignment horizontal="center" vertical="center" wrapText="1"/>
    </xf>
    <xf numFmtId="0" fontId="104" fillId="28" borderId="0" xfId="0" applyFont="1" applyFill="1" applyAlignment="1">
      <alignment horizontal="left" vertical="top"/>
    </xf>
    <xf numFmtId="0" fontId="82" fillId="0" borderId="0" xfId="0" applyFont="1" applyAlignment="1">
      <alignment vertical="top" wrapText="1"/>
    </xf>
    <xf numFmtId="0" fontId="82" fillId="0" borderId="0" xfId="0" applyFont="1" applyAlignment="1">
      <alignment vertical="top"/>
    </xf>
    <xf numFmtId="0" fontId="82" fillId="0" borderId="10" xfId="0" applyFont="1" applyBorder="1" applyAlignment="1">
      <alignment horizontal="center" vertical="top"/>
    </xf>
    <xf numFmtId="0" fontId="82" fillId="0" borderId="11" xfId="0" applyFont="1" applyBorder="1" applyAlignment="1">
      <alignment horizontal="center" vertical="top"/>
    </xf>
    <xf numFmtId="0" fontId="83" fillId="0" borderId="2" xfId="8" applyFont="1" applyBorder="1" applyAlignment="1">
      <alignment horizontal="center" wrapText="1"/>
    </xf>
    <xf numFmtId="0" fontId="83" fillId="0" borderId="3" xfId="8" applyFont="1" applyBorder="1" applyAlignment="1">
      <alignment horizontal="center" wrapText="1"/>
    </xf>
    <xf numFmtId="0" fontId="83" fillId="0" borderId="4" xfId="8" applyFont="1" applyBorder="1" applyAlignment="1">
      <alignment horizontal="center" wrapText="1"/>
    </xf>
    <xf numFmtId="0" fontId="82" fillId="0" borderId="10" xfId="0" applyFont="1" applyBorder="1" applyAlignment="1">
      <alignment horizontal="center"/>
    </xf>
    <xf numFmtId="0" fontId="82" fillId="0" borderId="11" xfId="0" applyFont="1" applyBorder="1" applyAlignment="1">
      <alignment horizontal="center"/>
    </xf>
    <xf numFmtId="0" fontId="101" fillId="31" borderId="41" xfId="0" applyFont="1" applyFill="1" applyBorder="1" applyAlignment="1">
      <alignment horizontal="center" vertical="center" wrapText="1"/>
    </xf>
    <xf numFmtId="0" fontId="101" fillId="31" borderId="13" xfId="0" applyFont="1" applyFill="1" applyBorder="1" applyAlignment="1">
      <alignment horizontal="center" vertical="center" wrapText="1"/>
    </xf>
    <xf numFmtId="0" fontId="101" fillId="31" borderId="23" xfId="0" applyFont="1" applyFill="1" applyBorder="1" applyAlignment="1">
      <alignment horizontal="center" vertical="center" wrapText="1"/>
    </xf>
    <xf numFmtId="0" fontId="101" fillId="31" borderId="63" xfId="0" applyFont="1" applyFill="1" applyBorder="1" applyAlignment="1">
      <alignment horizontal="center" vertical="center" wrapText="1"/>
    </xf>
    <xf numFmtId="0" fontId="67" fillId="28" borderId="0" xfId="0" applyFont="1" applyFill="1" applyAlignment="1">
      <alignment horizontal="left" vertical="center"/>
    </xf>
    <xf numFmtId="0" fontId="105" fillId="0" borderId="0" xfId="0" applyFont="1" applyAlignment="1">
      <alignment horizontal="left" vertical="center" wrapText="1"/>
    </xf>
    <xf numFmtId="0" fontId="101" fillId="28" borderId="77" xfId="0" applyFont="1" applyFill="1" applyBorder="1" applyAlignment="1">
      <alignment horizontal="center" vertical="center" wrapText="1"/>
    </xf>
    <xf numFmtId="0" fontId="101" fillId="28" borderId="76" xfId="0" applyFont="1" applyFill="1" applyBorder="1" applyAlignment="1">
      <alignment horizontal="center" vertical="center" wrapText="1"/>
    </xf>
    <xf numFmtId="0" fontId="101" fillId="28" borderId="75" xfId="0" applyFont="1" applyFill="1" applyBorder="1" applyAlignment="1">
      <alignment horizontal="center" vertical="center" wrapText="1"/>
    </xf>
    <xf numFmtId="0" fontId="101" fillId="28" borderId="86" xfId="0" applyFont="1" applyFill="1" applyBorder="1" applyAlignment="1">
      <alignment horizontal="center" vertical="center" wrapText="1"/>
    </xf>
    <xf numFmtId="0" fontId="101" fillId="28" borderId="41" xfId="0" applyFont="1" applyFill="1" applyBorder="1" applyAlignment="1">
      <alignment horizontal="center" vertical="center" wrapText="1"/>
    </xf>
    <xf numFmtId="0" fontId="101" fillId="28" borderId="99" xfId="0" applyFont="1" applyFill="1" applyBorder="1" applyAlignment="1">
      <alignment horizontal="center" vertical="center" wrapText="1"/>
    </xf>
    <xf numFmtId="0" fontId="67" fillId="0" borderId="0" xfId="29" applyFont="1" applyAlignment="1">
      <alignment horizontal="left" vertical="top" wrapText="1"/>
    </xf>
    <xf numFmtId="0" fontId="82" fillId="0" borderId="1" xfId="12" applyFont="1" applyBorder="1" applyAlignment="1">
      <alignment horizontal="center"/>
    </xf>
    <xf numFmtId="0" fontId="83" fillId="0" borderId="2" xfId="12" applyFont="1" applyBorder="1" applyAlignment="1">
      <alignment horizontal="center" vertical="center"/>
    </xf>
    <xf numFmtId="0" fontId="83" fillId="0" borderId="3" xfId="12" applyFont="1" applyBorder="1" applyAlignment="1">
      <alignment horizontal="center" vertical="center"/>
    </xf>
    <xf numFmtId="0" fontId="83" fillId="0" borderId="4" xfId="12" applyFont="1" applyBorder="1" applyAlignment="1">
      <alignment horizontal="center" vertical="center"/>
    </xf>
    <xf numFmtId="0" fontId="67" fillId="0" borderId="0" xfId="12" applyFont="1" applyAlignment="1">
      <alignment horizontal="left" vertical="top" wrapText="1"/>
    </xf>
    <xf numFmtId="0" fontId="71" fillId="3" borderId="0" xfId="12" applyFont="1" applyFill="1" applyAlignment="1">
      <alignment horizontal="center"/>
    </xf>
    <xf numFmtId="0" fontId="74" fillId="3" borderId="0" xfId="0" applyFont="1" applyFill="1" applyAlignment="1">
      <alignment horizontal="center"/>
    </xf>
    <xf numFmtId="0" fontId="82" fillId="0" borderId="1" xfId="0" applyFont="1" applyBorder="1" applyAlignment="1">
      <alignment horizontal="center"/>
    </xf>
    <xf numFmtId="0" fontId="67" fillId="35" borderId="0" xfId="0" applyFont="1" applyFill="1" applyAlignment="1">
      <alignment horizontal="center"/>
    </xf>
    <xf numFmtId="0" fontId="79" fillId="0" borderId="3" xfId="0" applyFont="1" applyBorder="1" applyAlignment="1">
      <alignment horizontal="center"/>
    </xf>
    <xf numFmtId="0" fontId="79" fillId="0" borderId="4" xfId="0" applyFont="1" applyBorder="1" applyAlignment="1">
      <alignment horizontal="center"/>
    </xf>
    <xf numFmtId="0" fontId="82" fillId="0" borderId="10" xfId="0" applyFont="1" applyBorder="1"/>
    <xf numFmtId="0" fontId="74" fillId="0" borderId="11" xfId="0" applyFont="1" applyBorder="1"/>
    <xf numFmtId="0" fontId="82" fillId="0" borderId="10" xfId="0" applyFont="1" applyBorder="1" applyAlignment="1">
      <alignment horizontal="center" vertical="top" wrapText="1"/>
    </xf>
    <xf numFmtId="0" fontId="82" fillId="0" borderId="39" xfId="0" applyFont="1" applyBorder="1" applyAlignment="1">
      <alignment horizontal="center" vertical="top" wrapText="1"/>
    </xf>
    <xf numFmtId="0" fontId="82" fillId="0" borderId="11" xfId="0" applyFont="1" applyBorder="1" applyAlignment="1">
      <alignment horizontal="center" vertical="top" wrapText="1"/>
    </xf>
    <xf numFmtId="0" fontId="82" fillId="0" borderId="2" xfId="0" applyFont="1" applyBorder="1" applyAlignment="1">
      <alignment horizontal="center"/>
    </xf>
    <xf numFmtId="0" fontId="82" fillId="0" borderId="4" xfId="0" applyFont="1" applyBorder="1" applyAlignment="1">
      <alignment horizontal="center"/>
    </xf>
    <xf numFmtId="0" fontId="82" fillId="0" borderId="1" xfId="0" applyFont="1" applyBorder="1" applyAlignment="1">
      <alignment horizontal="center" vertical="center"/>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67" fillId="28" borderId="0" xfId="0" applyFont="1" applyFill="1" applyAlignment="1">
      <alignment horizontal="left" vertical="center" wrapText="1"/>
    </xf>
    <xf numFmtId="0" fontId="66" fillId="0" borderId="0" xfId="19" applyFont="1" applyAlignment="1">
      <alignment horizontal="left" wrapText="1"/>
    </xf>
    <xf numFmtId="0" fontId="67" fillId="0" borderId="0" xfId="19" applyFont="1" applyAlignment="1">
      <alignment horizontal="left" wrapText="1"/>
    </xf>
    <xf numFmtId="0" fontId="101" fillId="28" borderId="13" xfId="0" applyFont="1" applyFill="1" applyBorder="1" applyAlignment="1">
      <alignment horizontal="center" vertical="center" wrapText="1"/>
    </xf>
    <xf numFmtId="0" fontId="101" fillId="28" borderId="66" xfId="0" applyFont="1" applyFill="1" applyBorder="1" applyAlignment="1">
      <alignment horizontal="center" vertical="center" wrapText="1"/>
    </xf>
    <xf numFmtId="0" fontId="101" fillId="28" borderId="89" xfId="0" applyFont="1" applyFill="1" applyBorder="1" applyAlignment="1">
      <alignment horizontal="center" vertical="center" wrapText="1"/>
    </xf>
    <xf numFmtId="0" fontId="101" fillId="28" borderId="88" xfId="0" applyFont="1" applyFill="1" applyBorder="1" applyAlignment="1">
      <alignment horizontal="center" vertical="center" wrapText="1"/>
    </xf>
    <xf numFmtId="0" fontId="101" fillId="28" borderId="22" xfId="0" applyFont="1" applyFill="1" applyBorder="1" applyAlignment="1">
      <alignment horizontal="center" vertical="center" wrapText="1"/>
    </xf>
    <xf numFmtId="0" fontId="101" fillId="28" borderId="50" xfId="0" applyFont="1" applyFill="1" applyBorder="1" applyAlignment="1">
      <alignment horizontal="center" vertical="center" wrapText="1"/>
    </xf>
    <xf numFmtId="0" fontId="101" fillId="28" borderId="14" xfId="0" applyFont="1" applyFill="1" applyBorder="1" applyAlignment="1">
      <alignment horizontal="center" vertical="center" wrapText="1"/>
    </xf>
    <xf numFmtId="0" fontId="101" fillId="28" borderId="16" xfId="0" applyFont="1" applyFill="1" applyBorder="1" applyAlignment="1">
      <alignment horizontal="center" vertical="center" wrapText="1"/>
    </xf>
    <xf numFmtId="0" fontId="101" fillId="28" borderId="12" xfId="0" applyFont="1" applyFill="1" applyBorder="1" applyAlignment="1">
      <alignment horizontal="center" vertical="center" wrapText="1"/>
    </xf>
    <xf numFmtId="0" fontId="101" fillId="28" borderId="59" xfId="0" applyFont="1" applyFill="1" applyBorder="1" applyAlignment="1">
      <alignment horizontal="center" vertical="center" wrapText="1"/>
    </xf>
    <xf numFmtId="0" fontId="101" fillId="28" borderId="40" xfId="0" applyFont="1" applyFill="1" applyBorder="1" applyAlignment="1">
      <alignment horizontal="center" vertical="center" wrapText="1"/>
    </xf>
    <xf numFmtId="0" fontId="101" fillId="28" borderId="30" xfId="0" applyFont="1" applyFill="1" applyBorder="1" applyAlignment="1">
      <alignment horizontal="center" vertical="center" wrapText="1"/>
    </xf>
    <xf numFmtId="0" fontId="102" fillId="0" borderId="0" xfId="0" applyFont="1" applyAlignment="1">
      <alignment horizontal="left" wrapText="1"/>
    </xf>
    <xf numFmtId="0" fontId="101" fillId="28" borderId="24" xfId="0" applyFont="1" applyFill="1" applyBorder="1" applyAlignment="1">
      <alignment horizontal="center" vertical="center" wrapText="1"/>
    </xf>
    <xf numFmtId="0" fontId="110" fillId="28" borderId="9" xfId="0" applyFont="1" applyFill="1" applyBorder="1" applyAlignment="1">
      <alignment vertical="center" wrapText="1"/>
    </xf>
    <xf numFmtId="0" fontId="110" fillId="28" borderId="12" xfId="0" applyFont="1" applyFill="1" applyBorder="1" applyAlignment="1">
      <alignment vertical="center" wrapText="1"/>
    </xf>
    <xf numFmtId="0" fontId="67" fillId="0" borderId="0" xfId="0" applyFont="1" applyAlignment="1">
      <alignment vertical="center" wrapText="1"/>
    </xf>
    <xf numFmtId="0" fontId="66" fillId="0" borderId="0" xfId="0" applyFont="1" applyAlignment="1">
      <alignment wrapText="1"/>
    </xf>
    <xf numFmtId="0" fontId="74" fillId="0" borderId="0" xfId="0" applyFont="1"/>
    <xf numFmtId="0" fontId="67" fillId="28" borderId="0" xfId="0" applyFont="1" applyFill="1" applyAlignment="1">
      <alignment horizontal="left" wrapText="1"/>
    </xf>
    <xf numFmtId="0" fontId="67" fillId="0" borderId="0" xfId="19" applyFont="1" applyAlignment="1">
      <alignment horizontal="left" vertical="top" wrapText="1"/>
    </xf>
    <xf numFmtId="0" fontId="80" fillId="0" borderId="0" xfId="0" applyFont="1" applyAlignment="1">
      <alignment horizontal="left" wrapText="1"/>
    </xf>
    <xf numFmtId="0" fontId="72" fillId="0" borderId="0" xfId="21" applyFont="1" applyAlignment="1">
      <alignment horizontal="left" vertical="top"/>
    </xf>
    <xf numFmtId="0" fontId="101" fillId="28" borderId="60" xfId="0" applyFont="1" applyFill="1" applyBorder="1" applyAlignment="1">
      <alignment horizontal="center" vertical="center" wrapText="1"/>
    </xf>
    <xf numFmtId="0" fontId="101" fillId="28" borderId="65" xfId="0" applyFont="1" applyFill="1" applyBorder="1" applyAlignment="1">
      <alignment horizontal="center" vertical="center" wrapText="1"/>
    </xf>
    <xf numFmtId="0" fontId="101" fillId="28" borderId="53" xfId="0" applyFont="1" applyFill="1" applyBorder="1" applyAlignment="1">
      <alignment horizontal="center" vertical="center" wrapText="1"/>
    </xf>
    <xf numFmtId="0" fontId="115" fillId="28" borderId="53" xfId="0" applyFont="1" applyFill="1" applyBorder="1" applyAlignment="1">
      <alignment horizontal="center" vertical="center" wrapText="1"/>
    </xf>
    <xf numFmtId="0" fontId="115" fillId="28" borderId="87" xfId="0" applyFont="1" applyFill="1" applyBorder="1" applyAlignment="1">
      <alignment horizontal="center" vertical="center" wrapText="1"/>
    </xf>
    <xf numFmtId="0" fontId="101" fillId="28" borderId="45" xfId="0" applyFont="1" applyFill="1" applyBorder="1" applyAlignment="1">
      <alignment horizontal="center" vertical="center" wrapText="1"/>
    </xf>
    <xf numFmtId="0" fontId="101" fillId="28" borderId="125" xfId="0" applyFont="1" applyFill="1" applyBorder="1" applyAlignment="1">
      <alignment horizontal="center" vertical="center" wrapText="1"/>
    </xf>
    <xf numFmtId="0" fontId="101" fillId="28" borderId="46" xfId="0" applyFont="1" applyFill="1" applyBorder="1" applyAlignment="1">
      <alignment horizontal="center" vertical="center" wrapText="1"/>
    </xf>
    <xf numFmtId="0" fontId="101" fillId="28" borderId="35" xfId="0" applyFont="1" applyFill="1" applyBorder="1" applyAlignment="1">
      <alignment horizontal="center" vertical="center" wrapText="1"/>
    </xf>
    <xf numFmtId="0" fontId="101" fillId="28" borderId="42" xfId="0" applyFont="1" applyFill="1" applyBorder="1" applyAlignment="1">
      <alignment horizontal="center" vertical="center" wrapText="1"/>
    </xf>
    <xf numFmtId="0" fontId="101" fillId="28" borderId="9" xfId="0" applyFont="1" applyFill="1" applyBorder="1" applyAlignment="1">
      <alignment horizontal="center" vertical="center" wrapText="1"/>
    </xf>
    <xf numFmtId="0" fontId="101" fillId="28" borderId="37" xfId="0" applyFont="1" applyFill="1" applyBorder="1" applyAlignment="1">
      <alignment horizontal="center" vertical="center" wrapText="1"/>
    </xf>
    <xf numFmtId="0" fontId="83" fillId="3" borderId="1" xfId="20" applyFont="1" applyFill="1" applyBorder="1"/>
    <xf numFmtId="0" fontId="74" fillId="0" borderId="1" xfId="0" applyFont="1" applyBorder="1"/>
    <xf numFmtId="0" fontId="74" fillId="28" borderId="0" xfId="0" applyFont="1" applyFill="1" applyAlignment="1">
      <alignment wrapText="1"/>
    </xf>
    <xf numFmtId="0" fontId="83" fillId="0" borderId="2" xfId="4" applyFont="1" applyBorder="1" applyAlignment="1">
      <alignment horizontal="center"/>
    </xf>
    <xf numFmtId="0" fontId="83" fillId="0" borderId="3" xfId="4" applyFont="1" applyBorder="1" applyAlignment="1">
      <alignment horizontal="center"/>
    </xf>
    <xf numFmtId="0" fontId="83" fillId="0" borderId="4" xfId="4" applyFont="1" applyBorder="1" applyAlignment="1">
      <alignment horizontal="center"/>
    </xf>
    <xf numFmtId="0" fontId="82" fillId="0" borderId="1" xfId="13" applyFont="1" applyBorder="1" applyAlignment="1">
      <alignment horizontal="center" vertical="center" wrapText="1"/>
    </xf>
    <xf numFmtId="0" fontId="87" fillId="0" borderId="1" xfId="0" applyFont="1" applyBorder="1" applyAlignment="1">
      <alignment horizontal="center" vertical="center" wrapText="1"/>
    </xf>
    <xf numFmtId="0" fontId="67" fillId="0" borderId="0" xfId="0" applyFont="1" applyAlignment="1">
      <alignment horizontal="left" wrapText="1"/>
    </xf>
    <xf numFmtId="0" fontId="83" fillId="0" borderId="10" xfId="13" applyFont="1" applyBorder="1" applyAlignment="1">
      <alignment horizontal="center" wrapText="1"/>
    </xf>
    <xf numFmtId="0" fontId="83" fillId="0" borderId="11" xfId="13" applyFont="1" applyBorder="1" applyAlignment="1">
      <alignment horizontal="center" wrapText="1"/>
    </xf>
    <xf numFmtId="0" fontId="83" fillId="0" borderId="2" xfId="13" applyFont="1" applyBorder="1" applyAlignment="1">
      <alignment horizontal="center"/>
    </xf>
    <xf numFmtId="0" fontId="87" fillId="0" borderId="3" xfId="0" applyFont="1" applyBorder="1" applyAlignment="1">
      <alignment horizontal="center"/>
    </xf>
    <xf numFmtId="0" fontId="83" fillId="0" borderId="3" xfId="13" applyFont="1" applyBorder="1" applyAlignment="1">
      <alignment horizontal="center"/>
    </xf>
    <xf numFmtId="0" fontId="83" fillId="0" borderId="4" xfId="13" applyFont="1" applyBorder="1" applyAlignment="1">
      <alignment horizontal="center"/>
    </xf>
    <xf numFmtId="49" fontId="83" fillId="0" borderId="2" xfId="22" applyNumberFormat="1" applyFont="1" applyBorder="1" applyAlignment="1">
      <alignment horizontal="center"/>
    </xf>
    <xf numFmtId="0" fontId="74" fillId="0" borderId="3" xfId="0" applyFont="1" applyBorder="1" applyAlignment="1">
      <alignment horizontal="center"/>
    </xf>
    <xf numFmtId="0" fontId="67" fillId="0" borderId="0" xfId="21" applyFont="1" applyAlignment="1">
      <alignment horizontal="left" vertical="center" wrapText="1"/>
    </xf>
    <xf numFmtId="49" fontId="83" fillId="0" borderId="3" xfId="22" applyNumberFormat="1" applyFont="1" applyBorder="1" applyAlignment="1">
      <alignment horizontal="center"/>
    </xf>
    <xf numFmtId="49" fontId="83" fillId="0" borderId="4" xfId="22" applyNumberFormat="1" applyFont="1" applyBorder="1" applyAlignment="1">
      <alignment horizontal="center"/>
    </xf>
    <xf numFmtId="0" fontId="80" fillId="0" borderId="0" xfId="21" applyFont="1" applyFill="1" applyAlignment="1">
      <alignment wrapText="1"/>
    </xf>
    <xf numFmtId="0" fontId="87" fillId="0" borderId="0" xfId="0" applyFont="1"/>
    <xf numFmtId="0" fontId="83" fillId="0" borderId="10" xfId="13" applyFont="1" applyBorder="1" applyAlignment="1">
      <alignment horizontal="center"/>
    </xf>
    <xf numFmtId="0" fontId="83" fillId="0" borderId="11" xfId="13" applyFont="1" applyBorder="1" applyAlignment="1">
      <alignment horizontal="center"/>
    </xf>
    <xf numFmtId="0" fontId="83" fillId="0" borderId="2" xfId="16" applyFont="1" applyBorder="1" applyAlignment="1">
      <alignment horizontal="center"/>
    </xf>
    <xf numFmtId="0" fontId="83" fillId="0" borderId="3" xfId="16" applyFont="1" applyBorder="1" applyAlignment="1">
      <alignment horizontal="center"/>
    </xf>
    <xf numFmtId="0" fontId="67" fillId="0" borderId="0" xfId="13" applyFont="1" applyAlignment="1">
      <alignment horizontal="left" vertical="top" wrapText="1"/>
    </xf>
    <xf numFmtId="0" fontId="80" fillId="0" borderId="0" xfId="13" applyFont="1" applyAlignment="1">
      <alignment horizontal="left" vertical="center" wrapText="1"/>
    </xf>
    <xf numFmtId="0" fontId="83" fillId="0" borderId="4" xfId="16" applyFont="1" applyBorder="1" applyAlignment="1">
      <alignment horizontal="center"/>
    </xf>
    <xf numFmtId="0" fontId="67" fillId="28" borderId="0" xfId="4" applyFont="1" applyFill="1" applyAlignment="1">
      <alignment horizontal="left" wrapText="1"/>
    </xf>
    <xf numFmtId="0" fontId="82" fillId="0" borderId="1" xfId="13" applyFont="1" applyBorder="1" applyAlignment="1">
      <alignment horizontal="center" vertical="top" wrapText="1"/>
    </xf>
    <xf numFmtId="0" fontId="83" fillId="0" borderId="18" xfId="13" applyFont="1" applyBorder="1" applyAlignment="1">
      <alignment horizontal="center" vertical="top"/>
    </xf>
    <xf numFmtId="0" fontId="83" fillId="0" borderId="19" xfId="13" applyFont="1" applyBorder="1" applyAlignment="1">
      <alignment horizontal="center" vertical="top"/>
    </xf>
    <xf numFmtId="0" fontId="83" fillId="0" borderId="8" xfId="13" applyFont="1" applyBorder="1" applyAlignment="1">
      <alignment horizontal="center" vertical="top"/>
    </xf>
    <xf numFmtId="0" fontId="83" fillId="0" borderId="20" xfId="13" applyFont="1" applyBorder="1" applyAlignment="1">
      <alignment horizontal="center" vertical="top"/>
    </xf>
    <xf numFmtId="0" fontId="83" fillId="0" borderId="2" xfId="13" applyFont="1" applyBorder="1" applyAlignment="1">
      <alignment horizontal="center" vertical="top"/>
    </xf>
    <xf numFmtId="0" fontId="83" fillId="0" borderId="3" xfId="13" applyFont="1" applyBorder="1" applyAlignment="1">
      <alignment horizontal="center" vertical="top"/>
    </xf>
    <xf numFmtId="0" fontId="67" fillId="0" borderId="0" xfId="2" applyFont="1" applyAlignment="1">
      <alignment horizontal="left" vertical="top" wrapText="1"/>
    </xf>
    <xf numFmtId="0" fontId="67" fillId="28" borderId="0" xfId="4" applyFont="1" applyFill="1" applyAlignment="1">
      <alignment horizontal="left" vertical="top"/>
    </xf>
    <xf numFmtId="0" fontId="83" fillId="0" borderId="4" xfId="13" applyFont="1" applyBorder="1" applyAlignment="1">
      <alignment horizontal="center" vertical="top"/>
    </xf>
    <xf numFmtId="0" fontId="72" fillId="0" borderId="0" xfId="21" applyFont="1" applyAlignment="1">
      <alignment horizontal="left" vertical="center"/>
    </xf>
    <xf numFmtId="0" fontId="80" fillId="0" borderId="0" xfId="0" applyFont="1" applyAlignment="1">
      <alignment horizontal="left" vertical="top" wrapText="1"/>
    </xf>
    <xf numFmtId="0" fontId="74" fillId="28" borderId="54" xfId="0" applyFont="1" applyFill="1" applyBorder="1" applyAlignment="1">
      <alignment horizontal="center" vertical="center" wrapText="1"/>
    </xf>
    <xf numFmtId="0" fontId="101" fillId="28" borderId="61" xfId="0" applyFont="1" applyFill="1" applyBorder="1" applyAlignment="1">
      <alignment horizontal="center" vertical="center" wrapText="1"/>
    </xf>
    <xf numFmtId="0" fontId="101" fillId="28" borderId="38" xfId="0" applyFont="1" applyFill="1" applyBorder="1" applyAlignment="1">
      <alignment horizontal="center" vertical="center" wrapText="1"/>
    </xf>
    <xf numFmtId="0" fontId="101" fillId="28" borderId="126" xfId="0" applyFont="1" applyFill="1" applyBorder="1" applyAlignment="1">
      <alignment horizontal="center" vertical="center" wrapText="1"/>
    </xf>
    <xf numFmtId="0" fontId="97" fillId="0" borderId="0" xfId="21" applyFont="1" applyAlignment="1">
      <alignment horizontal="left" vertical="center"/>
    </xf>
    <xf numFmtId="0" fontId="101" fillId="28" borderId="104" xfId="0" applyFont="1" applyFill="1" applyBorder="1" applyAlignment="1">
      <alignment horizontal="center" vertical="center" wrapText="1"/>
    </xf>
    <xf numFmtId="0" fontId="101" fillId="28" borderId="105" xfId="0" applyFont="1" applyFill="1" applyBorder="1" applyAlignment="1">
      <alignment horizontal="center" vertical="center" wrapText="1"/>
    </xf>
    <xf numFmtId="0" fontId="115" fillId="28" borderId="89" xfId="0" applyFont="1" applyFill="1" applyBorder="1" applyAlignment="1">
      <alignment horizontal="center" vertical="center" wrapText="1"/>
    </xf>
    <xf numFmtId="0" fontId="114" fillId="28" borderId="9" xfId="0" applyFont="1" applyFill="1" applyBorder="1" applyAlignment="1">
      <alignment horizontal="center" vertical="center" wrapText="1"/>
    </xf>
    <xf numFmtId="0" fontId="101" fillId="28" borderId="47" xfId="0" applyFont="1" applyFill="1" applyBorder="1" applyAlignment="1">
      <alignment horizontal="center" vertical="top" wrapText="1"/>
    </xf>
    <xf numFmtId="0" fontId="101" fillId="28" borderId="38" xfId="0" applyFont="1" applyFill="1" applyBorder="1" applyAlignment="1">
      <alignment horizontal="center" vertical="top" wrapText="1"/>
    </xf>
    <xf numFmtId="0" fontId="87" fillId="0" borderId="10" xfId="0" applyFont="1" applyBorder="1" applyAlignment="1">
      <alignment horizontal="center"/>
    </xf>
    <xf numFmtId="0" fontId="87" fillId="0" borderId="11" xfId="0" applyFont="1" applyBorder="1" applyAlignment="1">
      <alignment horizontal="center"/>
    </xf>
    <xf numFmtId="0" fontId="83" fillId="0" borderId="2" xfId="4" applyFont="1" applyBorder="1" applyAlignment="1">
      <alignment horizontal="center" vertical="center" wrapText="1"/>
    </xf>
    <xf numFmtId="0" fontId="83" fillId="0" borderId="3" xfId="4" applyFont="1" applyBorder="1" applyAlignment="1">
      <alignment horizontal="center" vertical="center" wrapText="1"/>
    </xf>
    <xf numFmtId="0" fontId="83" fillId="0" borderId="4" xfId="4" applyFont="1" applyBorder="1" applyAlignment="1">
      <alignment horizontal="center" vertical="center" wrapText="1"/>
    </xf>
    <xf numFmtId="0" fontId="67" fillId="28" borderId="0" xfId="4" applyFont="1" applyFill="1" applyAlignment="1">
      <alignment horizontal="left" vertical="center"/>
    </xf>
    <xf numFmtId="0" fontId="66" fillId="28" borderId="0" xfId="0" applyFont="1" applyFill="1" applyAlignment="1">
      <alignment vertical="center"/>
    </xf>
    <xf numFmtId="0" fontId="90" fillId="0" borderId="0" xfId="0" applyFont="1" applyAlignment="1">
      <alignment vertical="top" wrapText="1"/>
    </xf>
    <xf numFmtId="0" fontId="90" fillId="0" borderId="0" xfId="0" applyFont="1" applyAlignment="1">
      <alignment horizontal="justify" vertical="center" wrapText="1"/>
    </xf>
    <xf numFmtId="0" fontId="90" fillId="0" borderId="0" xfId="0" applyFont="1"/>
    <xf numFmtId="0" fontId="101" fillId="28" borderId="23" xfId="0" applyFont="1" applyFill="1" applyBorder="1" applyAlignment="1">
      <alignment horizontal="center" vertical="center"/>
    </xf>
    <xf numFmtId="0" fontId="101" fillId="28" borderId="24" xfId="0" applyFont="1" applyFill="1" applyBorder="1" applyAlignment="1">
      <alignment horizontal="center" vertical="center"/>
    </xf>
    <xf numFmtId="0" fontId="101" fillId="28" borderId="40" xfId="0" applyFont="1" applyFill="1" applyBorder="1" applyAlignment="1">
      <alignment horizontal="center" vertical="center"/>
    </xf>
    <xf numFmtId="0" fontId="101" fillId="28" borderId="33" xfId="0" applyFont="1" applyFill="1" applyBorder="1" applyAlignment="1">
      <alignment horizontal="center" vertical="center" wrapText="1"/>
    </xf>
    <xf numFmtId="0" fontId="101" fillId="28" borderId="34" xfId="0" applyFont="1" applyFill="1" applyBorder="1" applyAlignment="1">
      <alignment horizontal="center" vertical="center" wrapText="1"/>
    </xf>
    <xf numFmtId="0" fontId="115" fillId="28" borderId="9" xfId="0" applyFont="1" applyFill="1" applyBorder="1" applyAlignment="1">
      <alignment horizontal="center" vertical="center" wrapText="1"/>
    </xf>
    <xf numFmtId="0" fontId="115" fillId="28" borderId="34" xfId="0" applyFont="1" applyFill="1" applyBorder="1" applyAlignment="1">
      <alignment horizontal="center" vertical="center" wrapText="1"/>
    </xf>
    <xf numFmtId="0" fontId="90" fillId="0" borderId="2" xfId="4" applyFont="1" applyBorder="1" applyAlignment="1">
      <alignment horizontal="center" vertical="center" wrapText="1"/>
    </xf>
    <xf numFmtId="0" fontId="90" fillId="0" borderId="3" xfId="4" applyFont="1" applyBorder="1" applyAlignment="1">
      <alignment horizontal="center" vertical="center" wrapText="1"/>
    </xf>
    <xf numFmtId="0" fontId="90" fillId="0" borderId="4" xfId="4" applyFont="1" applyBorder="1" applyAlignment="1">
      <alignment horizontal="center" vertical="center" wrapText="1"/>
    </xf>
    <xf numFmtId="0" fontId="115" fillId="3" borderId="10" xfId="0" applyFont="1" applyFill="1" applyBorder="1" applyAlignment="1">
      <alignment vertical="top"/>
    </xf>
    <xf numFmtId="0" fontId="74" fillId="0" borderId="11" xfId="0" applyFont="1" applyBorder="1" applyAlignment="1">
      <alignment vertical="top"/>
    </xf>
    <xf numFmtId="0" fontId="114" fillId="28" borderId="0" xfId="0" applyFont="1" applyFill="1" applyAlignment="1">
      <alignment horizontal="center" vertical="center"/>
    </xf>
    <xf numFmtId="0" fontId="114" fillId="28" borderId="5" xfId="0" applyFont="1" applyFill="1" applyBorder="1" applyAlignment="1">
      <alignment horizontal="center" vertical="center"/>
    </xf>
    <xf numFmtId="0" fontId="101" fillId="28" borderId="102" xfId="0" applyFont="1" applyFill="1" applyBorder="1" applyAlignment="1">
      <alignment horizontal="center" vertical="center" wrapText="1"/>
    </xf>
    <xf numFmtId="0" fontId="101" fillId="28" borderId="73" xfId="0" applyFont="1" applyFill="1" applyBorder="1" applyAlignment="1">
      <alignment horizontal="center" vertical="center" wrapText="1"/>
    </xf>
    <xf numFmtId="0" fontId="102" fillId="0" borderId="0" xfId="0" applyFont="1" applyAlignment="1">
      <alignment horizontal="left" vertical="center" wrapText="1"/>
    </xf>
    <xf numFmtId="0" fontId="115" fillId="0" borderId="10" xfId="0" applyFont="1" applyBorder="1" applyAlignment="1">
      <alignment horizontal="center"/>
    </xf>
    <xf numFmtId="0" fontId="115"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14" fontId="84" fillId="0" borderId="10" xfId="4" applyNumberFormat="1" applyFont="1" applyBorder="1" applyAlignment="1">
      <alignment horizontal="center" vertical="center"/>
    </xf>
    <xf numFmtId="14" fontId="84" fillId="0" borderId="11" xfId="4" applyNumberFormat="1" applyFont="1" applyBorder="1" applyAlignment="1">
      <alignment horizontal="center" vertical="center"/>
    </xf>
    <xf numFmtId="0" fontId="115" fillId="0" borderId="10" xfId="4" applyFont="1" applyBorder="1" applyAlignment="1">
      <alignment vertical="center"/>
    </xf>
    <xf numFmtId="0" fontId="115" fillId="0" borderId="11" xfId="4" applyFont="1" applyBorder="1" applyAlignment="1">
      <alignment vertical="center"/>
    </xf>
    <xf numFmtId="0" fontId="84" fillId="3" borderId="2" xfId="18" applyFont="1" applyFill="1" applyBorder="1" applyAlignment="1">
      <alignment horizontal="center" vertical="center" wrapText="1"/>
    </xf>
    <xf numFmtId="0" fontId="84" fillId="3" borderId="3" xfId="18" applyFont="1" applyFill="1" applyBorder="1" applyAlignment="1">
      <alignment horizontal="center" vertical="center" wrapText="1"/>
    </xf>
    <xf numFmtId="0" fontId="84" fillId="3" borderId="4" xfId="18" applyFont="1" applyFill="1" applyBorder="1" applyAlignment="1">
      <alignment horizontal="center" vertical="center" wrapText="1"/>
    </xf>
  </cellXfs>
  <cellStyles count="281">
    <cellStyle name="20% - Accent1 2" xfId="37" xr:uid="{F8F2F9FC-8448-4203-9F76-159A9A08842B}"/>
    <cellStyle name="20% - Accent1 3" xfId="38" xr:uid="{A9084BEA-53CA-4021-8850-0EE669145C39}"/>
    <cellStyle name="20% - Accent2 2" xfId="39" xr:uid="{6A0B3081-AA0B-4BD0-9BC7-9331882A0069}"/>
    <cellStyle name="20% - Accent2 3" xfId="40" xr:uid="{21FF5F06-DA31-482F-A67C-E244D48D3B02}"/>
    <cellStyle name="20% - Accent3 2" xfId="41" xr:uid="{F7BE56E9-F36A-44EB-8EB9-9FC2EA965616}"/>
    <cellStyle name="20% - Accent3 3" xfId="42" xr:uid="{A7A0ED8C-7C51-460D-A740-B674F50B92F7}"/>
    <cellStyle name="20% - Accent4 2" xfId="43" xr:uid="{4AF577B6-66B0-4385-8E57-1080A74E40A8}"/>
    <cellStyle name="20% - Accent4 3" xfId="44" xr:uid="{EDD93BC9-190F-4E5B-A11C-DF65879F27BE}"/>
    <cellStyle name="20% - Accent5 2" xfId="45" xr:uid="{6134BAAA-D29D-4D4E-AE9B-703DB3CDA9A9}"/>
    <cellStyle name="20% - Accent5 3" xfId="46" xr:uid="{CD7BB53C-51DB-414B-BBE2-DBF13BFA1F0F}"/>
    <cellStyle name="20% - Accent6 2" xfId="47" xr:uid="{B713D444-B5C8-4EBE-97C6-CED3820E3266}"/>
    <cellStyle name="20% - Accent6 3" xfId="48" xr:uid="{E8562166-AB22-4D57-B7BA-AC732736620A}"/>
    <cellStyle name="40% - Accent1 2" xfId="49" xr:uid="{E4A55CB2-C30E-43D1-95A9-6C69756E3DDA}"/>
    <cellStyle name="40% - Accent1 3" xfId="50" xr:uid="{7E18D59D-370E-41E8-B7D6-A06E6875D609}"/>
    <cellStyle name="40% - Accent2 2" xfId="51" xr:uid="{3050FEB5-EA87-47CE-A7BB-29767CF23943}"/>
    <cellStyle name="40% - Accent2 3" xfId="52" xr:uid="{A3791779-01F5-482F-AD21-36DB83EE58B8}"/>
    <cellStyle name="40% - Accent3 2" xfId="53" xr:uid="{3C1E678E-3904-45BE-B612-8E2E82023F9D}"/>
    <cellStyle name="40% - Accent3 3" xfId="54" xr:uid="{C0369DE9-2424-4720-99CA-BF1EC4AF8AF0}"/>
    <cellStyle name="40% - Accent4 2" xfId="55" xr:uid="{4A39BBEE-9A7D-4BCF-A590-A173B2462A29}"/>
    <cellStyle name="40% - Accent4 3" xfId="56" xr:uid="{ABDF8E07-54C6-4D9E-93FA-ED71BFF5B90B}"/>
    <cellStyle name="40% - Accent5 2" xfId="57" xr:uid="{0062A45A-BF5F-4BFF-9486-E674F6A1671A}"/>
    <cellStyle name="40% - Accent5 3" xfId="58" xr:uid="{EFA48AF7-989B-452B-82E3-813A1CCAFDF8}"/>
    <cellStyle name="40% - Accent6 2" xfId="59" xr:uid="{7255BE4D-41E1-47D8-9397-858F68905294}"/>
    <cellStyle name="40% - Accent6 3" xfId="60" xr:uid="{76315E07-D332-4B4C-98B9-7DD5078AB857}"/>
    <cellStyle name="60% - Accent1 2" xfId="61" xr:uid="{4A73262A-5DD6-4163-8557-939402E6B235}"/>
    <cellStyle name="60% - Accent1 3" xfId="62" xr:uid="{932E5B76-6C64-4778-B880-95929A0F82BA}"/>
    <cellStyle name="60% - Accent2 2" xfId="63" xr:uid="{7CBAB6A9-7E29-4738-8248-C362B99609C0}"/>
    <cellStyle name="60% - Accent2 3" xfId="64" xr:uid="{3E210D22-14C8-4964-9ECD-36118B3A6A8E}"/>
    <cellStyle name="60% - Accent3 2" xfId="65" xr:uid="{3278C182-D8B4-46CB-B2D2-BE11DDDCA5F9}"/>
    <cellStyle name="60% - Accent3 3" xfId="66" xr:uid="{4AC4CFD2-D226-4160-B2F4-A703A0B1282F}"/>
    <cellStyle name="60% - Accent4 2" xfId="67" xr:uid="{63DF108F-9AB9-4D63-9C06-36F95BE1E555}"/>
    <cellStyle name="60% - Accent4 3" xfId="68" xr:uid="{964A08C1-E0EC-4478-9EC2-4BE5FF469E57}"/>
    <cellStyle name="60% - Accent5 2" xfId="69" xr:uid="{980EC3FA-192D-46E1-88FA-410DDA6AEFC2}"/>
    <cellStyle name="60% - Accent5 3" xfId="70" xr:uid="{4D3DA4C8-51A2-497E-B92E-03A9B89D4047}"/>
    <cellStyle name="60% - Accent6 2" xfId="71" xr:uid="{915C58F7-C948-4803-9CD4-B04AE0572642}"/>
    <cellStyle name="60% - Accent6 3" xfId="72" xr:uid="{2715CEB0-7488-4BAA-B893-ADAB154AB424}"/>
    <cellStyle name="Accent1 2" xfId="73" xr:uid="{BB9E09D7-E7C0-4C34-8B9D-145A0AF06564}"/>
    <cellStyle name="Accent1 3" xfId="74" xr:uid="{80BD9E04-E07F-47F9-9195-B21609551308}"/>
    <cellStyle name="Accent2 2" xfId="75" xr:uid="{7A4C45CF-FFF9-4AFE-B6ED-BF98F4EEEE8F}"/>
    <cellStyle name="Accent2 3" xfId="76" xr:uid="{7D2ACBA2-E40C-4C92-BD96-F838B69619FE}"/>
    <cellStyle name="Accent3 2" xfId="77" xr:uid="{E6DD268A-54E0-40EF-A549-67857230898D}"/>
    <cellStyle name="Accent3 3" xfId="78" xr:uid="{153BB4A9-52CD-471B-AFD3-643C3A1D9143}"/>
    <cellStyle name="Accent4 2" xfId="79" xr:uid="{5C886ADD-7F37-4617-90E2-B6BB53D01CF6}"/>
    <cellStyle name="Accent4 3" xfId="80" xr:uid="{57349B67-9734-42DC-8593-EE426B5A7282}"/>
    <cellStyle name="Accent5 2" xfId="81" xr:uid="{2B9685B3-93B0-4B74-9D98-966521C37CF6}"/>
    <cellStyle name="Accent5 3" xfId="82" xr:uid="{C1AF2D77-6A20-4F0D-B2B5-550303F1C79C}"/>
    <cellStyle name="Accent6 2" xfId="5" xr:uid="{00000000-0005-0000-0000-000000000000}"/>
    <cellStyle name="Accent6 2 2" xfId="83" xr:uid="{D1D32F3B-CA39-4D5E-B97F-8B3869B12ECE}"/>
    <cellStyle name="Accent6 3" xfId="84" xr:uid="{842CF23E-13ED-4CCC-8A94-D1F6D9936321}"/>
    <cellStyle name="Bad 2" xfId="85" xr:uid="{8B18518E-87D9-4BD5-BC16-A8028B11CF9A}"/>
    <cellStyle name="Bad 3" xfId="86" xr:uid="{FE531564-B945-4F90-A0E2-D5945CBE30A3}"/>
    <cellStyle name="Calculation 2" xfId="87" xr:uid="{8726ED60-8F9F-40B4-B374-460A60A5B91F}"/>
    <cellStyle name="Calculation 3" xfId="88" xr:uid="{3CA648AF-5134-4573-9468-048887444C12}"/>
    <cellStyle name="Check Cell 2" xfId="89" xr:uid="{4DCD8360-374B-4786-A7C8-42F2566B7116}"/>
    <cellStyle name="Check Cell 3" xfId="90" xr:uid="{2BEB45C4-19EF-4CCD-B5C8-0065E638CF8D}"/>
    <cellStyle name="Comma 2" xfId="10" xr:uid="{00000000-0005-0000-0000-000001000000}"/>
    <cellStyle name="Comma 2 2" xfId="17" xr:uid="{00000000-0005-0000-0000-000002000000}"/>
    <cellStyle name="Date" xfId="91" xr:uid="{123041C0-7E98-4BAA-8013-C012AC243E7C}"/>
    <cellStyle name="Euro" xfId="92" xr:uid="{E9F1875B-57A0-4676-AEFA-97383DB7AFB3}"/>
    <cellStyle name="Explanatory Text 2" xfId="93" xr:uid="{6FCAC012-1D53-4A40-AD8C-58C1E65A0944}"/>
    <cellStyle name="Explanatory Text 3" xfId="94" xr:uid="{73DF917C-AD39-4F5F-B0A6-6D4CD09D94DD}"/>
    <cellStyle name="Fixed" xfId="95" xr:uid="{E3BB9A70-E8EC-40F0-A0D3-6889541BF247}"/>
    <cellStyle name="Good 2" xfId="96" xr:uid="{C4C1F6DA-5377-4F88-8274-9912954DA361}"/>
    <cellStyle name="Good 3" xfId="97" xr:uid="{C03F68A1-6DCE-4553-B505-8C960C2EB941}"/>
    <cellStyle name="Heading 1 2" xfId="98" xr:uid="{0E6D9581-A7E5-4CFD-92C4-27CFC1345B48}"/>
    <cellStyle name="Heading 1 3" xfId="99" xr:uid="{10B4F47A-44B8-4734-B0B3-C9D6E08D5E9E}"/>
    <cellStyle name="Heading 2 2" xfId="100" xr:uid="{CE0F2A5A-09AB-4357-B06A-431683766226}"/>
    <cellStyle name="Heading 2 3" xfId="101" xr:uid="{678A32E7-6697-4A18-99AD-FA4E3BDF472A}"/>
    <cellStyle name="Heading 3 2" xfId="102" xr:uid="{C24FB509-0427-42E8-BA2D-40F070FE0E05}"/>
    <cellStyle name="Heading 3 3" xfId="103" xr:uid="{F4BC1F12-9607-4D8F-8539-E79742162738}"/>
    <cellStyle name="Heading 4 2" xfId="104" xr:uid="{91D4ADCA-6D53-4AC6-B1C5-4CC6BF613257}"/>
    <cellStyle name="Heading 4 3" xfId="105" xr:uid="{05C764F7-2F18-49E1-A88E-F27059304C2E}"/>
    <cellStyle name="Heading1" xfId="106" xr:uid="{9823A22D-821B-46D9-A202-F0863D5D1E75}"/>
    <cellStyle name="Heading2" xfId="107" xr:uid="{074C0035-D822-4000-A86C-19695A5DA3D8}"/>
    <cellStyle name="Hyperlink" xfId="21" builtinId="8"/>
    <cellStyle name="Hyperlink 2" xfId="108" xr:uid="{70D19EE0-640A-4FDF-B52E-E79EF268584A}"/>
    <cellStyle name="Hyperlink 2 2" xfId="164" xr:uid="{87D398AC-2D4B-4777-9746-5325724B6D30}"/>
    <cellStyle name="Input 2" xfId="109" xr:uid="{01C1479A-E96A-4DA2-8488-CA96A844ECF6}"/>
    <cellStyle name="Input 3" xfId="110" xr:uid="{5D2C4186-205A-4F82-8B6B-E3271F6C8B4B}"/>
    <cellStyle name="Linked Cell 2" xfId="111" xr:uid="{B0CD9505-B195-46AA-952A-0A1B08577D14}"/>
    <cellStyle name="Linked Cell 3" xfId="112" xr:uid="{E7766292-EB84-444C-99BD-99EA27432866}"/>
    <cellStyle name="m49048872" xfId="30" xr:uid="{951797C7-29DF-4A42-954C-220783E27064}"/>
    <cellStyle name="Neutral 2" xfId="113" xr:uid="{057E8A93-F58F-4265-BD98-1468CE0E8095}"/>
    <cellStyle name="Neutral 3" xfId="114" xr:uid="{007D057D-3972-423D-90F2-B1825647AE98}"/>
    <cellStyle name="Normal" xfId="0" builtinId="0"/>
    <cellStyle name="Normal 10" xfId="115" xr:uid="{CEAB9FFF-4593-471D-8FFA-89E572052CE3}"/>
    <cellStyle name="Normal 10 2" xfId="166" xr:uid="{E1EDC1EE-1435-4A42-9CAA-67BA07B1CAB6}"/>
    <cellStyle name="Normal 10 2 2" xfId="167" xr:uid="{69D10DD3-A60A-414C-B7D6-569750FEE21A}"/>
    <cellStyle name="Normal 10 2 2 2" xfId="168" xr:uid="{04571393-CB86-40D1-A326-1255B3FC509B}"/>
    <cellStyle name="Normal 10 2 2 2 2" xfId="244" xr:uid="{7A52A4A3-C147-40F6-9A5C-4BF6060565E2}"/>
    <cellStyle name="Normal 10 2 2 3" xfId="243" xr:uid="{3F2122C7-9DC2-4C74-A9FA-1D720A7A0808}"/>
    <cellStyle name="Normal 10 2 3" xfId="169" xr:uid="{4E53C995-D3A4-4316-B911-11B23D0EF942}"/>
    <cellStyle name="Normal 10 2 3 2" xfId="245" xr:uid="{06F69322-F680-4937-B045-02A11E30F6C9}"/>
    <cellStyle name="Normal 10 2 4" xfId="242" xr:uid="{C676F2C6-B760-422A-88B1-C1632836F591}"/>
    <cellStyle name="Normal 10 3" xfId="170" xr:uid="{645C3091-425A-4F02-8BFA-56EC4F2E459C}"/>
    <cellStyle name="Normal 10 3 2" xfId="171" xr:uid="{615370F0-7778-43A0-8204-4A3EA89EFB8F}"/>
    <cellStyle name="Normal 10 3 2 2" xfId="247" xr:uid="{771D09AA-CA90-4C50-A6FB-080042A7D48D}"/>
    <cellStyle name="Normal 10 3 3" xfId="246" xr:uid="{129FD590-0574-4363-B7D3-38D011431074}"/>
    <cellStyle name="Normal 10 4" xfId="172" xr:uid="{571D4615-BD38-41AA-9908-B4783F355358}"/>
    <cellStyle name="Normal 10 4 2" xfId="248" xr:uid="{60B8C1B0-654D-4CD7-AEEF-15480F57CD48}"/>
    <cellStyle name="Normal 10 5" xfId="241" xr:uid="{DA0F0A9E-99E6-483C-A1AC-D248ED61AF73}"/>
    <cellStyle name="Normal 10 6" xfId="165" xr:uid="{FCC5FB6F-C5ED-4A99-9B6C-F53D96EAC5E8}"/>
    <cellStyle name="Normal 101" xfId="8" xr:uid="{00000000-0005-0000-0000-000005000000}"/>
    <cellStyle name="Normal 103 2" xfId="15" xr:uid="{00000000-0005-0000-0000-000006000000}"/>
    <cellStyle name="Normal 11" xfId="28" xr:uid="{88B945E3-1E0A-4F64-A306-28F5EBBAAE28}"/>
    <cellStyle name="Normal 11 2" xfId="174" xr:uid="{8F9D76BA-5A50-42EA-BF96-A2152D6F2B14}"/>
    <cellStyle name="Normal 11 2 2" xfId="175" xr:uid="{7FE9965D-3F2C-4074-9C08-D53302919CF2}"/>
    <cellStyle name="Normal 11 3" xfId="176" xr:uid="{383C9FB9-0532-44A5-90F4-063226F8F53A}"/>
    <cellStyle name="Normal 11 4" xfId="173" xr:uid="{1A14529C-A596-4053-B1ED-009BBEFA8B6C}"/>
    <cellStyle name="Normal 11 5" xfId="116" xr:uid="{E6D75D70-CAB0-410F-8F05-91259AFBF850}"/>
    <cellStyle name="Normal 12" xfId="177" xr:uid="{4818D220-16B5-49C8-88BC-0BF9116938C3}"/>
    <cellStyle name="Normal 12 2" xfId="178" xr:uid="{824A3441-AF22-4245-A309-360FDE9B6ADC}"/>
    <cellStyle name="Normal 129" xfId="7" xr:uid="{00000000-0005-0000-0000-000007000000}"/>
    <cellStyle name="Normal 13" xfId="179" xr:uid="{01DC5855-AFE8-49A9-8075-973B7A845F10}"/>
    <cellStyle name="Normal 130" xfId="6" xr:uid="{00000000-0005-0000-0000-000008000000}"/>
    <cellStyle name="Normal 14" xfId="180" xr:uid="{9113F30D-7CD4-4B7A-9B12-E2F7EA8276AC}"/>
    <cellStyle name="Normal 14 2" xfId="249" xr:uid="{99523BB4-975A-44BE-A5E2-D42E2EA4C2F5}"/>
    <cellStyle name="Normal 15" xfId="181" xr:uid="{35D294B1-C04E-4644-ACF3-DD5C03428E6E}"/>
    <cellStyle name="Normal 15 2" xfId="250" xr:uid="{28FE9189-4EA6-4427-910B-71E4BCCD1292}"/>
    <cellStyle name="Normal 16" xfId="182" xr:uid="{5CE237CB-C178-482A-B6B2-8C938D42921B}"/>
    <cellStyle name="Normal 17" xfId="183" xr:uid="{CF1E5C40-0375-4706-91AA-052AEB553F1B}"/>
    <cellStyle name="Normal 18" xfId="163" xr:uid="{36ABEEB1-999C-4496-AF6A-00EB54AFA6E3}"/>
    <cellStyle name="Normal 19" xfId="240" xr:uid="{055A82C0-0B72-4E08-92E2-C418068FD02C}"/>
    <cellStyle name="Normal 2" xfId="9" xr:uid="{00000000-0005-0000-0000-000009000000}"/>
    <cellStyle name="Normal 2 2" xfId="11" xr:uid="{00000000-0005-0000-0000-00000A000000}"/>
    <cellStyle name="Normal 2 2 2" xfId="13" xr:uid="{00000000-0005-0000-0000-00000B000000}"/>
    <cellStyle name="Normal 2 2 2 2" xfId="185" xr:uid="{E6DE4CCF-FE0F-4338-9B49-8FA3ADCD625B}"/>
    <cellStyle name="Normal 2 2 3" xfId="26" xr:uid="{00000000-0005-0000-0000-00000C000000}"/>
    <cellStyle name="Normal 2 3" xfId="18" xr:uid="{00000000-0005-0000-0000-00000D000000}"/>
    <cellStyle name="Normal 2 3 2" xfId="187" xr:uid="{7B34156B-C6B0-4345-AB2C-0364397DA435}"/>
    <cellStyle name="Normal 2 3 3" xfId="186" xr:uid="{E9E2E41C-DAC6-4B7E-B229-903917F1AA8E}"/>
    <cellStyle name="Normal 2 3 4" xfId="117" xr:uid="{03DEF159-9F97-4B95-B519-72BEF823C471}"/>
    <cellStyle name="Normal 2 4" xfId="184" xr:uid="{D9D33AD5-84F2-4AAC-95E6-91C020ED70FF}"/>
    <cellStyle name="Normal 2 6" xfId="24" xr:uid="{00000000-0005-0000-0000-00000E000000}"/>
    <cellStyle name="Normal 2_2_tr_curente_2012_2011_2" xfId="118" xr:uid="{892799E4-3F45-421B-B2C5-7FE48B325E00}"/>
    <cellStyle name="Normal 20" xfId="162" xr:uid="{9C1BCA97-9E0A-4CFA-9DE3-42DA8B9AFCE8}"/>
    <cellStyle name="Normal 21" xfId="161" xr:uid="{E349EDF0-5B61-41AF-83D5-14B0F7C22364}"/>
    <cellStyle name="Normal 3" xfId="12" xr:uid="{00000000-0005-0000-0000-00000F000000}"/>
    <cellStyle name="Normal 3 2" xfId="19" xr:uid="{00000000-0005-0000-0000-000010000000}"/>
    <cellStyle name="Normal 3 2 2" xfId="190" xr:uid="{2B61713B-D1FE-41E3-84AC-A1B5E1D913D3}"/>
    <cellStyle name="Normal 3 2 2 2" xfId="191" xr:uid="{429D8C99-F6FA-4B89-911E-AC4375A7A9E8}"/>
    <cellStyle name="Normal 3 2 3" xfId="192" xr:uid="{9BAD583C-74AF-4198-8A76-C4BA33B5CB30}"/>
    <cellStyle name="Normal 3 2 4" xfId="189" xr:uid="{16FCA2F0-50E5-4F0D-A111-32473C0036A7}"/>
    <cellStyle name="Normal 3 2 5" xfId="120" xr:uid="{7139BBF4-2965-4D04-B99A-7E427EC10B53}"/>
    <cellStyle name="Normal 3 3" xfId="29" xr:uid="{EDE164B8-A3A2-4598-83C3-F8AE217F64E9}"/>
    <cellStyle name="Normal 3 3 2" xfId="194" xr:uid="{99993DEC-C762-489E-9CB7-BDF663428486}"/>
    <cellStyle name="Normal 3 3 2 2" xfId="251" xr:uid="{D38AF940-4C6A-4A18-9A1D-06EAA237ABF9}"/>
    <cellStyle name="Normal 3 3 3" xfId="195" xr:uid="{2AD9E5D8-249B-4C15-9708-CE01FBEB85D3}"/>
    <cellStyle name="Normal 3 3 4" xfId="193" xr:uid="{2C24A544-6302-46CB-9BAD-48C44AC501C6}"/>
    <cellStyle name="Normal 3 4" xfId="196" xr:uid="{DC834D8B-B738-4FF9-91E1-73AB74335E1A}"/>
    <cellStyle name="Normal 3 4 2" xfId="252" xr:uid="{767D0BEF-378F-4897-A608-FF362DB7A6E3}"/>
    <cellStyle name="Normal 3 5" xfId="197" xr:uid="{772B89C6-0F61-42EF-99D1-2D21811AB97D}"/>
    <cellStyle name="Normal 3 6" xfId="188" xr:uid="{AF311349-50BD-40D7-9AD5-76EE73B33BD6}"/>
    <cellStyle name="Normal 3 7" xfId="119" xr:uid="{74C3A5A2-F100-48FE-AD18-00E684109155}"/>
    <cellStyle name="Normal 4" xfId="4" xr:uid="{00000000-0005-0000-0000-000011000000}"/>
    <cellStyle name="Normal 4 2" xfId="25" xr:uid="{00000000-0005-0000-0000-000012000000}"/>
    <cellStyle name="Normal 4 2 2" xfId="200" xr:uid="{B5D5E806-7376-416E-9576-E0C6EC87F3FB}"/>
    <cellStyle name="Normal 4 2 2 2" xfId="253" xr:uid="{11A27016-7E3A-4E9F-A57B-EB3EB68DF8C8}"/>
    <cellStyle name="Normal 4 2 3" xfId="201" xr:uid="{9EE23E78-D064-4DB3-901B-E5174B3FE8A8}"/>
    <cellStyle name="Normal 4 2 4" xfId="199" xr:uid="{AE8D2EEE-5B94-4EB8-B311-BDDF5BC3781F}"/>
    <cellStyle name="Normal 4 2 5" xfId="122" xr:uid="{6CF5CAD5-4E38-46D1-A739-194C9998D628}"/>
    <cellStyle name="Normal 4 3" xfId="202" xr:uid="{FAF244A3-145A-482E-B032-4282F3F96CDB}"/>
    <cellStyle name="Normal 4 3 2" xfId="203" xr:uid="{EB9683D2-CC31-4F9D-8F9C-4F4581788B56}"/>
    <cellStyle name="Normal 4 3 2 2" xfId="254" xr:uid="{E4BCC1B3-BF0A-4184-AE5D-72BD950028CF}"/>
    <cellStyle name="Normal 4 3 3" xfId="204" xr:uid="{5C61BF2E-E98D-42FB-B2B7-8C0EB12A9601}"/>
    <cellStyle name="Normal 4 4" xfId="205" xr:uid="{D73F0C8F-70B9-498C-9A57-8FE079C39635}"/>
    <cellStyle name="Normal 4 4 2" xfId="255" xr:uid="{40C05371-FA52-477C-AA88-04B3716DEE13}"/>
    <cellStyle name="Normal 4 5" xfId="206" xr:uid="{63E4ACBB-B09D-4338-B1A7-7898C1702B6B}"/>
    <cellStyle name="Normal 4 6" xfId="198" xr:uid="{7696286E-BD2E-4525-9EEF-AE7EB758D468}"/>
    <cellStyle name="Normal 4 7" xfId="121" xr:uid="{BD5D9C99-019F-4A6B-8BF7-CD0AD8F6C263}"/>
    <cellStyle name="Normal 5" xfId="16" xr:uid="{00000000-0005-0000-0000-000013000000}"/>
    <cellStyle name="Normal 5 2" xfId="123" xr:uid="{F6EE1378-512C-4CE2-8F9D-4CFEADC9C9D2}"/>
    <cellStyle name="Normal 5 2 2" xfId="256" xr:uid="{4B44CA13-6668-4BB2-8396-A2440CFA4A8F}"/>
    <cellStyle name="Normal 5 2 3" xfId="208" xr:uid="{38D41485-C4E3-4038-B2C0-4E99FAF832EB}"/>
    <cellStyle name="Normal 5 3" xfId="209" xr:uid="{4044D97A-E17A-414C-A082-394A251273B8}"/>
    <cellStyle name="Normal 5 4" xfId="207" xr:uid="{12B5E06D-3959-40AB-B925-71425D47821A}"/>
    <cellStyle name="Normal 5_Acord_BNM-BNS_2012_prel_transmis" xfId="124" xr:uid="{0BF203D0-D31D-4F00-9F71-6281AD1F1712}"/>
    <cellStyle name="Normal 6" xfId="2" xr:uid="{00000000-0005-0000-0000-000014000000}"/>
    <cellStyle name="Normal 6 2" xfId="27" xr:uid="{33497F98-C69A-45E4-B813-586C0CBCA52E}"/>
    <cellStyle name="Normal 6 2 2" xfId="212" xr:uid="{0D9AA744-64E0-4048-AA15-C8BF41EFB099}"/>
    <cellStyle name="Normal 6 2 3" xfId="211" xr:uid="{6CA5D8E1-99C7-4F39-AE8F-C6352F9AE758}"/>
    <cellStyle name="Normal 6 2 4" xfId="125" xr:uid="{728D57B0-255C-4FE3-8CF3-17E20FBF78E5}"/>
    <cellStyle name="Normal 6 3" xfId="213" xr:uid="{6166827A-0167-443C-B1BF-8A66D0CBE4ED}"/>
    <cellStyle name="Normal 6 4" xfId="210" xr:uid="{9716D36F-E4EF-4EBC-AD7F-26DFC2E419BA}"/>
    <cellStyle name="Normal 7" xfId="126" xr:uid="{E00B94A9-920B-4C06-AE78-B1ACA30FA25A}"/>
    <cellStyle name="Normal 7 2" xfId="14" xr:uid="{00000000-0005-0000-0000-000015000000}"/>
    <cellStyle name="Normal 7 2 2" xfId="20" xr:uid="{00000000-0005-0000-0000-000016000000}"/>
    <cellStyle name="Normal 7 2 2 2" xfId="217" xr:uid="{D1455663-B4EE-444A-A6DE-47786D5FF5E4}"/>
    <cellStyle name="Normal 7 2 2 2 2" xfId="260" xr:uid="{F2C150AD-D906-42B2-8380-A8FB38352375}"/>
    <cellStyle name="Normal 7 2 2 3" xfId="259" xr:uid="{614DDB6B-3359-4FC2-85C6-7A4548E51690}"/>
    <cellStyle name="Normal 7 2 2 4" xfId="216" xr:uid="{B69591E8-2315-46B8-807A-412DFD90028D}"/>
    <cellStyle name="Normal 7 2 3" xfId="218" xr:uid="{2ECDB9CF-5760-47F0-831C-D95A99EF68CA}"/>
    <cellStyle name="Normal 7 2 3 2" xfId="261" xr:uid="{61F4022C-F19D-4C9B-B486-A779CF3FDAEA}"/>
    <cellStyle name="Normal 7 2 4" xfId="258" xr:uid="{E0BCA85E-2841-4D1C-923D-62C66884ECBB}"/>
    <cellStyle name="Normal 7 2 5" xfId="215" xr:uid="{BB7AD2BF-3FDF-4DE3-894B-9AF59ED32483}"/>
    <cellStyle name="Normal 7 3" xfId="219" xr:uid="{C0A829F6-1204-4FAC-8A09-D7160484A0EE}"/>
    <cellStyle name="Normal 7 3 2" xfId="220" xr:uid="{C2DCF80A-7435-4D89-8EA1-C798031692A4}"/>
    <cellStyle name="Normal 7 3 2 2" xfId="263" xr:uid="{2AB591C1-0F95-408E-9332-FCD38C769DE7}"/>
    <cellStyle name="Normal 7 3 3" xfId="262" xr:uid="{9583ABD7-1B46-48B2-BB09-1B08B0663607}"/>
    <cellStyle name="Normal 7 4" xfId="221" xr:uid="{F69E5F9E-2236-4DA4-88A9-46499E343121}"/>
    <cellStyle name="Normal 7 4 2" xfId="264" xr:uid="{C932CE15-4295-429A-9EE5-BDE84055F102}"/>
    <cellStyle name="Normal 7 5" xfId="222" xr:uid="{CADB25A6-0DF2-4AC2-848D-7826569F89F2}"/>
    <cellStyle name="Normal 7 5 2" xfId="223" xr:uid="{9FFB099F-F9D9-4475-A1D4-D9EC60AA40DF}"/>
    <cellStyle name="Normal 7 6" xfId="257" xr:uid="{C546F367-F363-4315-A102-93568DF3E392}"/>
    <cellStyle name="Normal 7 7" xfId="214" xr:uid="{048BBCEC-B73A-4AC9-8EF5-B86088DC605A}"/>
    <cellStyle name="Normal 8" xfId="127" xr:uid="{D7B23C10-BCCB-4A87-B1FD-1943B87B7E59}"/>
    <cellStyle name="Normal 8 2" xfId="225" xr:uid="{88B64E16-19F2-4F7E-9E8F-885E55956BB2}"/>
    <cellStyle name="Normal 8 2 2" xfId="226" xr:uid="{CA4D0CC1-597B-4737-893B-AC78E71929F9}"/>
    <cellStyle name="Normal 8 2 2 2" xfId="227" xr:uid="{79D6CE91-03E9-4984-98CF-EF3F6B5F8E21}"/>
    <cellStyle name="Normal 8 2 2 2 2" xfId="268" xr:uid="{D9307F5D-EEB6-46A1-9178-E15AE5E94116}"/>
    <cellStyle name="Normal 8 2 2 3" xfId="267" xr:uid="{3CA3E847-8F23-4610-AC70-90635F54E6E1}"/>
    <cellStyle name="Normal 8 2 3" xfId="228" xr:uid="{CFC8FAD2-C409-434A-9D50-368DC164D201}"/>
    <cellStyle name="Normal 8 2 3 2" xfId="269" xr:uid="{63A8B31B-6BC2-4313-A1B1-BBB3AA80504B}"/>
    <cellStyle name="Normal 8 2 4" xfId="266" xr:uid="{EF6BB9D9-4C90-45A4-9CDA-7558CF55BA29}"/>
    <cellStyle name="Normal 8 3" xfId="229" xr:uid="{5D1411FB-9BB8-406A-9932-F078C93C60F3}"/>
    <cellStyle name="Normal 8 3 2" xfId="230" xr:uid="{7E9B1C77-47F0-43D6-B7F9-FABDA553DB41}"/>
    <cellStyle name="Normal 8 3 2 2" xfId="271" xr:uid="{DFC215C0-3564-4545-B77C-7B8814487E34}"/>
    <cellStyle name="Normal 8 3 3" xfId="270" xr:uid="{B3A0E108-54A3-4F23-A998-7EE9E0F68AEE}"/>
    <cellStyle name="Normal 8 4" xfId="231" xr:uid="{ED5230A9-2F94-4F14-9A56-51BD50175FC9}"/>
    <cellStyle name="Normal 8 4 2" xfId="272" xr:uid="{2B8C62D0-BF67-4C65-A5C7-7CDC7BB77AAB}"/>
    <cellStyle name="Normal 8 5" xfId="265" xr:uid="{424B00C9-0086-4566-AC79-8669A913B47E}"/>
    <cellStyle name="Normal 8 6" xfId="224" xr:uid="{533E276A-97ED-4B14-9822-77CE17E86F93}"/>
    <cellStyle name="Normal 9" xfId="128" xr:uid="{35FCE750-9CC2-493C-B066-365D950956F1}"/>
    <cellStyle name="Normal 9 2" xfId="233" xr:uid="{F8B59029-1DFB-4956-91CF-6BCEBCDE46FE}"/>
    <cellStyle name="Normal 9 2 2" xfId="234" xr:uid="{0A596405-587C-41C6-B2D7-C8790134669F}"/>
    <cellStyle name="Normal 9 2 2 2" xfId="235" xr:uid="{0B565EB6-779C-449E-AB96-A810024865C5}"/>
    <cellStyle name="Normal 9 2 2 2 2" xfId="276" xr:uid="{9F59A56D-56F7-4C12-B2B7-B183D6C2265F}"/>
    <cellStyle name="Normal 9 2 2 3" xfId="275" xr:uid="{B3D6747C-1DA4-455F-940A-E06B2C606136}"/>
    <cellStyle name="Normal 9 2 3" xfId="236" xr:uid="{FF484690-0246-4C92-9DE5-FE80F953B918}"/>
    <cellStyle name="Normal 9 2 3 2" xfId="277" xr:uid="{E994103D-0C9D-4931-825A-1A9AAE4D17B2}"/>
    <cellStyle name="Normal 9 2 4" xfId="274" xr:uid="{8A49A607-8712-4E8A-A07A-EA3FF58AFD80}"/>
    <cellStyle name="Normal 9 3" xfId="237" xr:uid="{C40CC674-C099-4611-81E4-E8643255C2DF}"/>
    <cellStyle name="Normal 9 3 2" xfId="238" xr:uid="{230BE3C5-55AF-4461-BDB1-A0D3F8383844}"/>
    <cellStyle name="Normal 9 3 2 2" xfId="279" xr:uid="{72367C9E-61D4-4287-8F2D-726B25E46029}"/>
    <cellStyle name="Normal 9 3 3" xfId="278" xr:uid="{A45E1359-6805-4703-AC05-EABEFCFDCE23}"/>
    <cellStyle name="Normal 9 4" xfId="239" xr:uid="{ADCE417F-6361-4F4B-B52D-2E2596FEBCD3}"/>
    <cellStyle name="Normal 9 4 2" xfId="280" xr:uid="{455502D4-3547-4ACA-AC1C-33B37D9B7C5D}"/>
    <cellStyle name="Normal 9 5" xfId="273" xr:uid="{9D8E21BA-E3F9-4242-96D7-4F9FDC09611C}"/>
    <cellStyle name="Normal 9 6" xfId="232" xr:uid="{8142CD87-63E6-4B87-8EA8-9E81F272B6E7}"/>
    <cellStyle name="Normal_Sheet1" xfId="3" xr:uid="{00000000-0005-0000-0000-000019000000}"/>
    <cellStyle name="Note 2" xfId="129" xr:uid="{715AD5D5-7BE3-486D-8180-F4EDA1773D79}"/>
    <cellStyle name="Note 3" xfId="130" xr:uid="{14FEAEF4-219D-4132-B029-2F125CA575CD}"/>
    <cellStyle name="Output 2" xfId="131" xr:uid="{6764FC95-B3F7-4A14-85CB-95F9247E8FD4}"/>
    <cellStyle name="Output 3" xfId="132" xr:uid="{7591276D-CD14-4309-85BC-E5ACC6DEAEBF}"/>
    <cellStyle name="Percent" xfId="1" builtinId="5"/>
    <cellStyle name="Percent 2" xfId="23" xr:uid="{00000000-0005-0000-0000-00001B000000}"/>
    <cellStyle name="Percent 2 2" xfId="133" xr:uid="{C4447A9C-D5CE-44E9-8672-C96ACBA52908}"/>
    <cellStyle name="Percent 3" xfId="134" xr:uid="{C7F04888-33F7-499F-A78A-3F8E9D897DCC}"/>
    <cellStyle name="Style 1" xfId="135" xr:uid="{AC2AB86E-FE3E-45ED-AEE8-A018AE0EAFAA}"/>
    <cellStyle name="Title 2" xfId="136" xr:uid="{B36AD139-9DDA-4766-A251-EED6D54C279B}"/>
    <cellStyle name="Total 2" xfId="137" xr:uid="{723AC9DB-9CE4-45D6-8106-CE581734CD09}"/>
    <cellStyle name="Total 3" xfId="138" xr:uid="{31233EAA-86C0-4F35-BC92-14F33A5337AD}"/>
    <cellStyle name="Warning Text 2" xfId="139" xr:uid="{6A4D940D-8163-43A3-BC17-72863BD2918E}"/>
    <cellStyle name="Warning Text 3" xfId="140" xr:uid="{CE4C0C95-B36A-4DFD-A19F-59D638135B1D}"/>
    <cellStyle name="БалансШапка" xfId="141" xr:uid="{4CC8B976-BD63-4C11-87E4-8F337865A966}"/>
    <cellStyle name="БалансШапкаЦифры" xfId="142" xr:uid="{134BE1F5-6E88-45E7-9DE9-133B3F88934D}"/>
    <cellStyle name="Обычный 10" xfId="143" xr:uid="{461ACD05-14E6-4F6F-AFDE-B0985D878FCC}"/>
    <cellStyle name="Обычный 12" xfId="144" xr:uid="{D210C289-A2C3-45F8-97E5-E7D7D5F87960}"/>
    <cellStyle name="Обычный 2" xfId="31" xr:uid="{9CBD486E-7D7D-4610-89E5-52440E2897CE}"/>
    <cellStyle name="Обычный 2 2" xfId="32" xr:uid="{1057DD69-3B7A-4EE4-9E77-24A1C0286F4B}"/>
    <cellStyle name="Обычный 2 2 5" xfId="146" xr:uid="{324761EA-39F3-407A-BB73-C62D8990C3F7}"/>
    <cellStyle name="Обычный 2 3" xfId="33" xr:uid="{8146685C-BB7F-424C-BE8F-C8C35ED70F6C}"/>
    <cellStyle name="Обычный 2 3 2" xfId="147" xr:uid="{CF32A6C3-780D-4966-B3EC-7C0A2E449571}"/>
    <cellStyle name="Обычный 2 4" xfId="145" xr:uid="{328419A4-AA35-4A50-AE30-10FDA3CE9459}"/>
    <cellStyle name="Обычный 2_CALCUL" xfId="148" xr:uid="{D8B78ACC-30E8-4F80-85D3-B0458A916B73}"/>
    <cellStyle name="Обычный 3" xfId="22" xr:uid="{00000000-0005-0000-0000-00001C000000}"/>
    <cellStyle name="Обычный 3 2" xfId="150" xr:uid="{D8197B31-968C-4C50-A34C-399E323AC85B}"/>
    <cellStyle name="Обычный 3 3" xfId="149" xr:uid="{85B75B61-F326-4B04-836B-C2074AC59062}"/>
    <cellStyle name="Обычный 3 4" xfId="34" xr:uid="{13E92C87-FE7F-4E1D-ACA9-C9B0A1C24DDC}"/>
    <cellStyle name="Обычный 4" xfId="151" xr:uid="{FFF8511E-6D56-4A57-BEC1-92C24A39FF76}"/>
    <cellStyle name="Обычный 4 3" xfId="152" xr:uid="{710F828A-D429-4392-9DA2-228303CA92CE}"/>
    <cellStyle name="Обычный 5" xfId="153" xr:uid="{5505CFDF-0CAC-48D6-9B88-AAF5EAD948A5}"/>
    <cellStyle name="Обычный 5 2" xfId="154" xr:uid="{58F4949E-0FDA-4E70-A47C-FABE27272E4B}"/>
    <cellStyle name="Обычный 8" xfId="155" xr:uid="{38698BE8-300C-4142-B5E2-7F922B868C32}"/>
    <cellStyle name="Обычный_RES si UTIL" xfId="156" xr:uid="{B9E91668-74FE-415A-87C0-55ACD8D77EE4}"/>
    <cellStyle name="Процентный 2" xfId="35" xr:uid="{6E4E2EE9-E442-418A-ADC0-B57433551E56}"/>
    <cellStyle name="Процентный 2 2" xfId="36" xr:uid="{927AA982-2DAC-4FC3-AFA8-D93802DDF3BA}"/>
    <cellStyle name="Процентный 2 2 2" xfId="158" xr:uid="{D7D8B32C-721E-4806-892B-624525B9F73C}"/>
    <cellStyle name="Процентный 2 3" xfId="157" xr:uid="{64A9906C-88DC-40F6-975C-6CFA345EDBD2}"/>
    <cellStyle name="Финансовый 2" xfId="159" xr:uid="{E93E4D73-A603-409E-AA10-3F5008065743}"/>
    <cellStyle name="ЦыфрыОтчетов" xfId="160" xr:uid="{B1607043-0B5E-48FB-B256-4794B5D19194}"/>
  </cellStyles>
  <dxfs count="0"/>
  <tableStyles count="1" defaultTableStyle="TableStyleMedium2" defaultPivotStyle="PivotStyleLight16">
    <tableStyle name="Invisible" pivot="0" table="0" count="0" xr9:uid="{00000000-0011-0000-FFFF-FFFF00000000}"/>
  </tableStyles>
  <colors>
    <mruColors>
      <color rgb="FF404759"/>
      <color rgb="FFFAFAFC"/>
      <color rgb="FF847A63"/>
      <color rgb="FFA7B0BD"/>
      <color rgb="FFFAFAFA"/>
      <color rgb="FFA6A6A6"/>
      <color rgb="FF96A0AF"/>
      <color rgb="FF828EA3"/>
      <color rgb="FF5F6E82"/>
      <color rgb="FF505A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3.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4.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8.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9.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10.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1.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2.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theme/themeOverride13.xml" Type="http://schemas.openxmlformats.org/officeDocument/2006/relationships/themeOverride"/></Relationships>
</file>

<file path=xl/charts/_rels/chart18.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4.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19.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0.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6.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s>
</file>

<file path=xl/charts/_rels/chart28.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9.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s>
</file>

<file path=xl/charts/_rels/chart31.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 Id="rId3" Target="../theme/themeOverride21.xml" Type="http://schemas.openxmlformats.org/officeDocument/2006/relationships/themeOverride"/></Relationships>
</file>

<file path=xl/charts/_rels/chart34.xml.rels><?xml version="1.0" encoding="UTF-8" standalone="yes"?><Relationships xmlns="http://schemas.openxmlformats.org/package/2006/relationships"><Relationship Id="rId1" Target="../theme/themeOverride22.xml" Type="http://schemas.openxmlformats.org/officeDocument/2006/relationships/themeOverride"/></Relationships>
</file>

<file path=xl/charts/_rels/chart35.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3.xml" Type="http://schemas.openxmlformats.org/officeDocument/2006/relationships/themeOverride"/></Relationships>
</file>

<file path=xl/charts/_rels/chart36.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7.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38.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9.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 Id="rId3" Target="../theme/themeOverride24.xml" Type="http://schemas.openxmlformats.org/officeDocument/2006/relationships/themeOverrid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41.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2.xml.rels><?xml version="1.0" encoding="UTF-8" standalone="yes"?><Relationships xmlns="http://schemas.openxmlformats.org/package/2006/relationships"><Relationship Id="rId1" Target="../theme/themeOverride25.xml" Type="http://schemas.openxmlformats.org/officeDocument/2006/relationships/themeOverride"/></Relationships>
</file>

<file path=xl/charts/_rels/chart43.xml.rels><?xml version="1.0" encoding="UTF-8" standalone="yes"?><Relationships xmlns="http://schemas.openxmlformats.org/package/2006/relationships"><Relationship Id="rId1" Target="../theme/themeOverride26.xml" Type="http://schemas.openxmlformats.org/officeDocument/2006/relationships/themeOverrid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5.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6.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17.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18.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5.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6.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7.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Ex9.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'D1'!$B$32</c:f>
              <c:strCache>
                <c:ptCount val="1"/>
                <c:pt idx="0">
                  <c:v>UKR</c:v>
                </c:pt>
              </c:strCache>
            </c:strRef>
          </c:tx>
          <c:spPr>
            <a:ln w="28575" cap="rnd">
              <a:solidFill>
                <a:srgbClr val="7C8A9D"/>
              </a:solidFill>
              <a:prstDash val="sysDash"/>
              <a:round/>
            </a:ln>
            <a:effectLst/>
          </c:spPr>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'D1'!$C$32:$J$32</c:f>
              <c:numCache>
                <c:formatCode>0.0</c:formatCode>
                <c:ptCount val="8"/>
                <c:pt idx="0">
                  <c:v>103.9</c:v>
                </c:pt>
                <c:pt idx="1">
                  <c:v>103.7</c:v>
                </c:pt>
                <c:pt idx="2">
                  <c:v>102.1</c:v>
                </c:pt>
                <c:pt idx="3">
                  <c:v>99.9</c:v>
                </c:pt>
                <c:pt idx="4">
                  <c:v>101.1</c:v>
                </c:pt>
                <c:pt idx="5">
                  <c:v>100.8</c:v>
                </c:pt>
                <c:pt idx="6">
                  <c:v>102.1</c:v>
                </c:pt>
                <c:pt idx="7">
                  <c:v>103</c:v>
                </c:pt>
              </c:numCache>
            </c:numRef>
          </c:val>
          <c:smooth val="0"/>
          <c:extLst>
            <c:ext xmlns:c16="http://schemas.microsoft.com/office/drawing/2014/chart" uri="{C3380CC4-5D6E-409C-BE32-E72D297353CC}">
              <c16:uniqueId val="{00000001-A722-4D27-BDE0-C545B1A7491C}"/>
            </c:ext>
          </c:extLst>
        </c:ser>
        <c:ser>
          <c:idx val="2"/>
          <c:order val="2"/>
          <c:tx>
            <c:strRef>
              <c:f>'D1'!$B$33</c:f>
              <c:strCache>
                <c:ptCount val="1"/>
                <c:pt idx="0">
                  <c:v>ROU</c:v>
                </c:pt>
              </c:strCache>
            </c:strRef>
          </c:tx>
          <c:spPr>
            <a:ln w="28575" cap="rnd">
              <a:solidFill>
                <a:schemeClr val="tx1"/>
              </a:solidFill>
              <a:prstDash val="dash"/>
              <a:round/>
            </a:ln>
            <a:effectLst/>
          </c:spPr>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'D1'!$C$33:$J$33</c:f>
              <c:numCache>
                <c:formatCode>0.0</c:formatCode>
                <c:ptCount val="8"/>
                <c:pt idx="0">
                  <c:v>102.03222969516013</c:v>
                </c:pt>
                <c:pt idx="1">
                  <c:v>100.54523816874212</c:v>
                </c:pt>
                <c:pt idx="2">
                  <c:v>100.2835645828212</c:v>
                </c:pt>
                <c:pt idx="3">
                  <c:v>100.82130429509802</c:v>
                </c:pt>
                <c:pt idx="4">
                  <c:v>100.62412222781809</c:v>
                </c:pt>
                <c:pt idx="5">
                  <c:v>102.10950667961656</c:v>
                </c:pt>
                <c:pt idx="6">
                  <c:v>101.35964352066347</c:v>
                </c:pt>
                <c:pt idx="7">
                  <c:v>98.422702889907768</c:v>
                </c:pt>
              </c:numCache>
            </c:numRef>
          </c:val>
          <c:smooth val="0"/>
          <c:extLst>
            <c:ext xmlns:c16="http://schemas.microsoft.com/office/drawing/2014/chart" uri="{C3380CC4-5D6E-409C-BE32-E72D297353CC}">
              <c16:uniqueId val="{00000002-A722-4D27-BDE0-C545B1A7491C}"/>
            </c:ext>
          </c:extLst>
        </c:ser>
        <c:ser>
          <c:idx val="3"/>
          <c:order val="3"/>
          <c:tx>
            <c:strRef>
              <c:f>'D1'!$B$34</c:f>
              <c:strCache>
                <c:ptCount val="1"/>
                <c:pt idx="0">
                  <c:v>EU</c:v>
                </c:pt>
              </c:strCache>
            </c:strRef>
          </c:tx>
          <c:spPr>
            <a:ln>
              <a:solidFill>
                <a:srgbClr val="372413">
                  <a:lumMod val="75000"/>
                  <a:lumOff val="25000"/>
                </a:srgbClr>
              </a:solidFill>
            </a:ln>
          </c:spPr>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'D1'!$C$34:$J$34</c:f>
              <c:numCache>
                <c:formatCode>0.0</c:formatCode>
                <c:ptCount val="8"/>
                <c:pt idx="0">
                  <c:v>100.6</c:v>
                </c:pt>
                <c:pt idx="1">
                  <c:v>100.8</c:v>
                </c:pt>
                <c:pt idx="2">
                  <c:v>101.1</c:v>
                </c:pt>
                <c:pt idx="3">
                  <c:v>101.6</c:v>
                </c:pt>
                <c:pt idx="4" formatCode="General">
                  <c:v>101.7</c:v>
                </c:pt>
                <c:pt idx="5">
                  <c:v>101.7</c:v>
                </c:pt>
                <c:pt idx="6">
                  <c:v>101.6</c:v>
                </c:pt>
                <c:pt idx="7">
                  <c:v>101.5</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'D1'!$B$35</c:f>
              <c:strCache>
                <c:ptCount val="1"/>
                <c:pt idx="0">
                  <c:v>MDA</c:v>
                </c:pt>
              </c:strCache>
            </c:strRef>
          </c:tx>
          <c:spPr>
            <a:ln w="31750">
              <a:solidFill>
                <a:srgbClr val="A19E92"/>
              </a:solidFill>
              <a:prstDash val="sysDot"/>
            </a:ln>
          </c:spPr>
          <c:marker>
            <c:symbol val="none"/>
          </c:marker>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'D1'!$C$35:$J$35</c:f>
              <c:numCache>
                <c:formatCode>0.0</c:formatCode>
                <c:ptCount val="8"/>
                <c:pt idx="0">
                  <c:v>102</c:v>
                </c:pt>
                <c:pt idx="1">
                  <c:v>102.5</c:v>
                </c:pt>
                <c:pt idx="2">
                  <c:v>98.1</c:v>
                </c:pt>
                <c:pt idx="3">
                  <c:v>98.7</c:v>
                </c:pt>
                <c:pt idx="4" formatCode="General">
                  <c:v>98.7</c:v>
                </c:pt>
                <c:pt idx="5">
                  <c:v>101.1</c:v>
                </c:pt>
                <c:pt idx="6">
                  <c:v>105.1</c:v>
                </c:pt>
                <c:pt idx="7">
                  <c:v>103.6</c:v>
                </c:pt>
              </c:numCache>
            </c:numRef>
          </c:val>
          <c:smooth val="0"/>
          <c:extLst>
            <c:ext xmlns:c16="http://schemas.microsoft.com/office/drawing/2014/chart" uri="{C3380CC4-5D6E-409C-BE32-E72D297353CC}">
              <c16:uniqueId val="{00000005-A722-4D27-BDE0-C545B1A7491C}"/>
            </c:ext>
          </c:extLst>
        </c:ser>
        <c:ser>
          <c:idx val="6"/>
          <c:order val="6"/>
          <c:tx>
            <c:strRef>
              <c:f>'D1'!$B$36</c:f>
              <c:strCache>
                <c:ptCount val="1"/>
                <c:pt idx="0">
                  <c:v>100</c:v>
                </c:pt>
              </c:strCache>
            </c:strRef>
          </c:tx>
          <c:spPr>
            <a:ln>
              <a:solidFill>
                <a:srgbClr val="6F4927">
                  <a:lumMod val="75000"/>
                </a:srgbClr>
              </a:solidFill>
            </a:ln>
          </c:spPr>
          <c:marker>
            <c:symbol val="none"/>
          </c:marker>
          <c:val>
            <c:numRef>
              <c:f>'D1'!$C$36:$J$36</c:f>
              <c:numCache>
                <c:formatCode>0.0</c:formatCode>
                <c:ptCount val="8"/>
                <c:pt idx="0">
                  <c:v>100</c:v>
                </c:pt>
                <c:pt idx="1">
                  <c:v>100</c:v>
                </c:pt>
                <c:pt idx="2">
                  <c:v>100</c:v>
                </c:pt>
                <c:pt idx="3">
                  <c:v>100</c:v>
                </c:pt>
                <c:pt idx="4" formatCode="General">
                  <c:v>100</c:v>
                </c:pt>
                <c:pt idx="5">
                  <c:v>100</c:v>
                </c:pt>
                <c:pt idx="6">
                  <c:v>100</c:v>
                </c:pt>
                <c:pt idx="7">
                  <c:v>100</c:v>
                </c:pt>
              </c:numCache>
            </c:numRef>
          </c:val>
          <c:smooth val="0"/>
          <c:extLst>
            <c:ext xmlns:c16="http://schemas.microsoft.com/office/drawing/2014/chart" uri="{C3380CC4-5D6E-409C-BE32-E72D297353CC}">
              <c16:uniqueId val="{0000000E-B70F-405C-AEFB-881F9210D406}"/>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91509292399056175"/>
          <c:w val="0.9577170742150124"/>
          <c:h val="8.4907076009438212E-2"/>
        </c:manualLayout>
      </c:layout>
      <c:overlay val="0"/>
      <c:spPr>
        <a:noFill/>
        <a:ln w="25400">
          <a:noFill/>
        </a:ln>
      </c:spPr>
    </c:legend>
    <c:plotVisOnly val="0"/>
    <c:dispBlanksAs val="gap"/>
    <c:showDLblsOverMax val="0"/>
  </c:chart>
  <c:spPr>
    <a:solidFill>
      <a:srgbClr val="FAFAFC"/>
    </a:solidFill>
    <a:ln w="9525" cap="flat" cmpd="sng" algn="ctr">
      <a:noFill/>
      <a:round/>
    </a:ln>
    <a:effectLst/>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PermianSerifTypeface"/>
        </a:defRPr>
      </a:pPr>
      <a:endParaRPr lang="ro-MD"/>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72669078590224556"/>
          <c:h val="0.83634828255163751"/>
        </c:manualLayout>
      </c:layout>
      <c:barChart>
        <c:barDir val="col"/>
        <c:grouping val="stacked"/>
        <c:varyColors val="0"/>
        <c:ser>
          <c:idx val="3"/>
          <c:order val="0"/>
          <c:tx>
            <c:strRef>
              <c:f>'D8'!$B$28</c:f>
              <c:strCache>
                <c:ptCount val="1"/>
                <c:pt idx="0">
                  <c:v>Diesel</c:v>
                </c:pt>
              </c:strCache>
            </c:strRef>
          </c:tx>
          <c:spPr>
            <a:solidFill>
              <a:srgbClr val="CBD0D8"/>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'D8'!$C$28:$J$28</c:f>
              <c:numCache>
                <c:formatCode>#,##0.00</c:formatCode>
                <c:ptCount val="8"/>
                <c:pt idx="0">
                  <c:v>133.4</c:v>
                </c:pt>
                <c:pt idx="1">
                  <c:v>124.14</c:v>
                </c:pt>
                <c:pt idx="2">
                  <c:v>143.6</c:v>
                </c:pt>
                <c:pt idx="3">
                  <c:v>125.26</c:v>
                </c:pt>
                <c:pt idx="4">
                  <c:v>111.41</c:v>
                </c:pt>
                <c:pt idx="5">
                  <c:v>116.78</c:v>
                </c:pt>
                <c:pt idx="6">
                  <c:v>133.61000000000001</c:v>
                </c:pt>
                <c:pt idx="7">
                  <c:v>137.54</c:v>
                </c:pt>
              </c:numCache>
            </c:numRef>
          </c:val>
          <c:extLst>
            <c:ext xmlns:c16="http://schemas.microsoft.com/office/drawing/2014/chart" uri="{C3380CC4-5D6E-409C-BE32-E72D297353CC}">
              <c16:uniqueId val="{00000006-0B0D-42EA-83E8-5E3BDF8EBC49}"/>
            </c:ext>
          </c:extLst>
        </c:ser>
        <c:ser>
          <c:idx val="4"/>
          <c:order val="1"/>
          <c:tx>
            <c:strRef>
              <c:f>'D8'!$B$29</c:f>
              <c:strCache>
                <c:ptCount val="1"/>
                <c:pt idx="0">
                  <c:v>Electricity</c:v>
                </c:pt>
              </c:strCache>
            </c:strRef>
          </c:tx>
          <c:spPr>
            <a:solidFill>
              <a:srgbClr val="B0B9C4"/>
            </a:solidFill>
            <a:ln>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'D8'!$C$29:$J$29</c:f>
              <c:numCache>
                <c:formatCode>#,##0.00</c:formatCode>
                <c:ptCount val="8"/>
                <c:pt idx="0">
                  <c:v>16.850000000000001</c:v>
                </c:pt>
                <c:pt idx="1">
                  <c:v>16.93</c:v>
                </c:pt>
                <c:pt idx="2">
                  <c:v>33.97</c:v>
                </c:pt>
                <c:pt idx="3">
                  <c:v>50.4</c:v>
                </c:pt>
                <c:pt idx="4">
                  <c:v>103.68</c:v>
                </c:pt>
                <c:pt idx="5">
                  <c:v>80.03</c:v>
                </c:pt>
                <c:pt idx="6">
                  <c:v>104.04</c:v>
                </c:pt>
                <c:pt idx="7">
                  <c:v>128.80000000000001</c:v>
                </c:pt>
              </c:numCache>
            </c:numRef>
          </c:val>
          <c:extLst>
            <c:ext xmlns:c16="http://schemas.microsoft.com/office/drawing/2014/chart" uri="{C3380CC4-5D6E-409C-BE32-E72D297353CC}">
              <c16:uniqueId val="{00000003-0B0D-42EA-83E8-5E3BDF8EBC49}"/>
            </c:ext>
          </c:extLst>
        </c:ser>
        <c:ser>
          <c:idx val="0"/>
          <c:order val="2"/>
          <c:tx>
            <c:strRef>
              <c:f>'D8'!$B$30</c:f>
              <c:strCache>
                <c:ptCount val="1"/>
                <c:pt idx="0">
                  <c:v>Gasoline</c:v>
                </c:pt>
              </c:strCache>
            </c:strRef>
          </c:tx>
          <c:spPr>
            <a:solidFill>
              <a:srgbClr val="96A2B0"/>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'D8'!$C$30:$J$30</c:f>
              <c:numCache>
                <c:formatCode>#,##0.00</c:formatCode>
                <c:ptCount val="8"/>
                <c:pt idx="0">
                  <c:v>62.42</c:v>
                </c:pt>
                <c:pt idx="1">
                  <c:v>59.26</c:v>
                </c:pt>
                <c:pt idx="2">
                  <c:v>70.260000000000005</c:v>
                </c:pt>
                <c:pt idx="3">
                  <c:v>66.2</c:v>
                </c:pt>
                <c:pt idx="4">
                  <c:v>56.36</c:v>
                </c:pt>
                <c:pt idx="5">
                  <c:v>39.06</c:v>
                </c:pt>
                <c:pt idx="6">
                  <c:v>53.84</c:v>
                </c:pt>
                <c:pt idx="7">
                  <c:v>57.67</c:v>
                </c:pt>
              </c:numCache>
            </c:numRef>
          </c:val>
          <c:extLst>
            <c:ext xmlns:c16="http://schemas.microsoft.com/office/drawing/2014/chart" uri="{C3380CC4-5D6E-409C-BE32-E72D297353CC}">
              <c16:uniqueId val="{00000004-0B0D-42EA-83E8-5E3BDF8EBC49}"/>
            </c:ext>
          </c:extLst>
        </c:ser>
        <c:ser>
          <c:idx val="5"/>
          <c:order val="3"/>
          <c:tx>
            <c:strRef>
              <c:f>'D8'!$B$31</c:f>
              <c:strCache>
                <c:ptCount val="1"/>
                <c:pt idx="0">
                  <c:v>Natural gas</c:v>
                </c:pt>
              </c:strCache>
            </c:strRef>
          </c:tx>
          <c:spPr>
            <a:solidFill>
              <a:srgbClr val="79889B"/>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'D8'!$C$31:$J$31</c:f>
              <c:numCache>
                <c:formatCode>#,##0.00</c:formatCode>
                <c:ptCount val="8"/>
                <c:pt idx="0">
                  <c:v>8.9</c:v>
                </c:pt>
                <c:pt idx="1">
                  <c:v>26.17</c:v>
                </c:pt>
                <c:pt idx="2">
                  <c:v>76.47</c:v>
                </c:pt>
                <c:pt idx="3">
                  <c:v>105.52</c:v>
                </c:pt>
                <c:pt idx="4">
                  <c:v>174.86</c:v>
                </c:pt>
                <c:pt idx="5">
                  <c:v>49.38</c:v>
                </c:pt>
                <c:pt idx="6">
                  <c:v>30.4</c:v>
                </c:pt>
                <c:pt idx="7">
                  <c:v>123.69</c:v>
                </c:pt>
              </c:numCache>
            </c:numRef>
          </c:val>
          <c:extLst>
            <c:ext xmlns:c16="http://schemas.microsoft.com/office/drawing/2014/chart" uri="{C3380CC4-5D6E-409C-BE32-E72D297353CC}">
              <c16:uniqueId val="{00000005-0B0D-42EA-83E8-5E3BDF8EBC49}"/>
            </c:ext>
          </c:extLst>
        </c:ser>
        <c:ser>
          <c:idx val="1"/>
          <c:order val="4"/>
          <c:tx>
            <c:strRef>
              <c:f>'D8'!$B$32</c:f>
              <c:strCache>
                <c:ptCount val="1"/>
                <c:pt idx="0">
                  <c:v>Coal</c:v>
                </c:pt>
              </c:strCache>
            </c:strRef>
          </c:tx>
          <c:spPr>
            <a:solidFill>
              <a:srgbClr val="372413"/>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'D8'!$C$32:$J$32</c:f>
              <c:numCache>
                <c:formatCode>#,##0.00</c:formatCode>
                <c:ptCount val="8"/>
                <c:pt idx="0">
                  <c:v>2.82</c:v>
                </c:pt>
                <c:pt idx="1">
                  <c:v>2.29</c:v>
                </c:pt>
                <c:pt idx="2">
                  <c:v>1.97</c:v>
                </c:pt>
                <c:pt idx="3">
                  <c:v>4.24</c:v>
                </c:pt>
                <c:pt idx="4">
                  <c:v>3.45</c:v>
                </c:pt>
                <c:pt idx="5">
                  <c:v>4.05</c:v>
                </c:pt>
                <c:pt idx="6">
                  <c:v>3.79</c:v>
                </c:pt>
                <c:pt idx="7">
                  <c:v>3.79</c:v>
                </c:pt>
              </c:numCache>
            </c:numRef>
          </c:val>
          <c:extLst>
            <c:ext xmlns:c16="http://schemas.microsoft.com/office/drawing/2014/chart" uri="{C3380CC4-5D6E-409C-BE32-E72D297353CC}">
              <c16:uniqueId val="{00000002-0B0D-42EA-83E8-5E3BDF8EBC49}"/>
            </c:ext>
          </c:extLst>
        </c:ser>
        <c:ser>
          <c:idx val="6"/>
          <c:order val="5"/>
          <c:tx>
            <c:strRef>
              <c:f>'D8'!$B$33</c:f>
              <c:strCache>
                <c:ptCount val="1"/>
                <c:pt idx="0">
                  <c:v>Heating oil</c:v>
                </c:pt>
              </c:strCache>
            </c:strRef>
          </c:tx>
          <c:spPr>
            <a:solidFill>
              <a:srgbClr val="6F4927">
                <a:lumMod val="20000"/>
                <a:lumOff val="80000"/>
              </a:srgbClr>
            </a:solidFill>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'D8'!$C$33:$J$33</c:f>
              <c:numCache>
                <c:formatCode>#,##0.00</c:formatCode>
                <c:ptCount val="8"/>
                <c:pt idx="0">
                  <c:v>0.09</c:v>
                </c:pt>
                <c:pt idx="1">
                  <c:v>7.0000000000000007E-2</c:v>
                </c:pt>
                <c:pt idx="2">
                  <c:v>0.1</c:v>
                </c:pt>
                <c:pt idx="3">
                  <c:v>0.02</c:v>
                </c:pt>
                <c:pt idx="4">
                  <c:v>0.03</c:v>
                </c:pt>
                <c:pt idx="5">
                  <c:v>0.04</c:v>
                </c:pt>
                <c:pt idx="6">
                  <c:v>0.09</c:v>
                </c:pt>
                <c:pt idx="7">
                  <c:v>1.58</c:v>
                </c:pt>
              </c:numCache>
            </c:numRef>
          </c:val>
          <c:extLst>
            <c:ext xmlns:c16="http://schemas.microsoft.com/office/drawing/2014/chart" uri="{C3380CC4-5D6E-409C-BE32-E72D297353CC}">
              <c16:uniqueId val="{00000001-0B0D-42EA-83E8-5E3BDF8EBC49}"/>
            </c:ext>
          </c:extLst>
        </c:ser>
        <c:ser>
          <c:idx val="2"/>
          <c:order val="6"/>
          <c:tx>
            <c:strRef>
              <c:f>'D8'!$B$34</c:f>
              <c:strCache>
                <c:ptCount val="1"/>
                <c:pt idx="0">
                  <c:v>Other</c:v>
                </c:pt>
              </c:strCache>
            </c:strRef>
          </c:tx>
          <c:spPr>
            <a:solidFill>
              <a:srgbClr val="5D6B7D"/>
            </a:solidFill>
            <a:ln w="9525">
              <a:solidFill>
                <a:sysClr val="window" lastClr="FFFFFF"/>
              </a:solidFill>
            </a:ln>
          </c:spPr>
          <c:invertIfNegative val="0"/>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'D8'!$C$34:$J$34</c:f>
              <c:numCache>
                <c:formatCode>#,##0.00</c:formatCode>
                <c:ptCount val="8"/>
                <c:pt idx="0">
                  <c:v>21.92</c:v>
                </c:pt>
                <c:pt idx="1">
                  <c:v>27.59</c:v>
                </c:pt>
                <c:pt idx="2">
                  <c:v>31.76</c:v>
                </c:pt>
                <c:pt idx="3">
                  <c:v>27.8</c:v>
                </c:pt>
                <c:pt idx="4">
                  <c:v>27.01</c:v>
                </c:pt>
                <c:pt idx="5">
                  <c:v>28.92</c:v>
                </c:pt>
                <c:pt idx="6">
                  <c:v>36.92</c:v>
                </c:pt>
                <c:pt idx="7">
                  <c:v>29.84</c:v>
                </c:pt>
              </c:numCache>
            </c:numRef>
          </c:val>
          <c:extLst>
            <c:ext xmlns:c16="http://schemas.microsoft.com/office/drawing/2014/chart" uri="{C3380CC4-5D6E-409C-BE32-E72D297353CC}">
              <c16:uniqueId val="{00000000-0B0D-42EA-83E8-5E3BDF8EBC49}"/>
            </c:ext>
          </c:extLst>
        </c:ser>
        <c:dLbls>
          <c:showLegendKey val="0"/>
          <c:showVal val="0"/>
          <c:showCatName val="0"/>
          <c:showSerName val="0"/>
          <c:showPercent val="0"/>
          <c:showBubbleSize val="0"/>
        </c:dLbls>
        <c:gapWidth val="50"/>
        <c:overlap val="100"/>
        <c:axId val="51601792"/>
        <c:axId val="51603328"/>
      </c:barChart>
      <c:lineChart>
        <c:grouping val="standard"/>
        <c:varyColors val="0"/>
        <c:ser>
          <c:idx val="7"/>
          <c:order val="7"/>
          <c:tx>
            <c:strRef>
              <c:f>'D8'!$B$35</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'D8'!$C$35:$J$35</c:f>
              <c:numCache>
                <c:formatCode>#,##0.00</c:formatCode>
                <c:ptCount val="8"/>
                <c:pt idx="0">
                  <c:v>246.40000000000003</c:v>
                </c:pt>
                <c:pt idx="1">
                  <c:v>256.45</c:v>
                </c:pt>
                <c:pt idx="2">
                  <c:v>358.13</c:v>
                </c:pt>
                <c:pt idx="3">
                  <c:v>379.44</c:v>
                </c:pt>
                <c:pt idx="4">
                  <c:v>476.79999999999995</c:v>
                </c:pt>
                <c:pt idx="5">
                  <c:v>318.26000000000005</c:v>
                </c:pt>
                <c:pt idx="6">
                  <c:v>362.69</c:v>
                </c:pt>
                <c:pt idx="7">
                  <c:v>482.91</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majorGridlines>
          <c:spPr>
            <a:ln>
              <a:solidFill>
                <a:sysClr val="window" lastClr="FFFFFF"/>
              </a:solidFill>
            </a:ln>
          </c:spPr>
        </c:majorGridlines>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600"/>
          <c:min val="0"/>
        </c:scaling>
        <c:delete val="0"/>
        <c:axPos val="l"/>
        <c:numFmt formatCode="#,##0" sourceLinked="0"/>
        <c:majorTickMark val="none"/>
        <c:minorTickMark val="none"/>
        <c:tickLblPos val="nextTo"/>
        <c:crossAx val="51601792"/>
        <c:crosses val="autoZero"/>
        <c:crossBetween val="between"/>
        <c:majorUnit val="100"/>
      </c:valAx>
      <c:spPr>
        <a:solidFill>
          <a:srgbClr val="FAFAFC"/>
        </a:solidFill>
        <a:effectLst>
          <a:softEdge rad="0"/>
        </a:effectLst>
      </c:spPr>
    </c:plotArea>
    <c:legend>
      <c:legendPos val="r"/>
      <c:layout>
        <c:manualLayout>
          <c:xMode val="edge"/>
          <c:yMode val="edge"/>
          <c:x val="0.8088058789757363"/>
          <c:y val="6.7150975693255732E-2"/>
          <c:w val="0.18126711577897484"/>
          <c:h val="0.86569804861348854"/>
        </c:manualLayout>
      </c:layout>
      <c:overlay val="0"/>
    </c:legend>
    <c:plotVisOnly val="1"/>
    <c:dispBlanksAs val="gap"/>
    <c:showDLblsOverMax val="0"/>
  </c:chart>
  <c:spPr>
    <a:solidFill>
      <a:srgbClr val="FAFAFC"/>
    </a:solidFill>
    <a:ln>
      <a:noFill/>
    </a:ln>
  </c:spPr>
  <c:txPr>
    <a:bodyPr/>
    <a:lstStyle/>
    <a:p>
      <a:pPr>
        <a:defRPr sz="900">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408905924084533E-2"/>
          <c:y val="7.9277941003643188E-2"/>
          <c:w val="0.8473260593592209"/>
          <c:h val="0.67369989262705809"/>
        </c:manualLayout>
      </c:layout>
      <c:barChart>
        <c:barDir val="col"/>
        <c:grouping val="clustered"/>
        <c:varyColors val="0"/>
        <c:ser>
          <c:idx val="1"/>
          <c:order val="0"/>
          <c:tx>
            <c:strRef>
              <c:f>'D9'!$B$29</c:f>
              <c:strCache>
                <c:ptCount val="1"/>
                <c:pt idx="0">
                  <c:v>Exports</c:v>
                </c:pt>
              </c:strCache>
            </c:strRef>
          </c:tx>
          <c:spPr>
            <a:solidFill>
              <a:srgbClr val="6F7681"/>
            </a:solidFill>
            <a:ln>
              <a:solidFill>
                <a:sysClr val="window" lastClr="FFFFFF"/>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'D9'!$C$29:$J$29</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00FC-4811-841C-BBC74812F9F2}"/>
            </c:ext>
          </c:extLst>
        </c:ser>
        <c:ser>
          <c:idx val="2"/>
          <c:order val="1"/>
          <c:tx>
            <c:strRef>
              <c:f>'D9'!$B$30</c:f>
              <c:strCache>
                <c:ptCount val="1"/>
                <c:pt idx="0">
                  <c:v>Imports</c:v>
                </c:pt>
              </c:strCache>
            </c:strRef>
          </c:tx>
          <c:spPr>
            <a:solidFill>
              <a:srgbClr val="D5D9E1"/>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'D9'!$C$30:$J$30</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30"/>
        <c:axId val="457799408"/>
        <c:axId val="457802360"/>
      </c:barChart>
      <c:lineChart>
        <c:grouping val="standard"/>
        <c:varyColors val="0"/>
        <c:ser>
          <c:idx val="3"/>
          <c:order val="2"/>
          <c:tx>
            <c:strRef>
              <c:f>'D9'!$B$31</c:f>
              <c:strCache>
                <c:ptCount val="1"/>
                <c:pt idx="0">
                  <c:v>Balance / GDP (right axis)</c:v>
                </c:pt>
              </c:strCache>
            </c:strRef>
          </c:tx>
          <c:spPr>
            <a:ln w="28575" cap="rnd">
              <a:noFill/>
              <a:round/>
            </a:ln>
            <a:effectLst/>
          </c:spPr>
          <c:marker>
            <c:symbol val="diamond"/>
            <c:size val="8"/>
            <c:spPr>
              <a:solidFill>
                <a:srgbClr val="5D6B7D"/>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'D9'!$C$31:$J$31</c:f>
              <c:numCache>
                <c:formatCode>0.0%</c:formatCode>
                <c:ptCount val="8"/>
                <c:pt idx="0">
                  <c:v>5.6507872393617202E-2</c:v>
                </c:pt>
                <c:pt idx="1">
                  <c:v>5.7864815088341966E-2</c:v>
                </c:pt>
                <c:pt idx="2">
                  <c:v>4.5354648384706306E-2</c:v>
                </c:pt>
                <c:pt idx="3">
                  <c:v>4.8095621591210828E-2</c:v>
                </c:pt>
                <c:pt idx="4">
                  <c:v>5.2314138355778354E-2</c:v>
                </c:pt>
                <c:pt idx="5">
                  <c:v>5.1332875636374453E-2</c:v>
                </c:pt>
                <c:pt idx="6">
                  <c:v>4.6314301270131544E-2</c:v>
                </c:pt>
                <c:pt idx="7">
                  <c:v>5.4367206740066933E-2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1136667599"/>
        <c:axId val="1136657039"/>
      </c:lineChart>
      <c:catAx>
        <c:axId val="457799408"/>
        <c:scaling>
          <c:orientation val="minMax"/>
        </c:scaling>
        <c:delete val="0"/>
        <c:axPos val="b"/>
        <c:majorGridlines>
          <c:spPr>
            <a:ln w="6350" cap="flat" cmpd="sng" algn="ctr">
              <a:solidFill>
                <a:srgbClr val="D9D9D9"/>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802360"/>
        <c:crosses val="autoZero"/>
        <c:auto val="1"/>
        <c:lblAlgn val="ctr"/>
        <c:lblOffset val="100"/>
        <c:noMultiLvlLbl val="0"/>
      </c:catAx>
      <c:valAx>
        <c:axId val="457802360"/>
        <c:scaling>
          <c:orientation val="minMax"/>
          <c:max val="8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RO"/>
                  <a:t>EUR</a:t>
                </a:r>
                <a:r>
                  <a:rPr lang="en-US"/>
                  <a:t> million</a:t>
                </a:r>
                <a:endParaRPr lang="ro-MD"/>
              </a:p>
              <a:p>
                <a:pPr>
                  <a:defRPr/>
                </a:pPr>
                <a:endParaRPr lang="ro-MD"/>
              </a:p>
            </c:rich>
          </c:tx>
          <c:layout>
            <c:manualLayout>
              <c:xMode val="edge"/>
              <c:yMode val="edge"/>
              <c:x val="1.7016020874403879E-2"/>
              <c:y val="0.292122106895728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799408"/>
        <c:crosses val="autoZero"/>
        <c:crossBetween val="between"/>
        <c:majorUnit val="200"/>
      </c:valAx>
      <c:valAx>
        <c:axId val="1136657039"/>
        <c:scaling>
          <c:orientation val="minMax"/>
          <c:max val="0.30000000000000004"/>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6667599"/>
        <c:crosses val="max"/>
        <c:crossBetween val="between"/>
        <c:majorUnit val="0.1"/>
        <c:minorUnit val="2.0000000000000004E-2"/>
      </c:valAx>
      <c:catAx>
        <c:axId val="1136667599"/>
        <c:scaling>
          <c:orientation val="minMax"/>
        </c:scaling>
        <c:delete val="1"/>
        <c:axPos val="b"/>
        <c:numFmt formatCode="General" sourceLinked="1"/>
        <c:majorTickMark val="out"/>
        <c:minorTickMark val="none"/>
        <c:tickLblPos val="nextTo"/>
        <c:crossAx val="1136657039"/>
        <c:crosses val="autoZero"/>
        <c:auto val="1"/>
        <c:lblAlgn val="ctr"/>
        <c:lblOffset val="100"/>
        <c:noMultiLvlLbl val="0"/>
      </c:catAx>
      <c:spPr>
        <a:noFill/>
        <a:ln>
          <a:noFill/>
        </a:ln>
        <a:effectLst/>
      </c:spPr>
    </c:plotArea>
    <c:legend>
      <c:legendPos val="b"/>
      <c:layout>
        <c:manualLayout>
          <c:xMode val="edge"/>
          <c:yMode val="edge"/>
          <c:x val="2.8727489063867021E-2"/>
          <c:y val="0.89198997852541162"/>
          <c:w val="0.96942320209973754"/>
          <c:h val="9.22593056549749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rgbClr val="FEF4E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'D10'!$C$51:$C$52</c:f>
              <c:numCache>
                <c:formatCode>#,##0.00</c:formatCode>
                <c:ptCount val="2"/>
                <c:pt idx="0">
                  <c:v>179.52702662113782</c:v>
                </c:pt>
                <c:pt idx="1">
                  <c:v>24.593131734824837</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49385940473222878"/>
          <c:h val="0.77057622408264737"/>
        </c:manualLayout>
      </c:layout>
      <c:barChart>
        <c:barDir val="bar"/>
        <c:grouping val="clustered"/>
        <c:varyColors val="0"/>
        <c:ser>
          <c:idx val="0"/>
          <c:order val="0"/>
          <c:tx>
            <c:strRef>
              <c:f>'D10'!$B$56:$B$59</c:f>
              <c:strCache>
                <c:ptCount val="4"/>
                <c:pt idx="0">
                  <c:v>Sea</c:v>
                </c:pt>
                <c:pt idx="1">
                  <c:v>Air</c:v>
                </c:pt>
                <c:pt idx="2">
                  <c:v>Auto</c:v>
                </c:pt>
                <c:pt idx="3">
                  <c:v>Other</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'D10'!$D$56:$D$59</c:f>
              <c:numCache>
                <c:formatCode>#,##0.00</c:formatCode>
                <c:ptCount val="4"/>
                <c:pt idx="0">
                  <c:v>29.789744124977286</c:v>
                </c:pt>
                <c:pt idx="1">
                  <c:v>51.6473155610852</c:v>
                </c:pt>
                <c:pt idx="2" formatCode="0.00">
                  <c:v>77.970328621608346</c:v>
                </c:pt>
                <c:pt idx="3" formatCode="0.00">
                  <c:v>14.416533445289147</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62340603183045074"/>
          <c:h val="0.73843137407460713"/>
        </c:manualLayout>
      </c:layout>
      <c:barChart>
        <c:barDir val="bar"/>
        <c:grouping val="clustered"/>
        <c:varyColors val="0"/>
        <c:ser>
          <c:idx val="0"/>
          <c:order val="0"/>
          <c:spPr>
            <a:solidFill>
              <a:srgbClr val="FEF4E6"/>
            </a:solidFill>
            <a:ln>
              <a:noFill/>
            </a:ln>
            <a:effectLst/>
          </c:spPr>
          <c:invertIfNegative val="0"/>
          <c:dLbls>
            <c:dLbl>
              <c:idx val="1"/>
              <c:layout>
                <c:manualLayout>
                  <c:x val="-0.23317326009652029"/>
                  <c:y val="-1.7191209307791751E-3"/>
                </c:manualLayout>
              </c:layout>
              <c:tx>
                <c:rich>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fld id="{DD6D5B2F-C7E9-4CC7-9D51-1F4100B7B87A}" type="VALUE">
                      <a:rPr lang="en-US" sz="600">
                        <a:solidFill>
                          <a:sysClr val="windowText" lastClr="000000"/>
                        </a:solidFill>
                      </a:rPr>
                      <a:pPr>
                        <a:defRPr sz="600"/>
                      </a:pPr>
                      <a:t>[VALUE]</a:t>
                    </a:fld>
                    <a:endParaRPr lang="ro-RO"/>
                  </a:p>
                </c:rich>
              </c:tx>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15:dlblFieldTable/>
                  <c15:showDataLabelsRange val="0"/>
                </c:ext>
                <c:ext xmlns:c16="http://schemas.microsoft.com/office/drawing/2014/chart" uri="{C3380CC4-5D6E-409C-BE32-E72D297353CC}">
                  <c16:uniqueId val="{00000000-BC3D-45A6-9AA1-6BCAF4B34A91}"/>
                </c:ext>
              </c:extLst>
            </c:dLbl>
            <c:dLbl>
              <c:idx val="2"/>
              <c:layout>
                <c:manualLayout>
                  <c:x val="-0.27862784163068327"/>
                  <c:y val="-7.5172170642849295E-3"/>
                </c:manualLayout>
              </c:layout>
              <c:tx>
                <c:rich>
                  <a:bodyPr/>
                  <a:lstStyle/>
                  <a:p>
                    <a:fld id="{FF562855-9F7E-4EF0-AB22-D2C3DAC399C8}" type="VALUE">
                      <a:rPr lang="en-US">
                        <a:solidFill>
                          <a:sysClr val="windowText" lastClr="000000"/>
                        </a:solidFill>
                      </a:rPr>
                      <a:pPr/>
                      <a:t>[VALUE]</a:t>
                    </a:fld>
                    <a:endParaRPr lang="ro-RO"/>
                  </a:p>
                </c:rich>
              </c:tx>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15:dlblFieldTable/>
                  <c15:showDataLabelsRange val="0"/>
                </c:ext>
                <c:ext xmlns:c16="http://schemas.microsoft.com/office/drawing/2014/chart" uri="{C3380CC4-5D6E-409C-BE32-E72D297353CC}">
                  <c16:uniqueId val="{00000001-BC3D-45A6-9AA1-6BCAF4B34A91}"/>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2905331207812804"/>
                      <c:h val="0.20593009219601441"/>
                    </c:manualLayout>
                  </c15:layout>
                </c:ext>
                <c:ext xmlns:c16="http://schemas.microsoft.com/office/drawing/2014/chart" uri="{C3380CC4-5D6E-409C-BE32-E72D297353CC}">
                  <c16:uniqueId val="{00000000-3A73-4870-A9A5-8B43B23DC845}"/>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Auto</c:v>
                </c:pt>
                <c:pt idx="3">
                  <c:v>Other</c:v>
                </c:pt>
              </c:strCache>
            </c:strRef>
          </c:cat>
          <c:val>
            <c:numRef>
              <c:f>'D10'!$C$56:$C$59</c:f>
              <c:numCache>
                <c:formatCode>#,##0.00</c:formatCode>
                <c:ptCount val="4"/>
                <c:pt idx="0">
                  <c:v>3.3746300142442438</c:v>
                </c:pt>
                <c:pt idx="1">
                  <c:v>64.131741898733949</c:v>
                </c:pt>
                <c:pt idx="2" formatCode="0.00">
                  <c:v>76.583657758859502</c:v>
                </c:pt>
                <c:pt idx="3" formatCode="0.00">
                  <c:v>12.716317347287799</c:v>
                </c:pt>
              </c:numCache>
            </c:numRef>
          </c:val>
          <c:extLst>
            <c:ext xmlns:c16="http://schemas.microsoft.com/office/drawing/2014/chart" uri="{C3380CC4-5D6E-409C-BE32-E72D297353CC}">
              <c16:uniqueId val="{00000006-1B5D-47E5-8BBA-E44634920BEB}"/>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Software</c:v>
                </c:pt>
                <c:pt idx="1">
                  <c:v>Other computer services</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Software</c:v>
                </c:pt>
                <c:pt idx="1">
                  <c:v>Other computer services</c:v>
                </c:pt>
              </c:strCache>
            </c:strRef>
          </c:cat>
          <c:val>
            <c:numRef>
              <c:f>'D10'!$C$63:$C$64</c:f>
              <c:numCache>
                <c:formatCode>0.00</c:formatCode>
                <c:ptCount val="2"/>
                <c:pt idx="0">
                  <c:v>63.934455252402778</c:v>
                </c:pt>
                <c:pt idx="1">
                  <c:v>140.00689076472563</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'D10'!$D$51:$D$52</c:f>
              <c:numCache>
                <c:formatCode>#,##0.00</c:formatCode>
                <c:ptCount val="2"/>
                <c:pt idx="0">
                  <c:v>152.85651656640903</c:v>
                </c:pt>
                <c:pt idx="1">
                  <c:v>34.692864298986862</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028827408292057E-2"/>
          <c:y val="5.4110210129127846E-2"/>
          <c:w val="0.86083535235133857"/>
          <c:h val="0.61992689561867265"/>
        </c:manualLayout>
      </c:layout>
      <c:barChart>
        <c:barDir val="col"/>
        <c:grouping val="stacked"/>
        <c:varyColors val="0"/>
        <c:ser>
          <c:idx val="3"/>
          <c:order val="0"/>
          <c:tx>
            <c:strRef>
              <c:f>'D11'!$B$59</c:f>
              <c:strCache>
                <c:ptCount val="1"/>
                <c:pt idx="0">
                  <c:v>Other primary income, net</c:v>
                </c:pt>
              </c:strCache>
            </c:strRef>
          </c:tx>
          <c:spPr>
            <a:solidFill>
              <a:schemeClr val="tx1"/>
            </a:solidFill>
            <a:ln>
              <a:noFill/>
            </a:ln>
            <a:effectLst/>
          </c:spPr>
          <c:invertIfNegative val="0"/>
          <c:cat>
            <c:multiLvlStrRef>
              <c:f>'D11'!$C$54:$J$55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'D11'!$C$59:$J$59</c:f>
              <c:numCache>
                <c:formatCode>#,##0.00</c:formatCode>
                <c:ptCount val="8"/>
                <c:pt idx="0">
                  <c:v>0.90205048120573805</c:v>
                </c:pt>
                <c:pt idx="1">
                  <c:v>0.97497883968316978</c:v>
                </c:pt>
                <c:pt idx="2">
                  <c:v>2.7327276678083278E-2</c:v>
                </c:pt>
                <c:pt idx="3">
                  <c:v>0.7773251752788114</c:v>
                </c:pt>
                <c:pt idx="4">
                  <c:v>1.5773004362777583</c:v>
                </c:pt>
                <c:pt idx="5">
                  <c:v>1.7426860352188374</c:v>
                </c:pt>
                <c:pt idx="6">
                  <c:v>1.8057979417159165</c:v>
                </c:pt>
                <c:pt idx="7">
                  <c:v>1.6152084504901592</c:v>
                </c:pt>
              </c:numCache>
            </c:numRef>
          </c:val>
          <c:extLst>
            <c:ext xmlns:c16="http://schemas.microsoft.com/office/drawing/2014/chart" uri="{C3380CC4-5D6E-409C-BE32-E72D297353CC}">
              <c16:uniqueId val="{00000000-D16E-41A1-A3B7-84F4F00F75C0}"/>
            </c:ext>
          </c:extLst>
        </c:ser>
        <c:ser>
          <c:idx val="2"/>
          <c:order val="1"/>
          <c:tx>
            <c:strRef>
              <c:f>'D11'!$B$58</c:f>
              <c:strCache>
                <c:ptCount val="1"/>
                <c:pt idx="0">
                  <c:v>Investment income, net</c:v>
                </c:pt>
              </c:strCache>
            </c:strRef>
          </c:tx>
          <c:spPr>
            <a:solidFill>
              <a:srgbClr val="7C8A9D"/>
            </a:solidFill>
            <a:ln>
              <a:noFill/>
            </a:ln>
            <a:effectLst/>
          </c:spPr>
          <c:invertIfNegative val="0"/>
          <c:dLbls>
            <c:dLbl>
              <c:idx val="0"/>
              <c:layout>
                <c:manualLayout>
                  <c:x val="0"/>
                  <c:y val="-7.3847254454273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D5-4F2B-B179-129276127AE6}"/>
                </c:ext>
              </c:extLst>
            </c:dLbl>
            <c:dLbl>
              <c:idx val="1"/>
              <c:layout>
                <c:manualLayout>
                  <c:x val="-2.6171482667088446E-17"/>
                  <c:y val="-0.125671344140225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D5-4F2B-B179-129276127AE6}"/>
                </c:ext>
              </c:extLst>
            </c:dLbl>
            <c:dLbl>
              <c:idx val="2"/>
              <c:layout>
                <c:manualLayout>
                  <c:x val="-5.2342965334176893E-17"/>
                  <c:y val="-0.13484143273289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D5-4F2B-B179-129276127AE6}"/>
                </c:ext>
              </c:extLst>
            </c:dLbl>
            <c:dLbl>
              <c:idx val="3"/>
              <c:layout>
                <c:manualLayout>
                  <c:x val="-1.4275519092157918E-3"/>
                  <c:y val="-0.14196413504239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D5-4F2B-B179-129276127AE6}"/>
                </c:ext>
              </c:extLst>
            </c:dLbl>
            <c:dLbl>
              <c:idx val="4"/>
              <c:layout>
                <c:manualLayout>
                  <c:x val="0"/>
                  <c:y val="-0.100925061863902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D5-4F2B-B179-129276127AE6}"/>
                </c:ext>
              </c:extLst>
            </c:dLbl>
            <c:dLbl>
              <c:idx val="5"/>
              <c:layout>
                <c:manualLayout>
                  <c:x val="0"/>
                  <c:y val="-0.131486815428499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D5-4F2B-B179-129276127AE6}"/>
                </c:ext>
              </c:extLst>
            </c:dLbl>
            <c:dLbl>
              <c:idx val="6"/>
              <c:layout>
                <c:manualLayout>
                  <c:x val="0"/>
                  <c:y val="-0.137586665955117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D5-4F2B-B179-129276127AE6}"/>
                </c:ext>
              </c:extLst>
            </c:dLbl>
            <c:dLbl>
              <c:idx val="7"/>
              <c:layout>
                <c:manualLayout>
                  <c:x val="1.4275519092157918E-3"/>
                  <c:y val="-0.130781516455293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'D11'!$C$54:$J$55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'D11'!$C$58:$J$58</c:f>
              <c:numCache>
                <c:formatCode>#,##0.00</c:formatCode>
                <c:ptCount val="8"/>
                <c:pt idx="0">
                  <c:v>-78.616944213911509</c:v>
                </c:pt>
                <c:pt idx="1">
                  <c:v>-162.21407908157414</c:v>
                </c:pt>
                <c:pt idx="2">
                  <c:v>-181.93117905411529</c:v>
                </c:pt>
                <c:pt idx="3">
                  <c:v>-208.19447447475017</c:v>
                </c:pt>
                <c:pt idx="4">
                  <c:v>-132.14546317538679</c:v>
                </c:pt>
                <c:pt idx="5">
                  <c:v>-181.44422593284273</c:v>
                </c:pt>
                <c:pt idx="6">
                  <c:v>-186.3591890954817</c:v>
                </c:pt>
                <c:pt idx="7">
                  <c:v>-175.38189010272032</c:v>
                </c:pt>
              </c:numCache>
            </c:numRef>
          </c:val>
          <c:extLst>
            <c:ext xmlns:c16="http://schemas.microsoft.com/office/drawing/2014/chart" uri="{C3380CC4-5D6E-409C-BE32-E72D297353CC}">
              <c16:uniqueId val="{00000001-D16E-41A1-A3B7-84F4F00F75C0}"/>
            </c:ext>
          </c:extLst>
        </c:ser>
        <c:ser>
          <c:idx val="1"/>
          <c:order val="2"/>
          <c:tx>
            <c:strRef>
              <c:f>'D11'!$B$57</c:f>
              <c:strCache>
                <c:ptCount val="1"/>
                <c:pt idx="0">
                  <c:v>Compensation of employees, net</c:v>
                </c:pt>
              </c:strCache>
            </c:strRef>
          </c:tx>
          <c:spPr>
            <a:solidFill>
              <a:srgbClr val="BFBFBF"/>
            </a:solidFill>
            <a:ln>
              <a:noFill/>
            </a:ln>
            <a:effectLst/>
          </c:spPr>
          <c:invertIfNegative val="0"/>
          <c:dLbls>
            <c:dLbl>
              <c:idx val="0"/>
              <c:layout>
                <c:manualLayout>
                  <c:x val="1.9052759733233078E-4"/>
                  <c:y val="-0.13381064813946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dLbl>
              <c:idx val="1"/>
              <c:layout>
                <c:manualLayout>
                  <c:x val="1.4275519092157918E-3"/>
                  <c:y val="-0.152561408367143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5-4F2B-B179-129276127AE6}"/>
                </c:ext>
              </c:extLst>
            </c:dLbl>
            <c:dLbl>
              <c:idx val="2"/>
              <c:layout>
                <c:manualLayout>
                  <c:x val="-1.4275519092157918E-3"/>
                  <c:y val="-0.14698392139498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5-4F2B-B179-129276127AE6}"/>
                </c:ext>
              </c:extLst>
            </c:dLbl>
            <c:dLbl>
              <c:idx val="3"/>
              <c:layout>
                <c:manualLayout>
                  <c:x val="-1.4275519092157918E-3"/>
                  <c:y val="-0.14121628735812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5-4F2B-B179-129276127AE6}"/>
                </c:ext>
              </c:extLst>
            </c:dLbl>
            <c:dLbl>
              <c:idx val="4"/>
              <c:layout>
                <c:manualLayout>
                  <c:x val="0"/>
                  <c:y val="-0.1280192156710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D5-4F2B-B179-129276127AE6}"/>
                </c:ext>
              </c:extLst>
            </c:dLbl>
            <c:dLbl>
              <c:idx val="5"/>
              <c:layout>
                <c:manualLayout>
                  <c:x val="-2.8551038184315837E-3"/>
                  <c:y val="-0.121786911247234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D5-4F2B-B179-129276127AE6}"/>
                </c:ext>
              </c:extLst>
            </c:dLbl>
            <c:dLbl>
              <c:idx val="6"/>
              <c:layout>
                <c:manualLayout>
                  <c:x val="-2.8551038184315837E-3"/>
                  <c:y val="-0.125898030211027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D5-4F2B-B179-129276127AE6}"/>
                </c:ext>
              </c:extLst>
            </c:dLbl>
            <c:dLbl>
              <c:idx val="7"/>
              <c:layout>
                <c:manualLayout>
                  <c:x val="-1.4275519092158966E-3"/>
                  <c:y val="-0.14866832149902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'D11'!$C$54:$J$55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'D11'!$C$57:$J$57</c:f>
              <c:numCache>
                <c:formatCode>#,##0.00</c:formatCode>
                <c:ptCount val="8"/>
                <c:pt idx="0">
                  <c:v>154.29422255022357</c:v>
                </c:pt>
                <c:pt idx="1">
                  <c:v>200.66585014108387</c:v>
                </c:pt>
                <c:pt idx="2">
                  <c:v>181.81949570805978</c:v>
                </c:pt>
                <c:pt idx="3">
                  <c:v>177.44050765369659</c:v>
                </c:pt>
                <c:pt idx="4">
                  <c:v>161.07720493262457</c:v>
                </c:pt>
                <c:pt idx="5">
                  <c:v>151.02367214951514</c:v>
                </c:pt>
                <c:pt idx="6">
                  <c:v>152.73082600120767</c:v>
                </c:pt>
                <c:pt idx="7">
                  <c:v>199.31079424519189</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'D11'!$B$60</c:f>
              <c:strCache>
                <c:ptCount val="1"/>
                <c:pt idx="0">
                  <c:v>Balance</c:v>
                </c:pt>
              </c:strCache>
            </c:strRef>
          </c:tx>
          <c:spPr>
            <a:ln w="22225" cap="rnd" cmpd="sng">
              <a:noFill/>
              <a:round/>
            </a:ln>
            <a:effectLst/>
          </c:spPr>
          <c:marker>
            <c:symbol val="circle"/>
            <c:size val="7"/>
            <c:spPr>
              <a:solidFill>
                <a:srgbClr val="FAD4A2"/>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'D11'!$C$60:$J$60</c:f>
              <c:numCache>
                <c:formatCode>#,##0.00</c:formatCode>
                <c:ptCount val="8"/>
                <c:pt idx="0">
                  <c:v>76.579328817517776</c:v>
                </c:pt>
                <c:pt idx="1">
                  <c:v>39.426749899192878</c:v>
                </c:pt>
                <c:pt idx="2">
                  <c:v>-8.4356069377507517E-2</c:v>
                </c:pt>
                <c:pt idx="3">
                  <c:v>-29.976641645774812</c:v>
                </c:pt>
                <c:pt idx="4">
                  <c:v>30.509042193515519</c:v>
                </c:pt>
                <c:pt idx="5">
                  <c:v>-28.677867748108767</c:v>
                </c:pt>
                <c:pt idx="6">
                  <c:v>-31.822565152558138</c:v>
                </c:pt>
                <c:pt idx="7">
                  <c:v>25.544112592961742</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'D11'!$B$56</c:f>
              <c:strCache>
                <c:ptCount val="1"/>
                <c:pt idx="0">
                  <c:v>Balance / GDP (right axis)</c:v>
                </c:pt>
              </c:strCache>
            </c:strRef>
          </c:tx>
          <c:spPr>
            <a:ln w="34925" cap="rnd">
              <a:noFill/>
              <a:round/>
            </a:ln>
            <a:effectLst/>
          </c:spPr>
          <c:marker>
            <c:symbol val="triangle"/>
            <c:size val="8"/>
            <c:spPr>
              <a:solidFill>
                <a:srgbClr val="7F7F7F"/>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'D11'!$C$56:$J$56</c:f>
              <c:numCache>
                <c:formatCode>0.0%</c:formatCode>
                <c:ptCount val="8"/>
                <c:pt idx="0">
                  <c:v>2.1651851799738501E-2</c:v>
                </c:pt>
                <c:pt idx="1">
                  <c:v>9.9808214451071291E-3</c:v>
                </c:pt>
                <c:pt idx="2">
                  <c:v>-1.7761862477587306E-5</c:v>
                </c:pt>
                <c:pt idx="3">
                  <c:v>-6.5459144151729046E-3</c:v>
                </c:pt>
                <c:pt idx="4">
                  <c:v>8.1157923189816624E-3</c:v>
                </c:pt>
                <c:pt idx="5">
                  <c:v>-6.8153939571650272E-3</c:v>
                </c:pt>
                <c:pt idx="6">
                  <c:v>-6.1179871468881189E-3</c:v>
                </c:pt>
                <c:pt idx="7">
                  <c:v>5.2489159795460812E-3</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RO"/>
                  <a:t>EUR</a:t>
                </a:r>
                <a:r>
                  <a:rPr lang="en-US"/>
                  <a:t> million</a:t>
                </a:r>
                <a:endParaRPr lang="ro-MD"/>
              </a:p>
              <a:p>
                <a:pPr>
                  <a:defRPr/>
                </a:pPr>
                <a:endParaRPr lang="ro-MD"/>
              </a:p>
            </c:rich>
          </c:tx>
          <c:layout>
            <c:manualLayout>
              <c:xMode val="edge"/>
              <c:yMode val="edge"/>
              <c:x val="5.8394169533753978E-3"/>
              <c:y val="0.3103007862222814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5.042206263533347E-2"/>
          <c:y val="0.85942428655088832"/>
          <c:w val="0.92100386630993936"/>
          <c:h val="0.1238360946330413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04283528003108"/>
          <c:y val="5.0925925925925923E-2"/>
          <c:w val="0.49440564756991584"/>
          <c:h val="0.89814814814814814"/>
        </c:manualLayout>
      </c:layout>
      <c:barChart>
        <c:barDir val="bar"/>
        <c:grouping val="clustered"/>
        <c:varyColors val="0"/>
        <c:ser>
          <c:idx val="0"/>
          <c:order val="0"/>
          <c:spPr>
            <a:solidFill>
              <a:schemeClr val="bg1">
                <a:lumMod val="95000"/>
              </a:schemeClr>
            </a:solidFill>
            <a:ln>
              <a:noFill/>
            </a:ln>
            <a:effectLst/>
          </c:spPr>
          <c:invertIfNegative val="0"/>
          <c:dLbls>
            <c:dLbl>
              <c:idx val="0"/>
              <c:layout>
                <c:manualLayout>
                  <c:x val="-0.11977007874015753"/>
                  <c:y val="1.492615661848239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3916745406824147"/>
                      <c:h val="0.2483088494535198"/>
                    </c:manualLayout>
                  </c15:layout>
                </c:ext>
                <c:ext xmlns:c16="http://schemas.microsoft.com/office/drawing/2014/chart" uri="{C3380CC4-5D6E-409C-BE32-E72D297353CC}">
                  <c16:uniqueId val="{00000003-C0BC-462D-AAE1-90F6985CB94F}"/>
                </c:ext>
              </c:extLst>
            </c:dLbl>
            <c:dLbl>
              <c:idx val="1"/>
              <c:layout>
                <c:manualLayout>
                  <c:x val="-5.2083333333333336E-2"/>
                  <c:y val="1.99004975124378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9948900918635168"/>
                      <c:h val="0.24845771144278608"/>
                    </c:manualLayout>
                  </c15:layout>
                </c:ext>
                <c:ext xmlns:c16="http://schemas.microsoft.com/office/drawing/2014/chart" uri="{C3380CC4-5D6E-409C-BE32-E72D297353CC}">
                  <c16:uniqueId val="{00000002-C0BC-462D-AAE1-90F6985CB9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'D11'!$B$70:$B$71</c:f>
              <c:strCache>
                <c:ptCount val="2"/>
                <c:pt idx="0">
                  <c:v>… from reserve assets</c:v>
                </c:pt>
                <c:pt idx="1">
                  <c:v>… from other investments</c:v>
                </c:pt>
              </c:strCache>
            </c:strRef>
          </c:cat>
          <c:val>
            <c:numRef>
              <c:f>'D11'!$C$70:$C$71</c:f>
              <c:numCache>
                <c:formatCode>0.00</c:formatCode>
                <c:ptCount val="2"/>
                <c:pt idx="0">
                  <c:v>32.651323072916789</c:v>
                </c:pt>
                <c:pt idx="1">
                  <c:v>3.6009250568827427</c:v>
                </c:pt>
              </c:numCache>
            </c:numRef>
          </c:val>
          <c:extLst>
            <c:ext xmlns:c16="http://schemas.microsoft.com/office/drawing/2014/chart" uri="{C3380CC4-5D6E-409C-BE32-E72D297353CC}">
              <c16:uniqueId val="{00000000-C0BC-462D-AAE1-90F6985CB94F}"/>
            </c:ext>
          </c:extLst>
        </c:ser>
        <c:dLbls>
          <c:showLegendKey val="0"/>
          <c:showVal val="0"/>
          <c:showCatName val="0"/>
          <c:showSerName val="0"/>
          <c:showPercent val="0"/>
          <c:showBubbleSize val="0"/>
        </c:dLbls>
        <c:gapWidth val="50"/>
        <c:axId val="206591232"/>
        <c:axId val="206582592"/>
      </c:barChart>
      <c:catAx>
        <c:axId val="206591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206582592"/>
        <c:crosses val="autoZero"/>
        <c:auto val="1"/>
        <c:lblAlgn val="ctr"/>
        <c:lblOffset val="100"/>
        <c:noMultiLvlLbl val="0"/>
      </c:catAx>
      <c:valAx>
        <c:axId val="206582592"/>
        <c:scaling>
          <c:orientation val="minMax"/>
        </c:scaling>
        <c:delete val="1"/>
        <c:axPos val="b"/>
        <c:numFmt formatCode="0.00" sourceLinked="1"/>
        <c:majorTickMark val="none"/>
        <c:minorTickMark val="none"/>
        <c:tickLblPos val="nextTo"/>
        <c:crossAx val="206591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94313210848646E-2"/>
          <c:y val="5.76293504590547E-2"/>
          <c:w val="0.92300962379702534"/>
          <c:h val="0.82083418587920032"/>
        </c:manualLayout>
      </c:layout>
      <c:barChart>
        <c:barDir val="col"/>
        <c:grouping val="clustered"/>
        <c:varyColors val="0"/>
        <c:ser>
          <c:idx val="0"/>
          <c:order val="0"/>
          <c:spPr>
            <a:solidFill>
              <a:schemeClr val="bg1">
                <a:lumMod val="9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6114551631966249"/>
                      <c:h val="0.16447048666327826"/>
                    </c:manualLayout>
                  </c15:layout>
                </c:ext>
                <c:ext xmlns:c16="http://schemas.microsoft.com/office/drawing/2014/chart" uri="{C3380CC4-5D6E-409C-BE32-E72D297353CC}">
                  <c16:uniqueId val="{00000001-F99C-407B-9ED8-B49312A5EE3C}"/>
                </c:ext>
              </c:extLst>
            </c:dLbl>
            <c:dLbl>
              <c:idx val="1"/>
              <c:showLegendKey val="0"/>
              <c:showVal val="1"/>
              <c:showCatName val="0"/>
              <c:showSerName val="0"/>
              <c:showPercent val="0"/>
              <c:showBubbleSize val="0"/>
              <c:extLst>
                <c:ext xmlns:c15="http://schemas.microsoft.com/office/drawing/2012/chart" uri="{CE6537A1-D6FC-4f65-9D91-7224C49458BB}">
                  <c15:layout>
                    <c:manualLayout>
                      <c:w val="0.26114551631966249"/>
                      <c:h val="0.19584301630815729"/>
                    </c:manualLayout>
                  </c15:layout>
                </c:ext>
                <c:ext xmlns:c16="http://schemas.microsoft.com/office/drawing/2014/chart" uri="{C3380CC4-5D6E-409C-BE32-E72D297353CC}">
                  <c16:uniqueId val="{00000000-F99C-407B-9ED8-B49312A5EE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'D11'!$B$74:$B$75</c:f>
              <c:strCache>
                <c:ptCount val="2"/>
                <c:pt idx="0">
                  <c:v>Direct investment income</c:v>
                </c:pt>
                <c:pt idx="1">
                  <c:v>Income from other investment</c:v>
                </c:pt>
              </c:strCache>
            </c:strRef>
          </c:cat>
          <c:val>
            <c:numRef>
              <c:f>'D11'!$C$74:$C$75</c:f>
              <c:numCache>
                <c:formatCode>0.00</c:formatCode>
                <c:ptCount val="2"/>
                <c:pt idx="0">
                  <c:v>180.1</c:v>
                </c:pt>
                <c:pt idx="1">
                  <c:v>35.799999999999997</c:v>
                </c:pt>
              </c:numCache>
            </c:numRef>
          </c:val>
          <c:extLst>
            <c:ext xmlns:c16="http://schemas.microsoft.com/office/drawing/2014/chart" uri="{C3380CC4-5D6E-409C-BE32-E72D297353CC}">
              <c16:uniqueId val="{00000000-8B9E-4852-8387-AAE74DF53B7C}"/>
            </c:ext>
          </c:extLst>
        </c:ser>
        <c:dLbls>
          <c:showLegendKey val="0"/>
          <c:showVal val="0"/>
          <c:showCatName val="0"/>
          <c:showSerName val="0"/>
          <c:showPercent val="0"/>
          <c:showBubbleSize val="0"/>
        </c:dLbls>
        <c:gapWidth val="50"/>
        <c:overlap val="-27"/>
        <c:axId val="949076208"/>
        <c:axId val="949089168"/>
      </c:barChart>
      <c:catAx>
        <c:axId val="9490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949089168"/>
        <c:crosses val="autoZero"/>
        <c:auto val="1"/>
        <c:lblAlgn val="ctr"/>
        <c:lblOffset val="100"/>
        <c:noMultiLvlLbl val="0"/>
      </c:catAx>
      <c:valAx>
        <c:axId val="949089168"/>
        <c:scaling>
          <c:orientation val="minMax"/>
        </c:scaling>
        <c:delete val="1"/>
        <c:axPos val="l"/>
        <c:numFmt formatCode="0.00" sourceLinked="1"/>
        <c:majorTickMark val="none"/>
        <c:minorTickMark val="none"/>
        <c:tickLblPos val="nextTo"/>
        <c:crossAx val="949076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6564735762592631"/>
        </c:manualLayout>
      </c:layout>
      <c:barChart>
        <c:barDir val="col"/>
        <c:grouping val="stacked"/>
        <c:varyColors val="0"/>
        <c:ser>
          <c:idx val="1"/>
          <c:order val="1"/>
          <c:tx>
            <c:strRef>
              <c:f>'D2'!$B$32</c:f>
              <c:strCache>
                <c:ptCount val="1"/>
                <c:pt idx="0">
                  <c:v>Exports of goods and services / GDP</c:v>
                </c:pt>
              </c:strCache>
            </c:strRef>
          </c:tx>
          <c:spPr>
            <a:solidFill>
              <a:srgbClr val="43486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'D2'!$C$32:$J$32</c:f>
              <c:numCache>
                <c:formatCode>0.0</c:formatCode>
                <c:ptCount val="8"/>
                <c:pt idx="0">
                  <c:v>35.72637522258654</c:v>
                </c:pt>
                <c:pt idx="1">
                  <c:v>32.882431581497791</c:v>
                </c:pt>
                <c:pt idx="2">
                  <c:v>27.855841007735815</c:v>
                </c:pt>
                <c:pt idx="3">
                  <c:v>31.13695060565707</c:v>
                </c:pt>
                <c:pt idx="4">
                  <c:v>33.129950735314942</c:v>
                </c:pt>
                <c:pt idx="5">
                  <c:v>30.031261039147861</c:v>
                </c:pt>
                <c:pt idx="6">
                  <c:v>29.502758528255825</c:v>
                </c:pt>
                <c:pt idx="7">
                  <c:v>33.708345683684705</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Imports of goods and services / GDP</c:v>
                </c:pt>
              </c:strCache>
            </c:strRef>
          </c:tx>
          <c:spPr>
            <a:solidFill>
              <a:srgbClr val="E2E5E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'D2'!$C$33:$J$33</c:f>
              <c:numCache>
                <c:formatCode>0.0</c:formatCode>
                <c:ptCount val="8"/>
                <c:pt idx="0">
                  <c:v>58.313332407593975</c:v>
                </c:pt>
                <c:pt idx="1">
                  <c:v>59.388911410365921</c:v>
                </c:pt>
                <c:pt idx="2">
                  <c:v>53.906052693019788</c:v>
                </c:pt>
                <c:pt idx="3">
                  <c:v>58.342422113833557</c:v>
                </c:pt>
                <c:pt idx="4">
                  <c:v>69.177408580247828</c:v>
                </c:pt>
                <c:pt idx="5">
                  <c:v>61.283311396744708</c:v>
                </c:pt>
                <c:pt idx="6">
                  <c:v>52.250258938258696</c:v>
                </c:pt>
                <c:pt idx="7">
                  <c:v>61.030443151281922</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40"/>
        <c:overlap val="100"/>
        <c:axId val="482869832"/>
        <c:axId val="482870488"/>
      </c:barChart>
      <c:lineChart>
        <c:grouping val="standard"/>
        <c:varyColors val="0"/>
        <c:ser>
          <c:idx val="0"/>
          <c:order val="0"/>
          <c:tx>
            <c:strRef>
              <c:f>'D2'!$B$31</c:f>
              <c:strCache>
                <c:ptCount val="1"/>
                <c:pt idx="0">
                  <c:v>Trade openness</c:v>
                </c:pt>
              </c:strCache>
            </c:strRef>
          </c:tx>
          <c:spPr>
            <a:ln w="15875" cap="rnd">
              <a:solidFill>
                <a:srgbClr val="7C8A9D"/>
              </a:solidFill>
              <a:round/>
            </a:ln>
            <a:effectLst/>
          </c:spPr>
          <c:marker>
            <c:symbol val="circle"/>
            <c:size val="4"/>
            <c:spPr>
              <a:noFill/>
              <a:ln w="22225">
                <a:solidFill>
                  <a:srgbClr val="7C8A9D">
                    <a:alpha val="81000"/>
                  </a:srgbClr>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'D2'!$C$31:$J$31</c:f>
              <c:numCache>
                <c:formatCode>0.0</c:formatCode>
                <c:ptCount val="8"/>
                <c:pt idx="0">
                  <c:v>94.039707630180516</c:v>
                </c:pt>
                <c:pt idx="1">
                  <c:v>92.271342991863719</c:v>
                </c:pt>
                <c:pt idx="2">
                  <c:v>81.761893700755607</c:v>
                </c:pt>
                <c:pt idx="3">
                  <c:v>89.479372719490627</c:v>
                </c:pt>
                <c:pt idx="4">
                  <c:v>102.30735931556276</c:v>
                </c:pt>
                <c:pt idx="5">
                  <c:v>91.314572435892572</c:v>
                </c:pt>
                <c:pt idx="6">
                  <c:v>81.753017466514521</c:v>
                </c:pt>
                <c:pt idx="7">
                  <c:v>94.738788834966627</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70488"/>
        <c:crosses val="autoZero"/>
        <c:auto val="1"/>
        <c:lblAlgn val="ctr"/>
        <c:lblOffset val="100"/>
        <c:noMultiLvlLbl val="0"/>
      </c:catAx>
      <c:valAx>
        <c:axId val="482870488"/>
        <c:scaling>
          <c:orientation val="minMax"/>
          <c:max val="1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82869832"/>
        <c:crosses val="autoZero"/>
        <c:crossBetween val="between"/>
      </c:valAx>
      <c:spPr>
        <a:noFill/>
        <a:ln>
          <a:noFill/>
        </a:ln>
        <a:effectLst/>
      </c:spPr>
    </c:plotArea>
    <c:legend>
      <c:legendPos val="b"/>
      <c:layout>
        <c:manualLayout>
          <c:xMode val="edge"/>
          <c:yMode val="edge"/>
          <c:x val="9.015394965062884E-2"/>
          <c:y val="0.81507207229650303"/>
          <c:w val="0.86368787570858574"/>
          <c:h val="0.184310173635454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331289341044775E-2"/>
          <c:y val="4.5539906103286384E-2"/>
          <c:w val="0.86029941777189378"/>
          <c:h val="0.60274444567668473"/>
        </c:manualLayout>
      </c:layout>
      <c:barChart>
        <c:barDir val="col"/>
        <c:grouping val="stacked"/>
        <c:varyColors val="0"/>
        <c:ser>
          <c:idx val="4"/>
          <c:order val="1"/>
          <c:tx>
            <c:strRef>
              <c:f>'D12'!$B$57</c:f>
              <c:strCache>
                <c:ptCount val="1"/>
                <c:pt idx="0">
                  <c:v>Other secondary income, net</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'D12'!$C$57:$J$57</c:f>
              <c:numCache>
                <c:formatCode>#,##0.00</c:formatCode>
                <c:ptCount val="8"/>
                <c:pt idx="0">
                  <c:v>102.19863768191135</c:v>
                </c:pt>
                <c:pt idx="1">
                  <c:v>123.75731405045033</c:v>
                </c:pt>
                <c:pt idx="2">
                  <c:v>141.72836594476578</c:v>
                </c:pt>
                <c:pt idx="3">
                  <c:v>119.9141149912036</c:v>
                </c:pt>
                <c:pt idx="4">
                  <c:v>90.066043000093629</c:v>
                </c:pt>
                <c:pt idx="5">
                  <c:v>137.28195420433812</c:v>
                </c:pt>
                <c:pt idx="6">
                  <c:v>172.38098265845611</c:v>
                </c:pt>
                <c:pt idx="7">
                  <c:v>149.42328501113329</c:v>
                </c:pt>
              </c:numCache>
            </c:numRef>
          </c:val>
          <c:extLst>
            <c:ext xmlns:c16="http://schemas.microsoft.com/office/drawing/2014/chart" uri="{C3380CC4-5D6E-409C-BE32-E72D297353CC}">
              <c16:uniqueId val="{0000000D-9CA9-4770-A7E8-EDB235973460}"/>
            </c:ext>
          </c:extLst>
        </c:ser>
        <c:ser>
          <c:idx val="1"/>
          <c:order val="3"/>
          <c:tx>
            <c:strRef>
              <c:f>'D12'!$B$56</c:f>
              <c:strCache>
                <c:ptCount val="1"/>
                <c:pt idx="0">
                  <c:v>Personal transfers, net</c:v>
                </c:pt>
              </c:strCache>
            </c:strRef>
          </c:tx>
          <c:spPr>
            <a:solidFill>
              <a:srgbClr val="C1C7D1"/>
            </a:solidFill>
            <a:ln>
              <a:noFill/>
            </a:ln>
            <a:effectLst/>
          </c:spPr>
          <c:invertIfNegative val="0"/>
          <c:dLbls>
            <c:dLbl>
              <c:idx val="0"/>
              <c:layout>
                <c:manualLayout>
                  <c:x val="-2.2533335235433614E-17"/>
                  <c:y val="-3.7558685446009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6-472D-9B18-6FBD7EE00B7D}"/>
                </c:ext>
              </c:extLst>
            </c:dLbl>
            <c:dLbl>
              <c:idx val="7"/>
              <c:layout>
                <c:manualLayout>
                  <c:x val="-1.2291052114060963E-3"/>
                  <c:y val="1.1578130198513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FF-428F-83D5-76CD5B2E5D9A}"/>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'D12'!$C$56:$J$56</c:f>
              <c:numCache>
                <c:formatCode>#,##0.00</c:formatCode>
                <c:ptCount val="8"/>
                <c:pt idx="0">
                  <c:v>145.13977633984828</c:v>
                </c:pt>
                <c:pt idx="1">
                  <c:v>143.54973282345881</c:v>
                </c:pt>
                <c:pt idx="2">
                  <c:v>142.19238531626902</c:v>
                </c:pt>
                <c:pt idx="3">
                  <c:v>153.85568400483251</c:v>
                </c:pt>
                <c:pt idx="4">
                  <c:v>145.46975947427367</c:v>
                </c:pt>
                <c:pt idx="5">
                  <c:v>156.96259795173606</c:v>
                </c:pt>
                <c:pt idx="6">
                  <c:v>160.1686482102873</c:v>
                </c:pt>
                <c:pt idx="7">
                  <c:v>121.80624698740272</c:v>
                </c:pt>
              </c:numCache>
            </c:numRef>
          </c:val>
          <c:extLst>
            <c:ext xmlns:c16="http://schemas.microsoft.com/office/drawing/2014/chart" uri="{C3380CC4-5D6E-409C-BE32-E72D297353CC}">
              <c16:uniqueId val="{0000000C-9CA9-4770-A7E8-EDB235973460}"/>
            </c:ext>
          </c:extLst>
        </c:ser>
        <c:ser>
          <c:idx val="2"/>
          <c:order val="4"/>
          <c:tx>
            <c:strRef>
              <c:f>'D12'!$B$55</c:f>
              <c:strCache>
                <c:ptCount val="1"/>
                <c:pt idx="0">
                  <c:v>Current international cooperation, net</c:v>
                </c:pt>
              </c:strCache>
            </c:strRef>
          </c:tx>
          <c:spPr>
            <a:solidFill>
              <a:srgbClr val="828FA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'D12'!$C$55:$J$55</c:f>
              <c:numCache>
                <c:formatCode>#,##0.00</c:formatCode>
                <c:ptCount val="8"/>
                <c:pt idx="0">
                  <c:v>67.40526197826145</c:v>
                </c:pt>
                <c:pt idx="1">
                  <c:v>80.913958180944192</c:v>
                </c:pt>
                <c:pt idx="2">
                  <c:v>149.52574889024555</c:v>
                </c:pt>
                <c:pt idx="3">
                  <c:v>86.770093360942013</c:v>
                </c:pt>
                <c:pt idx="4">
                  <c:v>116.05219601109343</c:v>
                </c:pt>
                <c:pt idx="5">
                  <c:v>145.4131908419495</c:v>
                </c:pt>
                <c:pt idx="6">
                  <c:v>154.13088097496424</c:v>
                </c:pt>
                <c:pt idx="7">
                  <c:v>88.099824185127773</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'D12'!$B$54</c15:sqref>
                        </c15:formulaRef>
                      </c:ext>
                    </c:extLst>
                    <c:strCache>
                      <c:ptCount val="1"/>
                      <c:pt idx="0">
                        <c:v>Balance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'D12'!$C$52:$J$53</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'D12'!$C$54:$J$54</c15:sqref>
                        </c15:formulaRef>
                      </c:ext>
                    </c:extLst>
                    <c:numCache>
                      <c:formatCode>#,##0.00</c:formatCode>
                      <c:ptCount val="8"/>
                      <c:pt idx="0">
                        <c:v>314.74367600002108</c:v>
                      </c:pt>
                      <c:pt idx="1">
                        <c:v>348.22100505485332</c:v>
                      </c:pt>
                      <c:pt idx="2">
                        <c:v>433.44650015128036</c:v>
                      </c:pt>
                      <c:pt idx="3">
                        <c:v>360.53989235697816</c:v>
                      </c:pt>
                      <c:pt idx="4">
                        <c:v>351.58799848546073</c:v>
                      </c:pt>
                      <c:pt idx="5">
                        <c:v>439.65774299802371</c:v>
                      </c:pt>
                      <c:pt idx="6">
                        <c:v>486.68051184370768</c:v>
                      </c:pt>
                      <c:pt idx="7">
                        <c:v>359.32935618366378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'D12'!$B$58</c:f>
              <c:strCache>
                <c:ptCount val="1"/>
                <c:pt idx="0">
                  <c:v>Balance / GDP (%, right scale)</c:v>
                </c:pt>
              </c:strCache>
            </c:strRef>
          </c:tx>
          <c:spPr>
            <a:ln w="28575" cap="rnd">
              <a:noFill/>
              <a:round/>
            </a:ln>
            <a:effectLst/>
          </c:spPr>
          <c:marker>
            <c:symbol val="circle"/>
            <c:size val="6"/>
            <c:spPr>
              <a:solidFill>
                <a:srgbClr val="F2F2F2"/>
              </a:solidFill>
              <a:ln w="9525">
                <a:solidFill>
                  <a:srgbClr val="606E82"/>
                </a:solidFill>
              </a:ln>
              <a:effectLst/>
            </c:spPr>
          </c:marker>
          <c:dLbls>
            <c:spPr>
              <a:solidFill>
                <a:srgbClr val="F2F2F2"/>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'D12'!$C$52:$J$53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'D12'!$C$58:$J$58</c:f>
              <c:numCache>
                <c:formatCode>0.0%</c:formatCode>
                <c:ptCount val="8"/>
                <c:pt idx="0">
                  <c:v>8.89898557859711E-2</c:v>
                </c:pt>
                <c:pt idx="1">
                  <c:v>8.8151614925768645E-2</c:v>
                </c:pt>
                <c:pt idx="2">
                  <c:v>9.1265716668531255E-2</c:v>
                </c:pt>
                <c:pt idx="3">
                  <c:v>7.8730076121021383E-2</c:v>
                </c:pt>
                <c:pt idx="4">
                  <c:v>9.3526868508540459E-2</c:v>
                </c:pt>
                <c:pt idx="5">
                  <c:v>0.1044861755821143</c:v>
                </c:pt>
                <c:pt idx="6">
                  <c:v>9.3565842408570882E-2</c:v>
                </c:pt>
                <c:pt idx="7">
                  <c:v>7.3836567730762331E-2</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1678386480"/>
        <c:axId val="1678385520"/>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r>
                  <a:rPr lang="ru-RU"/>
                  <a:t> </a:t>
                </a:r>
                <a:r>
                  <a:rPr lang="en-US"/>
                  <a:t>EUR</a:t>
                </a:r>
                <a:r>
                  <a:rPr lang="en-US" baseline="0"/>
                  <a:t> million</a:t>
                </a:r>
                <a:endParaRPr lang="ro-MD"/>
              </a:p>
            </c:rich>
          </c:tx>
          <c:layout>
            <c:manualLayout>
              <c:xMode val="edge"/>
              <c:yMode val="edge"/>
              <c:x val="2.2375521643865328E-4"/>
              <c:y val="0.3224951208022074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6864"/>
        <c:crosses val="autoZero"/>
        <c:crossBetween val="between"/>
        <c:majorUnit val="100"/>
      </c:valAx>
      <c:valAx>
        <c:axId val="1678385520"/>
        <c:scaling>
          <c:orientation val="minMax"/>
          <c:max val="0.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1678386480"/>
        <c:crosses val="max"/>
        <c:crossBetween val="between"/>
        <c:majorUnit val="0.1"/>
      </c:valAx>
      <c:catAx>
        <c:axId val="1678386480"/>
        <c:scaling>
          <c:orientation val="minMax"/>
        </c:scaling>
        <c:delete val="1"/>
        <c:axPos val="b"/>
        <c:numFmt formatCode="General" sourceLinked="1"/>
        <c:majorTickMark val="out"/>
        <c:minorTickMark val="none"/>
        <c:tickLblPos val="nextTo"/>
        <c:crossAx val="1678385520"/>
        <c:crosses val="autoZero"/>
        <c:auto val="1"/>
        <c:lblAlgn val="ctr"/>
        <c:lblOffset val="100"/>
        <c:noMultiLvlLbl val="0"/>
      </c:catAx>
      <c:spPr>
        <a:noFill/>
        <a:ln>
          <a:noFill/>
        </a:ln>
        <a:effectLst/>
      </c:spPr>
    </c:plotArea>
    <c:legend>
      <c:legendPos val="r"/>
      <c:layout>
        <c:manualLayout>
          <c:xMode val="edge"/>
          <c:yMode val="edge"/>
          <c:x val="0.11439975231854188"/>
          <c:y val="0.85999697153240462"/>
          <c:w val="0.7343936538134076"/>
          <c:h val="0.1400030284675954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legend>
    <c:plotVisOnly val="1"/>
    <c:dispBlanksAs val="gap"/>
    <c:showDLblsOverMax val="0"/>
  </c:chart>
  <c:spPr>
    <a:solidFill>
      <a:srgbClr val="FAFAFC"/>
    </a:solidFill>
    <a:ln w="6350" cap="flat" cmpd="sng" algn="ctr">
      <a:noFill/>
      <a:round/>
    </a:ln>
    <a:effectLst/>
  </c:spPr>
  <c:txPr>
    <a:bodyPr/>
    <a:lstStyle/>
    <a:p>
      <a:pPr>
        <a:defRPr sz="80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4.7880370216880776E-2"/>
          <c:w val="0.88148971400737397"/>
          <c:h val="0.65338831330294245"/>
        </c:manualLayout>
      </c:layout>
      <c:barChart>
        <c:barDir val="col"/>
        <c:grouping val="stacked"/>
        <c:varyColors val="0"/>
        <c:ser>
          <c:idx val="0"/>
          <c:order val="0"/>
          <c:tx>
            <c:strRef>
              <c:f>'D13'!$B$52</c:f>
              <c:strCache>
                <c:ptCount val="1"/>
                <c:pt idx="0">
                  <c:v>Personal transfers</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'D13'!$C$52:$J$52</c:f>
              <c:numCache>
                <c:formatCode>#,##0.00</c:formatCode>
                <c:ptCount val="8"/>
                <c:pt idx="0">
                  <c:v>232.47611876131509</c:v>
                </c:pt>
                <c:pt idx="1">
                  <c:v>235.19787511582575</c:v>
                </c:pt>
                <c:pt idx="2">
                  <c:v>237.17054703477621</c:v>
                </c:pt>
                <c:pt idx="3">
                  <c:v>246.9647425702928</c:v>
                </c:pt>
                <c:pt idx="4">
                  <c:v>228.2811679513743</c:v>
                </c:pt>
                <c:pt idx="5">
                  <c:v>242.23265491825111</c:v>
                </c:pt>
                <c:pt idx="6">
                  <c:v>252.2019311808711</c:v>
                </c:pt>
                <c:pt idx="7">
                  <c:v>210.43090809701167</c:v>
                </c:pt>
              </c:numCache>
            </c:numRef>
          </c:val>
          <c:extLst>
            <c:ext xmlns:c16="http://schemas.microsoft.com/office/drawing/2014/chart" uri="{C3380CC4-5D6E-409C-BE32-E72D297353CC}">
              <c16:uniqueId val="{00000000-9F74-4D68-848C-B18F2FB436CD}"/>
            </c:ext>
          </c:extLst>
        </c:ser>
        <c:ser>
          <c:idx val="1"/>
          <c:order val="1"/>
          <c:tx>
            <c:strRef>
              <c:f>'D13'!$B$53</c:f>
              <c:strCache>
                <c:ptCount val="1"/>
                <c:pt idx="0">
                  <c:v>Compensation of employees</c:v>
                </c:pt>
              </c:strCache>
            </c:strRef>
          </c:tx>
          <c:spPr>
            <a:solidFill>
              <a:srgbClr val="D9D9D9"/>
            </a:solidFill>
            <a:ln>
              <a:noFill/>
            </a:ln>
            <a:effectLst/>
          </c:spPr>
          <c:invertIfNegative val="0"/>
          <c:dLbls>
            <c:dLbl>
              <c:idx val="4"/>
              <c:layout>
                <c:manualLayout>
                  <c:x val="-9.4836710236269195E-17"/>
                  <c:y val="-3.508771929824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F-4B46-B34A-E6D55AD3B81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'D13'!$C$53:$J$53</c:f>
              <c:numCache>
                <c:formatCode>#,##0.00</c:formatCode>
                <c:ptCount val="8"/>
                <c:pt idx="0">
                  <c:v>154.26741414378876</c:v>
                </c:pt>
                <c:pt idx="1">
                  <c:v>195.31863235581977</c:v>
                </c:pt>
                <c:pt idx="2">
                  <c:v>179.06764852934177</c:v>
                </c:pt>
                <c:pt idx="3">
                  <c:v>172.63456043949122</c:v>
                </c:pt>
                <c:pt idx="4">
                  <c:v>155.74978704905681</c:v>
                </c:pt>
                <c:pt idx="5">
                  <c:v>148.03658112589213</c:v>
                </c:pt>
                <c:pt idx="6">
                  <c:v>152.15047930912863</c:v>
                </c:pt>
                <c:pt idx="7">
                  <c:v>194.2091997569226</c:v>
                </c:pt>
              </c:numCache>
            </c:numRef>
          </c:val>
          <c:extLst>
            <c:ext xmlns:c16="http://schemas.microsoft.com/office/drawing/2014/chart" uri="{C3380CC4-5D6E-409C-BE32-E72D297353CC}">
              <c16:uniqueId val="{00000002-9F74-4D68-848C-B18F2FB436CD}"/>
            </c:ext>
          </c:extLst>
        </c:ser>
        <c:ser>
          <c:idx val="2"/>
          <c:order val="2"/>
          <c:tx>
            <c:strRef>
              <c:f>'D13'!$B$54</c:f>
              <c:strCache>
                <c:ptCount val="1"/>
                <c:pt idx="0">
                  <c:v>Capital transfers between households</c:v>
                </c:pt>
              </c:strCache>
            </c:strRef>
          </c:tx>
          <c:spPr>
            <a:solidFill>
              <a:srgbClr val="404759"/>
            </a:solidFill>
            <a:ln>
              <a:noFill/>
            </a:ln>
            <a:effectLst/>
          </c:spPr>
          <c:invertIfNegative val="0"/>
          <c:cat>
            <c:multiLvlStrRef>
              <c:f>#REF!</c:f>
            </c:multiLvlStrRef>
          </c:cat>
          <c:val>
            <c:numRef>
              <c:f>'D13'!$C$54:$J$54</c:f>
              <c:numCache>
                <c:formatCode>#,##0.00</c:formatCode>
                <c:ptCount val="8"/>
                <c:pt idx="0">
                  <c:v>12.051877688647071</c:v>
                </c:pt>
                <c:pt idx="1">
                  <c:v>14.585015571869523</c:v>
                </c:pt>
                <c:pt idx="2">
                  <c:v>18.826960224832213</c:v>
                </c:pt>
                <c:pt idx="3">
                  <c:v>18.984436565249798</c:v>
                </c:pt>
                <c:pt idx="4">
                  <c:v>16.830818198348403</c:v>
                </c:pt>
                <c:pt idx="5">
                  <c:v>19.864943970840663</c:v>
                </c:pt>
                <c:pt idx="6">
                  <c:v>21.776938195620442</c:v>
                </c:pt>
                <c:pt idx="7">
                  <c:v>23.722470209840875</c:v>
                </c:pt>
              </c:numCache>
            </c:numRef>
          </c:val>
          <c:extLst>
            <c:ext xmlns:c16="http://schemas.microsoft.com/office/drawing/2014/chart" uri="{C3380CC4-5D6E-409C-BE32-E72D297353CC}">
              <c16:uniqueId val="{00000003-9F74-4D68-848C-B18F2FB436CD}"/>
            </c:ext>
          </c:extLst>
        </c:ser>
        <c:ser>
          <c:idx val="3"/>
          <c:order val="3"/>
          <c:tx>
            <c:strRef>
              <c:f>'D13'!$B$55</c:f>
              <c:strCache>
                <c:ptCount val="1"/>
                <c:pt idx="0">
                  <c:v>Personal transfers</c:v>
                </c:pt>
              </c:strCache>
            </c:strRef>
          </c:tx>
          <c:spPr>
            <a:solidFill>
              <a:srgbClr val="7C8A9D"/>
            </a:solidFill>
            <a:ln>
              <a:noFill/>
            </a:ln>
            <a:effectLst/>
          </c:spPr>
          <c:invertIfNegative val="0"/>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'D13'!$C$55:$J$55</c:f>
              <c:numCache>
                <c:formatCode>#,##0.00</c:formatCode>
                <c:ptCount val="8"/>
                <c:pt idx="0">
                  <c:v>-87.33634242146681</c:v>
                </c:pt>
                <c:pt idx="1">
                  <c:v>-91.648142292366956</c:v>
                </c:pt>
                <c:pt idx="2">
                  <c:v>-94.978161718507167</c:v>
                </c:pt>
                <c:pt idx="3">
                  <c:v>-93.109058565460288</c:v>
                </c:pt>
                <c:pt idx="4">
                  <c:v>-82.811408477100656</c:v>
                </c:pt>
                <c:pt idx="5">
                  <c:v>-85.270056966515057</c:v>
                </c:pt>
                <c:pt idx="6">
                  <c:v>-92.033282970583869</c:v>
                </c:pt>
                <c:pt idx="7">
                  <c:v>-88.624661109608951</c:v>
                </c:pt>
              </c:numCache>
            </c:numRef>
          </c:val>
          <c:extLst>
            <c:ext xmlns:c16="http://schemas.microsoft.com/office/drawing/2014/chart" uri="{C3380CC4-5D6E-409C-BE32-E72D297353CC}">
              <c16:uniqueId val="{00000004-9F74-4D68-848C-B18F2FB436CD}"/>
            </c:ext>
          </c:extLst>
        </c:ser>
        <c:ser>
          <c:idx val="4"/>
          <c:order val="4"/>
          <c:tx>
            <c:strRef>
              <c:f>'D13'!$B$56</c:f>
              <c:strCache>
                <c:ptCount val="1"/>
                <c:pt idx="0">
                  <c:v>Compensation of employees</c:v>
                </c:pt>
              </c:strCache>
            </c:strRef>
          </c:tx>
          <c:spPr>
            <a:solidFill>
              <a:srgbClr val="D9D9D9"/>
            </a:solidFill>
            <a:ln>
              <a:noFill/>
            </a:ln>
            <a:effectLst/>
          </c:spPr>
          <c:invertIfNegative val="0"/>
          <c:cat>
            <c:multiLvlStrRef>
              <c:f>#REF!</c:f>
            </c:multiLvlStrRef>
          </c:cat>
          <c:val>
            <c:numRef>
              <c:f>'D13'!$C$56:$J$56</c:f>
              <c:numCache>
                <c:formatCode>#,##0.00</c:formatCode>
                <c:ptCount val="8"/>
                <c:pt idx="0">
                  <c:v>-23.499280285912889</c:v>
                </c:pt>
                <c:pt idx="1">
                  <c:v>-24.984675241453839</c:v>
                </c:pt>
                <c:pt idx="2">
                  <c:v>-24.80497445149695</c:v>
                </c:pt>
                <c:pt idx="3">
                  <c:v>-21.933651922851787</c:v>
                </c:pt>
                <c:pt idx="4">
                  <c:v>-18.905821319925117</c:v>
                </c:pt>
                <c:pt idx="5">
                  <c:v>-19.825601147801976</c:v>
                </c:pt>
                <c:pt idx="6">
                  <c:v>-22.600549799410945</c:v>
                </c:pt>
                <c:pt idx="7">
                  <c:v>-24.9518147176898</c:v>
                </c:pt>
              </c:numCache>
            </c:numRef>
          </c:val>
          <c:extLst>
            <c:ext xmlns:c16="http://schemas.microsoft.com/office/drawing/2014/chart" uri="{C3380CC4-5D6E-409C-BE32-E72D297353CC}">
              <c16:uniqueId val="{00000005-9F74-4D68-848C-B18F2FB436CD}"/>
            </c:ext>
          </c:extLst>
        </c:ser>
        <c:ser>
          <c:idx val="5"/>
          <c:order val="5"/>
          <c:tx>
            <c:strRef>
              <c:f>'D13'!$B$57</c:f>
              <c:strCache>
                <c:ptCount val="1"/>
                <c:pt idx="0">
                  <c:v>Capital transfers between households</c:v>
                </c:pt>
              </c:strCache>
            </c:strRef>
          </c:tx>
          <c:spPr>
            <a:solidFill>
              <a:srgbClr val="404759"/>
            </a:solidFill>
            <a:ln>
              <a:noFill/>
            </a:ln>
            <a:effectLst/>
          </c:spPr>
          <c:invertIfNegative val="0"/>
          <c:cat>
            <c:multiLvlStrRef>
              <c:f>#REF!</c:f>
            </c:multiLvlStrRef>
          </c:cat>
          <c:val>
            <c:numRef>
              <c:f>'D13'!$C$57:$J$57</c:f>
              <c:numCache>
                <c:formatCode>#,##0.00</c:formatCode>
                <c:ptCount val="8"/>
                <c:pt idx="0">
                  <c:v>-5.8833029035781985</c:v>
                </c:pt>
                <c:pt idx="1">
                  <c:v>-7.7293695445667074</c:v>
                </c:pt>
                <c:pt idx="2">
                  <c:v>-6.9202386500857793</c:v>
                </c:pt>
                <c:pt idx="3">
                  <c:v>-7.9830550299155645</c:v>
                </c:pt>
                <c:pt idx="4">
                  <c:v>-12.331215852197026</c:v>
                </c:pt>
                <c:pt idx="5">
                  <c:v>-16.566741871669173</c:v>
                </c:pt>
                <c:pt idx="6">
                  <c:v>-15.390004069766253</c:v>
                </c:pt>
                <c:pt idx="7">
                  <c:v>-24.245132307692685</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60"/>
        <c:overlap val="100"/>
        <c:axId val="86368175"/>
        <c:axId val="86366927"/>
      </c:barChart>
      <c:lineChart>
        <c:grouping val="standard"/>
        <c:varyColors val="0"/>
        <c:ser>
          <c:idx val="6"/>
          <c:order val="6"/>
          <c:tx>
            <c:strRef>
              <c:f>'D13'!$B$58</c:f>
              <c:strCache>
                <c:ptCount val="1"/>
                <c:pt idx="0">
                  <c:v>Credit,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'D13'!$C$50:$J$51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'D13'!$C$58:$J$58</c:f>
              <c:numCache>
                <c:formatCode>#,##0.00</c:formatCode>
                <c:ptCount val="8"/>
                <c:pt idx="0">
                  <c:v>398.79541059375094</c:v>
                </c:pt>
                <c:pt idx="1">
                  <c:v>445.10152304351504</c:v>
                </c:pt>
                <c:pt idx="2">
                  <c:v>435.06515578895016</c:v>
                </c:pt>
                <c:pt idx="3">
                  <c:v>438.5837395750338</c:v>
                </c:pt>
                <c:pt idx="4">
                  <c:v>400.86177319877953</c:v>
                </c:pt>
                <c:pt idx="5">
                  <c:v>410.13418001498388</c:v>
                </c:pt>
                <c:pt idx="6">
                  <c:v>426.12934868562019</c:v>
                </c:pt>
                <c:pt idx="7">
                  <c:v>428.36257806377517</c:v>
                </c:pt>
              </c:numCache>
            </c:numRef>
          </c:val>
          <c:smooth val="0"/>
          <c:extLst>
            <c:ext xmlns:c16="http://schemas.microsoft.com/office/drawing/2014/chart" uri="{C3380CC4-5D6E-409C-BE32-E72D297353CC}">
              <c16:uniqueId val="{00000007-9F74-4D68-848C-B18F2FB436CD}"/>
            </c:ext>
          </c:extLst>
        </c:ser>
        <c:ser>
          <c:idx val="8"/>
          <c:order val="8"/>
          <c:tx>
            <c:strRef>
              <c:f>'D13'!$B$59</c:f>
              <c:strCache>
                <c:ptCount val="1"/>
                <c:pt idx="0">
                  <c:v>Debit,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'D13'!$C$50:$J$51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'D13'!$C$59:$J$59</c:f>
              <c:numCache>
                <c:formatCode>#,##0.00</c:formatCode>
                <c:ptCount val="8"/>
                <c:pt idx="0">
                  <c:v>-116.7189256109579</c:v>
                </c:pt>
                <c:pt idx="1">
                  <c:v>-124.36218707838749</c:v>
                </c:pt>
                <c:pt idx="2">
                  <c:v>-126.70337482008989</c:v>
                </c:pt>
                <c:pt idx="3">
                  <c:v>-123.02576551822764</c:v>
                </c:pt>
                <c:pt idx="4">
                  <c:v>-114.0484456492228</c:v>
                </c:pt>
                <c:pt idx="5">
                  <c:v>-121.6623999859862</c:v>
                </c:pt>
                <c:pt idx="6">
                  <c:v>-130.02383683976106</c:v>
                </c:pt>
                <c:pt idx="7">
                  <c:v>-137.82160813499144</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'D13'!$C$50:$J$51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'D13'!$B$60</c:f>
              <c:strCache>
                <c:ptCount val="1"/>
                <c:pt idx="0">
                  <c:v>Personal remittances (inflows) to GDP (%)</c:v>
                </c:pt>
              </c:strCache>
            </c:strRef>
          </c:tx>
          <c:spPr>
            <a:ln w="25400" cap="rnd">
              <a:noFill/>
              <a:round/>
            </a:ln>
            <a:effectLst/>
          </c:spPr>
          <c:marker>
            <c:symbol val="circle"/>
            <c:size val="8"/>
            <c:spPr>
              <a:solidFill>
                <a:schemeClr val="bg1"/>
              </a:solidFill>
              <a:ln w="9525">
                <a:solidFill>
                  <a:srgbClr val="828FA2"/>
                </a:solidFill>
              </a:ln>
              <a:effectLst/>
            </c:spPr>
          </c:marker>
          <c:dLbls>
            <c:dLbl>
              <c:idx val="1"/>
              <c:layout>
                <c:manualLayout>
                  <c:x val="-3.8797284190106693E-3"/>
                  <c:y val="1.0526315789473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F-4B46-B34A-E6D55AD3B814}"/>
                </c:ext>
              </c:extLst>
            </c:dLbl>
            <c:dLbl>
              <c:idx val="4"/>
              <c:layout>
                <c:manualLayout>
                  <c:x val="2.5864856126737797E-3"/>
                  <c:y val="1.0526315789473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F-4B46-B34A-E6D55AD3B814}"/>
                </c:ext>
              </c:extLst>
            </c:dLbl>
            <c:dLbl>
              <c:idx val="5"/>
              <c:layout>
                <c:manualLayout>
                  <c:x val="0"/>
                  <c:y val="1.4035087719298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0F-4B46-B34A-E6D55AD3B81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'D13'!$C$50:$J$51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'D13'!$C$60:$J$60</c:f>
              <c:numCache>
                <c:formatCode>#,##0.00</c:formatCode>
                <c:ptCount val="8"/>
                <c:pt idx="0">
                  <c:v>0.11275443728643066</c:v>
                </c:pt>
                <c:pt idx="1">
                  <c:v>0.1126767699037121</c:v>
                </c:pt>
                <c:pt idx="2">
                  <c:v>9.1606537892742174E-2</c:v>
                </c:pt>
                <c:pt idx="3">
                  <c:v>9.577229020747588E-2</c:v>
                </c:pt>
                <c:pt idx="4">
                  <c:v>0.10663431776273502</c:v>
                </c:pt>
                <c:pt idx="5">
                  <c:v>9.7469799242145286E-2</c:v>
                </c:pt>
                <c:pt idx="6">
                  <c:v>8.1924692923783834E-2</c:v>
                </c:pt>
                <c:pt idx="7">
                  <c:v>8.8021816097773764E-2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Outflows</a:t>
                </a:r>
                <a:r>
                  <a:rPr lang="ro-MD"/>
                  <a:t> </a:t>
                </a:r>
              </a:p>
            </c:rich>
          </c:tx>
          <c:layout>
            <c:manualLayout>
              <c:xMode val="edge"/>
              <c:yMode val="edge"/>
              <c:x val="2.2290010358874627E-3"/>
              <c:y val="0.61045760584274789"/>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6927"/>
        <c:crosses val="autoZero"/>
        <c:auto val="1"/>
        <c:lblAlgn val="ctr"/>
        <c:lblOffset val="100"/>
        <c:noMultiLvlLbl val="0"/>
      </c:catAx>
      <c:valAx>
        <c:axId val="86366927"/>
        <c:scaling>
          <c:orientation val="minMax"/>
          <c:max val="500"/>
          <c:min val="-25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Inflows</a:t>
                </a:r>
                <a:endParaRPr lang="ro-MD"/>
              </a:p>
            </c:rich>
          </c:tx>
          <c:layout>
            <c:manualLayout>
              <c:xMode val="edge"/>
              <c:yMode val="edge"/>
              <c:x val="6.2219341226414492E-3"/>
              <c:y val="0.197827880210625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8175"/>
        <c:crosses val="autoZero"/>
        <c:crossBetween val="between"/>
        <c:majorUnit val="250"/>
      </c:valAx>
      <c:valAx>
        <c:axId val="607524576"/>
        <c:scaling>
          <c:orientation val="minMax"/>
          <c:max val="0.24000000000000002"/>
          <c:min val="-0.12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07506816"/>
        <c:crosses val="max"/>
        <c:crossBetween val="between"/>
        <c:majorUnit val="6.0000000000000012E-2"/>
        <c:minorUnit val="1.2000000000000002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69680413324956E-2"/>
          <c:y val="0.10574515701528593"/>
          <c:w val="0.43197029540657056"/>
          <c:h val="0.57546111525758548"/>
        </c:manualLayout>
      </c:layout>
      <c:lineChart>
        <c:grouping val="standard"/>
        <c:varyColors val="0"/>
        <c:ser>
          <c:idx val="1"/>
          <c:order val="0"/>
          <c:tx>
            <c:strRef>
              <c:f>'D13'!$B$70</c:f>
              <c:strCache>
                <c:ptCount val="1"/>
                <c:pt idx="0">
                  <c:v>EU </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80F-452C-9EC1-B4ABAB25BB2C}"/>
                </c:ext>
              </c:extLst>
            </c:dLbl>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3-4F26-465C-A264-002D79271199}"/>
                </c:ext>
              </c:extLst>
            </c:dLbl>
            <c:dLbl>
              <c:idx val="3"/>
              <c:layout>
                <c:manualLayout>
                  <c:x val="-2.3500309214594929E-2"/>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0F-452C-9EC1-B4ABAB25BB2C}"/>
                </c:ext>
              </c:extLst>
            </c:dLbl>
            <c:dLbl>
              <c:idx val="4"/>
              <c:delete val="1"/>
              <c:extLst>
                <c:ext xmlns:c15="http://schemas.microsoft.com/office/drawing/2012/chart" uri="{CE6537A1-D6FC-4f65-9D91-7224C49458BB}"/>
                <c:ext xmlns:c16="http://schemas.microsoft.com/office/drawing/2014/chart" uri="{C3380CC4-5D6E-409C-BE32-E72D297353CC}">
                  <c16:uniqueId val="{00000006-780F-452C-9EC1-B4ABAB25BB2C}"/>
                </c:ext>
              </c:extLst>
            </c:dLbl>
            <c:dLbl>
              <c:idx val="5"/>
              <c:delete val="1"/>
              <c:extLst>
                <c:ext xmlns:c15="http://schemas.microsoft.com/office/drawing/2012/chart" uri="{CE6537A1-D6FC-4f65-9D91-7224C49458BB}"/>
                <c:ext xmlns:c16="http://schemas.microsoft.com/office/drawing/2014/chart" uri="{C3380CC4-5D6E-409C-BE32-E72D297353CC}">
                  <c16:uniqueId val="{00000007-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0-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'D13'!$C$70:$J$70</c:f>
              <c:numCache>
                <c:formatCode>#,##0.00</c:formatCode>
                <c:ptCount val="8"/>
                <c:pt idx="0">
                  <c:v>233.34506819636127</c:v>
                </c:pt>
                <c:pt idx="1">
                  <c:v>257.10903513217295</c:v>
                </c:pt>
                <c:pt idx="2">
                  <c:v>258.39454646030316</c:v>
                </c:pt>
                <c:pt idx="3">
                  <c:v>276.36475453931791</c:v>
                </c:pt>
                <c:pt idx="4">
                  <c:v>244.81168720120212</c:v>
                </c:pt>
                <c:pt idx="5">
                  <c:v>262.05458969994743</c:v>
                </c:pt>
                <c:pt idx="6">
                  <c:v>273.64028752576456</c:v>
                </c:pt>
                <c:pt idx="7">
                  <c:v>275.7629255713365</c:v>
                </c:pt>
              </c:numCache>
            </c:numRef>
          </c:val>
          <c:smooth val="0"/>
          <c:extLst>
            <c:ext xmlns:c16="http://schemas.microsoft.com/office/drawing/2014/chart" uri="{C3380CC4-5D6E-409C-BE32-E72D297353CC}">
              <c16:uniqueId val="{00000000-771E-45A6-A0A0-129539369CEC}"/>
            </c:ext>
          </c:extLst>
        </c:ser>
        <c:ser>
          <c:idx val="2"/>
          <c:order val="1"/>
          <c:tx>
            <c:strRef>
              <c:f>'D13'!$B$71</c:f>
              <c:strCache>
                <c:ptCount val="1"/>
                <c:pt idx="0">
                  <c:v>CIS</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1-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5-4F26-465C-A264-002D79271199}"/>
                </c:ext>
              </c:extLst>
            </c:dLbl>
            <c:dLbl>
              <c:idx val="3"/>
              <c:layout>
                <c:manualLayout>
                  <c:x val="-9.8948670377242264E-3"/>
                  <c:y val="-5.745666056158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8-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2-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'D13'!$C$71:$J$71</c:f>
              <c:numCache>
                <c:formatCode>#,##0.00</c:formatCode>
                <c:ptCount val="8"/>
                <c:pt idx="0">
                  <c:v>35.721517958206128</c:v>
                </c:pt>
                <c:pt idx="1">
                  <c:v>49.712367835294614</c:v>
                </c:pt>
                <c:pt idx="2">
                  <c:v>35.183948673534651</c:v>
                </c:pt>
                <c:pt idx="3">
                  <c:v>10.59950397017764</c:v>
                </c:pt>
                <c:pt idx="4">
                  <c:v>9.371572657337671</c:v>
                </c:pt>
                <c:pt idx="5">
                  <c:v>6.0384313431384538</c:v>
                </c:pt>
                <c:pt idx="6">
                  <c:v>8.8024729223479738</c:v>
                </c:pt>
                <c:pt idx="7">
                  <c:v>7.8877834271345861</c:v>
                </c:pt>
              </c:numCache>
            </c:numRef>
          </c:val>
          <c:smooth val="0"/>
          <c:extLst>
            <c:ext xmlns:c16="http://schemas.microsoft.com/office/drawing/2014/chart" uri="{C3380CC4-5D6E-409C-BE32-E72D297353CC}">
              <c16:uniqueId val="{00000004-771E-45A6-A0A0-129539369CEC}"/>
            </c:ext>
          </c:extLst>
        </c:ser>
        <c:ser>
          <c:idx val="3"/>
          <c:order val="2"/>
          <c:tx>
            <c:strRef>
              <c:f>'D13'!$B$72</c:f>
              <c:strCache>
                <c:ptCount val="1"/>
                <c:pt idx="0">
                  <c:v>Other countries</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4-4F26-465C-A264-002D79271199}"/>
                </c:ext>
              </c:extLst>
            </c:dLbl>
            <c:dLbl>
              <c:idx val="3"/>
              <c:layout>
                <c:manualLayout>
                  <c:x val="-1.2368583797155226E-2"/>
                  <c:y val="-6.7032770655179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4-780F-452C-9EC1-B4ABAB25BB2C}"/>
                </c:ext>
              </c:extLst>
            </c:dLbl>
            <c:dLbl>
              <c:idx val="6"/>
              <c:delete val="1"/>
              <c:extLst>
                <c:ext xmlns:c15="http://schemas.microsoft.com/office/drawing/2012/chart" uri="{CE6537A1-D6FC-4f65-9D91-7224C49458BB}"/>
                <c:ext xmlns:c16="http://schemas.microsoft.com/office/drawing/2014/chart" uri="{C3380CC4-5D6E-409C-BE32-E72D297353CC}">
                  <c16:uniqueId val="{00000001-4F26-465C-A264-002D79271199}"/>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'D13'!$C$72:$J$72</c:f>
              <c:numCache>
                <c:formatCode>#,##0.00</c:formatCode>
                <c:ptCount val="8"/>
                <c:pt idx="0">
                  <c:v>129.72882443918343</c:v>
                </c:pt>
                <c:pt idx="1">
                  <c:v>138.28012007604752</c:v>
                </c:pt>
                <c:pt idx="2">
                  <c:v>141.48666065511242</c:v>
                </c:pt>
                <c:pt idx="3">
                  <c:v>151.61948106553825</c:v>
                </c:pt>
                <c:pt idx="4">
                  <c:v>146.6785133402397</c:v>
                </c:pt>
                <c:pt idx="5">
                  <c:v>142.04115897189803</c:v>
                </c:pt>
                <c:pt idx="6">
                  <c:v>143.68658823750766</c:v>
                </c:pt>
                <c:pt idx="7">
                  <c:v>144.71186906530409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3582058587854186"/>
          <c:y val="0.89222588007794856"/>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05275476929021"/>
          <c:y val="0.10138348091103996"/>
          <c:w val="0.84767193118201267"/>
          <c:h val="0.60451758980771175"/>
        </c:manualLayout>
      </c:layout>
      <c:lineChart>
        <c:grouping val="standard"/>
        <c:varyColors val="0"/>
        <c:ser>
          <c:idx val="1"/>
          <c:order val="1"/>
          <c:tx>
            <c:strRef>
              <c:f>'D13'!$B$74</c:f>
              <c:strCache>
                <c:ptCount val="1"/>
                <c:pt idx="0">
                  <c:v>EU </c:v>
                </c:pt>
              </c:strCache>
            </c:strRef>
          </c:tx>
          <c:spPr>
            <a:ln w="28575" cap="rnd">
              <a:solidFill>
                <a:srgbClr val="606E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E40-4DDF-8417-A14AE7CEC695}"/>
                </c:ext>
              </c:extLst>
            </c:dLbl>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1-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7-6E40-4DDF-8417-A14AE7CEC695}"/>
                </c:ext>
              </c:extLst>
            </c:dLbl>
            <c:dLbl>
              <c:idx val="5"/>
              <c:delete val="1"/>
              <c:extLst>
                <c:ext xmlns:c15="http://schemas.microsoft.com/office/drawing/2012/chart" uri="{CE6537A1-D6FC-4f65-9D91-7224C49458BB}"/>
                <c:ext xmlns:c16="http://schemas.microsoft.com/office/drawing/2014/chart" uri="{C3380CC4-5D6E-409C-BE32-E72D297353CC}">
                  <c16:uniqueId val="{00000008-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5-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'D13'!$C$74:$J$74</c:f>
              <c:numCache>
                <c:formatCode>#,##0.00</c:formatCode>
                <c:ptCount val="8"/>
                <c:pt idx="0">
                  <c:v>66.970677739843936</c:v>
                </c:pt>
                <c:pt idx="1">
                  <c:v>71.326331561085638</c:v>
                </c:pt>
                <c:pt idx="2">
                  <c:v>78.190122727286095</c:v>
                </c:pt>
                <c:pt idx="3">
                  <c:v>87.877607137241512</c:v>
                </c:pt>
                <c:pt idx="4">
                  <c:v>80.170685122497432</c:v>
                </c:pt>
                <c:pt idx="5">
                  <c:v>83.286929468587928</c:v>
                </c:pt>
                <c:pt idx="6">
                  <c:v>90.289494033406882</c:v>
                </c:pt>
                <c:pt idx="7">
                  <c:v>93.817753238858899</c:v>
                </c:pt>
              </c:numCache>
            </c:numRef>
          </c:val>
          <c:smooth val="0"/>
          <c:extLst>
            <c:ext xmlns:c16="http://schemas.microsoft.com/office/drawing/2014/chart" uri="{C3380CC4-5D6E-409C-BE32-E72D297353CC}">
              <c16:uniqueId val="{00000000-3A62-4D74-84A4-E87595B5AD26}"/>
            </c:ext>
          </c:extLst>
        </c:ser>
        <c:ser>
          <c:idx val="2"/>
          <c:order val="2"/>
          <c:tx>
            <c:strRef>
              <c:f>'D13'!$B$75</c:f>
              <c:strCache>
                <c:ptCount val="1"/>
                <c:pt idx="0">
                  <c:v>CIS</c:v>
                </c:pt>
              </c:strCache>
            </c:strRef>
          </c:tx>
          <c:spPr>
            <a:ln w="28575" cap="rnd">
              <a:solidFill>
                <a:srgbClr val="7C7C7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1-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0-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5-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3-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'D13'!$C$75:$J$75</c:f>
              <c:numCache>
                <c:formatCode>#,##0.00</c:formatCode>
                <c:ptCount val="8"/>
                <c:pt idx="0">
                  <c:v>20.793907136973619</c:v>
                </c:pt>
                <c:pt idx="1">
                  <c:v>22.98190446259493</c:v>
                </c:pt>
                <c:pt idx="2">
                  <c:v>17.59046255083058</c:v>
                </c:pt>
                <c:pt idx="3">
                  <c:v>4.5878937260898933</c:v>
                </c:pt>
                <c:pt idx="4">
                  <c:v>3.816603533613371</c:v>
                </c:pt>
                <c:pt idx="5">
                  <c:v>3.8562015695029683</c:v>
                </c:pt>
                <c:pt idx="6">
                  <c:v>4.656434389503362</c:v>
                </c:pt>
                <c:pt idx="7">
                  <c:v>4.680503708476329</c:v>
                </c:pt>
              </c:numCache>
            </c:numRef>
          </c:val>
          <c:smooth val="0"/>
          <c:extLst>
            <c:ext xmlns:c16="http://schemas.microsoft.com/office/drawing/2014/chart" uri="{C3380CC4-5D6E-409C-BE32-E72D297353CC}">
              <c16:uniqueId val="{00000005-3A62-4D74-84A4-E87595B5AD26}"/>
            </c:ext>
          </c:extLst>
        </c:ser>
        <c:ser>
          <c:idx val="3"/>
          <c:order val="3"/>
          <c:tx>
            <c:strRef>
              <c:f>'D13'!$B$76</c:f>
              <c:strCache>
                <c:ptCount val="1"/>
                <c:pt idx="0">
                  <c:v>Other countries</c:v>
                </c:pt>
              </c:strCache>
            </c:strRef>
          </c:tx>
          <c:spPr>
            <a:ln w="28575" cap="rnd">
              <a:solidFill>
                <a:srgbClr val="BFBFB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2-511F-4FAD-970A-5D05361C1F2C}"/>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4-6E40-4DDF-8417-A14AE7CEC695}"/>
                </c:ext>
              </c:extLst>
            </c:dLbl>
            <c:dLbl>
              <c:idx val="6"/>
              <c:delete val="1"/>
              <c:extLst>
                <c:ext xmlns:c15="http://schemas.microsoft.com/office/drawing/2012/chart" uri="{CE6537A1-D6FC-4f65-9D91-7224C49458BB}"/>
                <c:ext xmlns:c16="http://schemas.microsoft.com/office/drawing/2014/chart" uri="{C3380CC4-5D6E-409C-BE32-E72D297353CC}">
                  <c16:uniqueId val="{00000004-511F-4FAD-970A-5D05361C1F2C}"/>
                </c:ext>
              </c:extLst>
            </c:dLbl>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'D13'!$C$67:$J$68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'D13'!$C$76:$J$76</c:f>
              <c:numCache>
                <c:formatCode>#,##0.00</c:formatCode>
                <c:ptCount val="8"/>
                <c:pt idx="0">
                  <c:v>28.954340734140345</c:v>
                </c:pt>
                <c:pt idx="1">
                  <c:v>30.053951054706932</c:v>
                </c:pt>
                <c:pt idx="2">
                  <c:v>30.922789541973227</c:v>
                </c:pt>
                <c:pt idx="3">
                  <c:v>30.560264654896237</c:v>
                </c:pt>
                <c:pt idx="4">
                  <c:v>30.061156993112018</c:v>
                </c:pt>
                <c:pt idx="5">
                  <c:v>34.519268947895306</c:v>
                </c:pt>
                <c:pt idx="6">
                  <c:v>35.077908416850832</c:v>
                </c:pt>
                <c:pt idx="7">
                  <c:v>39.323351187656208</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'D13'!$C$67:$J$68</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majorUnit val="20"/>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a:t>Capital account </a:t>
            </a:r>
            <a:endParaRPr lang="ro-MD"/>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'D14'!$C$29:$J$29</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rgbClr val="E2E4E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'D14'!$C$30:$J$30</c:f>
              <c:numCache>
                <c:formatCode>0.0</c:formatCode>
                <c:ptCount val="8"/>
                <c:pt idx="0">
                  <c:v>0.38833304991032014</c:v>
                </c:pt>
                <c:pt idx="1">
                  <c:v>0.3780529927263519</c:v>
                </c:pt>
                <c:pt idx="2">
                  <c:v>0.39954213341877409</c:v>
                </c:pt>
                <c:pt idx="3">
                  <c:v>0.57235633714324574</c:v>
                </c:pt>
                <c:pt idx="4">
                  <c:v>0.23018425990655114</c:v>
                </c:pt>
                <c:pt idx="5">
                  <c:v>0.16938903215124396</c:v>
                </c:pt>
                <c:pt idx="6">
                  <c:v>0.31339200449877114</c:v>
                </c:pt>
                <c:pt idx="7">
                  <c:v>0.34679474105527658</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728639"/>
        <c:crosses val="autoZero"/>
        <c:auto val="1"/>
        <c:lblAlgn val="ctr"/>
        <c:lblOffset val="100"/>
        <c:tickMarkSkip val="1"/>
        <c:noMultiLvlLbl val="0"/>
      </c:catAx>
      <c:valAx>
        <c:axId val="863728639"/>
        <c:scaling>
          <c:orientation val="minMax"/>
          <c:min val="-1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1273407"/>
        <c:crosses val="autoZero"/>
        <c:crossBetween val="between"/>
      </c:valAx>
      <c:valAx>
        <c:axId val="1111259455"/>
        <c:scaling>
          <c:orientation val="minMax"/>
          <c:max val="1.2"/>
          <c:min val="-0.4"/>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1185055"/>
        <c:crosses val="max"/>
        <c:crossBetween val="between"/>
      </c:valAx>
      <c:catAx>
        <c:axId val="1121185055"/>
        <c:scaling>
          <c:orientation val="minMax"/>
        </c:scaling>
        <c:delete val="1"/>
        <c:axPos val="b"/>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0" i="0" u="none" strike="noStrike" kern="1200" spc="0" baseline="0">
                <a:solidFill>
                  <a:sysClr val="windowText" lastClr="000000"/>
                </a:solidFill>
                <a:latin typeface="Roboto" panose="02000000000000000000" pitchFamily="2" charset="0"/>
                <a:ea typeface="Roboto" panose="02000000000000000000" pitchFamily="2" charset="0"/>
              </a:rPr>
              <a:t>Capital transfers, by sectors</a:t>
            </a:r>
            <a:endParaRPr lang="ro-MD" sz="1000" b="0" i="0" u="none" strike="noStrike" kern="1200" spc="0" baseline="0">
              <a:solidFill>
                <a:sysClr val="windowText" lastClr="000000"/>
              </a:solidFill>
              <a:latin typeface="Roboto" panose="02000000000000000000" pitchFamily="2" charset="0"/>
              <a:ea typeface="Roboto" panose="02000000000000000000" pitchFamily="2" charset="0"/>
            </a:endParaRPr>
          </a:p>
        </c:rich>
      </c:tx>
      <c:overlay val="0"/>
      <c:spPr>
        <a:noFill/>
        <a:ln>
          <a:noFill/>
        </a:ln>
        <a:effectLst/>
      </c:spPr>
    </c:title>
    <c:autoTitleDeleted val="0"/>
    <c:plotArea>
      <c:layout/>
      <c:barChart>
        <c:barDir val="bar"/>
        <c:grouping val="clustered"/>
        <c:varyColors val="0"/>
        <c:ser>
          <c:idx val="0"/>
          <c:order val="0"/>
          <c:tx>
            <c:strRef>
              <c:f>'D14'!$D$32</c:f>
              <c:strCache>
                <c:ptCount val="1"/>
                <c:pt idx="0">
                  <c:v>inflows</c:v>
                </c:pt>
              </c:strCache>
            </c:strRef>
          </c:tx>
          <c:spPr>
            <a:solidFill>
              <a:srgbClr val="E2E4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'D14'!$B$33:$C$48</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General government</c:v>
                  </c:pt>
                  <c:pt idx="8">
                    <c:v>Financial and nonfinancial corporations, Hs and NPISHs</c:v>
                  </c:pt>
                </c:lvl>
              </c:multiLvlStrCache>
            </c:multiLvlStrRef>
          </c:cat>
          <c:val>
            <c:numRef>
              <c:f>'D14'!$D$33:$D$48</c:f>
              <c:numCache>
                <c:formatCode>0.00</c:formatCode>
                <c:ptCount val="16"/>
                <c:pt idx="0">
                  <c:v>7.5753831227788009</c:v>
                </c:pt>
                <c:pt idx="1">
                  <c:v>8.1248236640264153</c:v>
                </c:pt>
                <c:pt idx="2">
                  <c:v>7.068655567397534</c:v>
                </c:pt>
                <c:pt idx="3">
                  <c:v>15.209350417503487</c:v>
                </c:pt>
                <c:pt idx="4">
                  <c:v>4.3437981672305535</c:v>
                </c:pt>
                <c:pt idx="5">
                  <c:v>4.5618082514542664</c:v>
                </c:pt>
                <c:pt idx="6">
                  <c:v>10.783092499212962</c:v>
                </c:pt>
                <c:pt idx="7">
                  <c:v>16.28954905387948</c:v>
                </c:pt>
                <c:pt idx="8">
                  <c:v>12.051877688647073</c:v>
                </c:pt>
                <c:pt idx="9">
                  <c:v>14.585015571869524</c:v>
                </c:pt>
                <c:pt idx="10">
                  <c:v>18.826960224832213</c:v>
                </c:pt>
                <c:pt idx="11">
                  <c:v>18.984436565249798</c:v>
                </c:pt>
                <c:pt idx="12">
                  <c:v>16.830818198348403</c:v>
                </c:pt>
                <c:pt idx="13">
                  <c:v>19.864943970840663</c:v>
                </c:pt>
                <c:pt idx="14">
                  <c:v>22.191665025456391</c:v>
                </c:pt>
                <c:pt idx="15">
                  <c:v>24.927029954015964</c:v>
                </c:pt>
              </c:numCache>
            </c:numRef>
          </c:val>
          <c:extLst>
            <c:ext xmlns:c16="http://schemas.microsoft.com/office/drawing/2014/chart" uri="{C3380CC4-5D6E-409C-BE32-E72D297353CC}">
              <c16:uniqueId val="{00000003-0800-420C-B989-D2E2AE9E3671}"/>
            </c:ext>
          </c:extLst>
        </c:ser>
        <c:ser>
          <c:idx val="1"/>
          <c:order val="1"/>
          <c:tx>
            <c:strRef>
              <c:f>'D14'!$E$32</c:f>
              <c:strCache>
                <c:ptCount val="1"/>
                <c:pt idx="0">
                  <c:v>outflows</c:v>
                </c:pt>
              </c:strCache>
            </c:strRef>
          </c:tx>
          <c:spPr>
            <a:solidFill>
              <a:srgbClr val="596677"/>
            </a:solidFill>
            <a:ln>
              <a:noFill/>
            </a:ln>
            <a:effectLst/>
          </c:spPr>
          <c:invertIfNegative val="0"/>
          <c:dLbls>
            <c:dLbl>
              <c:idx val="15"/>
              <c:layout>
                <c:manualLayout>
                  <c:x val="0"/>
                  <c:y val="-1.4317671360401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00-420C-B989-D2E2AE9E367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'D14'!$B$33:$C$48</c:f>
              <c:multiLvlStrCache>
                <c:ptCount val="16"/>
                <c:lvl>
                  <c:pt idx="0">
                    <c:v>2024 -I</c:v>
                  </c:pt>
                  <c:pt idx="1">
                    <c:v>2024-II</c:v>
                  </c:pt>
                  <c:pt idx="2">
                    <c:v>2024-III</c:v>
                  </c:pt>
                  <c:pt idx="3">
                    <c:v>2024-IV</c:v>
                  </c:pt>
                  <c:pt idx="4">
                    <c:v>2025 -I*</c:v>
                  </c:pt>
                  <c:pt idx="5">
                    <c:v>2025-II*</c:v>
                  </c:pt>
                  <c:pt idx="6">
                    <c:v>2025-III*</c:v>
                  </c:pt>
                  <c:pt idx="7">
                    <c:v>2025-IV</c:v>
                  </c:pt>
                  <c:pt idx="8">
                    <c:v>2024 -I</c:v>
                  </c:pt>
                  <c:pt idx="9">
                    <c:v>2024-II</c:v>
                  </c:pt>
                  <c:pt idx="10">
                    <c:v>2024-III</c:v>
                  </c:pt>
                  <c:pt idx="11">
                    <c:v>2024-IV</c:v>
                  </c:pt>
                  <c:pt idx="12">
                    <c:v>2025 -I*</c:v>
                  </c:pt>
                  <c:pt idx="13">
                    <c:v>2025-II*</c:v>
                  </c:pt>
                  <c:pt idx="14">
                    <c:v>2025-III*</c:v>
                  </c:pt>
                  <c:pt idx="15">
                    <c:v>2025-IV</c:v>
                  </c:pt>
                </c:lvl>
                <c:lvl>
                  <c:pt idx="0">
                    <c:v>General government</c:v>
                  </c:pt>
                  <c:pt idx="8">
                    <c:v>Financial and nonfinancial corporations, Hs and NPISHs</c:v>
                  </c:pt>
                </c:lvl>
              </c:multiLvlStrCache>
            </c:multiLvlStrRef>
          </c:cat>
          <c:val>
            <c:numRef>
              <c:f>'D14'!$E$33:$E$48</c:f>
              <c:numCache>
                <c:formatCode>#,##0.00</c:formatCode>
                <c:ptCount val="16"/>
                <c:pt idx="8" formatCode="0.00">
                  <c:v>5.8925075003251965</c:v>
                </c:pt>
                <c:pt idx="9" formatCode="0.00">
                  <c:v>7.7757971083611448</c:v>
                </c:pt>
                <c:pt idx="10" formatCode="0.00">
                  <c:v>6.9202386500857793</c:v>
                </c:pt>
                <c:pt idx="11" formatCode="0.00">
                  <c:v>7.9830550299155645</c:v>
                </c:pt>
                <c:pt idx="12" formatCode="0.00">
                  <c:v>12.331215852197026</c:v>
                </c:pt>
                <c:pt idx="13" formatCode="0.00">
                  <c:v>16.566741871669173</c:v>
                </c:pt>
                <c:pt idx="14" formatCode="0.00">
                  <c:v>15.390004069766253</c:v>
                </c:pt>
                <c:pt idx="15" formatCode="0.00">
                  <c:v>24.245132307692685</c:v>
                </c:pt>
              </c:numCache>
            </c:numRef>
          </c:val>
          <c:extLst>
            <c:ext xmlns:c16="http://schemas.microsoft.com/office/drawing/2014/chart" uri="{C3380CC4-5D6E-409C-BE32-E72D297353CC}">
              <c16:uniqueId val="{00000006-0800-420C-B989-D2E2AE9E3671}"/>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78230047"/>
        <c:crosses val="autoZero"/>
        <c:crossBetween val="between"/>
      </c:valAx>
      <c:spPr>
        <a:solidFill>
          <a:srgbClr val="FAFAFC"/>
        </a:solidFill>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3677535394688434"/>
        </c:manualLayout>
      </c:layout>
      <c:barChart>
        <c:barDir val="col"/>
        <c:grouping val="clustered"/>
        <c:varyColors val="0"/>
        <c:ser>
          <c:idx val="0"/>
          <c:order val="0"/>
          <c:tx>
            <c:strRef>
              <c:f>'D15'!$B$33</c:f>
              <c:strCache>
                <c:ptCount val="1"/>
                <c:pt idx="0">
                  <c:v>Direct investment</c:v>
                </c:pt>
              </c:strCache>
            </c:strRef>
          </c:tx>
          <c:spPr>
            <a:solidFill>
              <a:srgbClr val="5B422F"/>
            </a:solidFill>
            <a:ln>
              <a:noFill/>
            </a:ln>
            <a:effectLst/>
          </c:spPr>
          <c:invertIfNegative val="0"/>
          <c:dPt>
            <c:idx val="1"/>
            <c:invertIfNegative val="0"/>
            <c:bubble3D val="0"/>
            <c:spPr>
              <a:solidFill>
                <a:srgbClr val="404759"/>
              </a:solidFill>
              <a:ln>
                <a:noFill/>
              </a:ln>
              <a:effectLst/>
            </c:spPr>
            <c:extLst>
              <c:ext xmlns:c16="http://schemas.microsoft.com/office/drawing/2014/chart" uri="{C3380CC4-5D6E-409C-BE32-E72D297353CC}">
                <c16:uniqueId val="{00000000-2907-48F1-AE0D-3B694ED9FA43}"/>
              </c:ext>
            </c:extLst>
          </c:dPt>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'D15'!$C$33:$D$33</c:f>
              <c:numCache>
                <c:formatCode>0.00</c:formatCode>
                <c:ptCount val="2"/>
                <c:pt idx="0">
                  <c:v>22.685395227355276</c:v>
                </c:pt>
                <c:pt idx="1">
                  <c:v>65.624818956883658</c:v>
                </c:pt>
              </c:numCache>
            </c:numRef>
          </c:val>
          <c:extLst>
            <c:ext xmlns:c16="http://schemas.microsoft.com/office/drawing/2014/chart" uri="{C3380CC4-5D6E-409C-BE32-E72D297353CC}">
              <c16:uniqueId val="{00000001-3166-42A7-A4A4-9C7CFCA19940}"/>
            </c:ext>
          </c:extLst>
        </c:ser>
        <c:ser>
          <c:idx val="6"/>
          <c:order val="1"/>
          <c:tx>
            <c:strRef>
              <c:f>'D15'!$B$34</c:f>
              <c:strCache>
                <c:ptCount val="1"/>
                <c:pt idx="0">
                  <c:v>Portfolio investment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'D15'!$C$34:$D$34</c:f>
              <c:numCache>
                <c:formatCode>0.00</c:formatCode>
                <c:ptCount val="2"/>
                <c:pt idx="0">
                  <c:v>-2.0182096688757509</c:v>
                </c:pt>
                <c:pt idx="1">
                  <c:v>1.0397074973308005</c:v>
                </c:pt>
              </c:numCache>
            </c:numRef>
          </c:val>
          <c:extLst xmlns:c15="http://schemas.microsoft.com/office/drawing/2012/chart">
            <c:ext xmlns:c16="http://schemas.microsoft.com/office/drawing/2014/chart" uri="{C3380CC4-5D6E-409C-BE32-E72D297353CC}">
              <c16:uniqueId val="{00000007-3166-42A7-A4A4-9C7CFCA19940}"/>
            </c:ext>
          </c:extLst>
        </c:ser>
        <c:ser>
          <c:idx val="1"/>
          <c:order val="2"/>
          <c:tx>
            <c:strRef>
              <c:f>'D15'!$B$35</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'D15'!$C$35:$D$35</c:f>
              <c:numCache>
                <c:formatCode>0.00</c:formatCode>
                <c:ptCount val="2"/>
                <c:pt idx="0">
                  <c:v>0.80646183470255561</c:v>
                </c:pt>
                <c:pt idx="1">
                  <c:v>0.53540576604788193</c:v>
                </c:pt>
              </c:numCache>
            </c:numRef>
          </c:val>
          <c:extLst>
            <c:ext xmlns:c16="http://schemas.microsoft.com/office/drawing/2014/chart" uri="{C3380CC4-5D6E-409C-BE32-E72D297353CC}">
              <c16:uniqueId val="{00000006-3166-42A7-A4A4-9C7CFCA19940}"/>
            </c:ext>
          </c:extLst>
        </c:ser>
        <c:ser>
          <c:idx val="2"/>
          <c:order val="3"/>
          <c:tx>
            <c:strRef>
              <c:f>'D15'!$B$36</c:f>
              <c:strCache>
                <c:ptCount val="1"/>
                <c:pt idx="0">
                  <c:v>Currency and deposits</c:v>
                </c:pt>
              </c:strCache>
            </c:strRef>
          </c:tx>
          <c:spPr>
            <a:solidFill>
              <a:schemeClr val="bg1">
                <a:lumMod val="75000"/>
              </a:schemeClr>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'D15'!$C$36:$D$36</c:f>
              <c:numCache>
                <c:formatCode>0.00</c:formatCode>
                <c:ptCount val="2"/>
                <c:pt idx="0">
                  <c:v>-695.83386997417085</c:v>
                </c:pt>
                <c:pt idx="1">
                  <c:v>10.189948605969454</c:v>
                </c:pt>
              </c:numCache>
            </c:numRef>
          </c:val>
          <c:extLst>
            <c:ext xmlns:c16="http://schemas.microsoft.com/office/drawing/2014/chart" uri="{C3380CC4-5D6E-409C-BE32-E72D297353CC}">
              <c16:uniqueId val="{00000002-3166-42A7-A4A4-9C7CFCA19940}"/>
            </c:ext>
          </c:extLst>
        </c:ser>
        <c:ser>
          <c:idx val="3"/>
          <c:order val="4"/>
          <c:tx>
            <c:strRef>
              <c:f>'D15'!$B$37</c:f>
              <c:strCache>
                <c:ptCount val="1"/>
                <c:pt idx="0">
                  <c:v>Loans</c:v>
                </c:pt>
              </c:strCache>
            </c:strRef>
          </c:tx>
          <c:spPr>
            <a:solidFill>
              <a:srgbClr val="A7B0B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'D15'!$C$37:$D$37</c:f>
              <c:numCache>
                <c:formatCode>#,##0.00</c:formatCode>
                <c:ptCount val="2"/>
                <c:pt idx="0" formatCode="0.00">
                  <c:v>-82.077085819780862</c:v>
                </c:pt>
                <c:pt idx="1">
                  <c:v>168.51203746005262</c:v>
                </c:pt>
              </c:numCache>
            </c:numRef>
          </c:val>
          <c:extLst>
            <c:ext xmlns:c16="http://schemas.microsoft.com/office/drawing/2014/chart" uri="{C3380CC4-5D6E-409C-BE32-E72D297353CC}">
              <c16:uniqueId val="{00000003-3166-42A7-A4A4-9C7CFCA19940}"/>
            </c:ext>
          </c:extLst>
        </c:ser>
        <c:ser>
          <c:idx val="4"/>
          <c:order val="5"/>
          <c:tx>
            <c:strRef>
              <c:f>'D15'!$B$38</c:f>
              <c:strCache>
                <c:ptCount val="1"/>
                <c:pt idx="0">
                  <c:v>Trade credit and advances</c:v>
                </c:pt>
              </c:strCache>
            </c:strRef>
          </c:tx>
          <c:spPr>
            <a:solidFill>
              <a:srgbClr val="4E372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'D15'!$C$38:$D$38</c:f>
              <c:numCache>
                <c:formatCode>0.00</c:formatCode>
                <c:ptCount val="2"/>
                <c:pt idx="0">
                  <c:v>-30.664102063091725</c:v>
                </c:pt>
                <c:pt idx="1">
                  <c:v>-38.305576511367747</c:v>
                </c:pt>
              </c:numCache>
            </c:numRef>
          </c:val>
          <c:extLst>
            <c:ext xmlns:c16="http://schemas.microsoft.com/office/drawing/2014/chart" uri="{C3380CC4-5D6E-409C-BE32-E72D297353CC}">
              <c16:uniqueId val="{00000004-3166-42A7-A4A4-9C7CFCA19940}"/>
            </c:ext>
          </c:extLst>
        </c:ser>
        <c:ser>
          <c:idx val="5"/>
          <c:order val="6"/>
          <c:tx>
            <c:strRef>
              <c:f>'D15'!$B$39</c:f>
              <c:strCache>
                <c:ptCount val="1"/>
                <c:pt idx="0">
                  <c:v>Reserve assets</c:v>
                </c:pt>
              </c:strCache>
            </c:strRef>
          </c:tx>
          <c:spPr>
            <a:solidFill>
              <a:srgbClr val="847A6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'D15'!$C$31:$D$31</c:f>
              <c:strCache>
                <c:ptCount val="2"/>
                <c:pt idx="0">
                  <c:v>Net acquisition of financial assets</c:v>
                </c:pt>
                <c:pt idx="1">
                  <c:v>Net incurrence of liabilities</c:v>
                </c:pt>
              </c:strCache>
            </c:strRef>
          </c:cat>
          <c:val>
            <c:numRef>
              <c:f>'D15'!$C$39:$D$39</c:f>
              <c:numCache>
                <c:formatCode>General</c:formatCode>
                <c:ptCount val="2"/>
                <c:pt idx="0" formatCode="0.00">
                  <c:v>-58.689279051317591</c:v>
                </c:pt>
              </c:numCache>
            </c:numRef>
          </c:val>
          <c:extLst>
            <c:ext xmlns:c16="http://schemas.microsoft.com/office/drawing/2014/chart" uri="{C3380CC4-5D6E-409C-BE32-E72D297353CC}">
              <c16:uniqueId val="{00000005-3166-42A7-A4A4-9C7CFCA19940}"/>
            </c:ext>
          </c:extLst>
        </c:ser>
        <c:dLbls>
          <c:dLblPos val="outEnd"/>
          <c:showLegendKey val="0"/>
          <c:showVal val="1"/>
          <c:showCatName val="0"/>
          <c:showSerName val="0"/>
          <c:showPercent val="0"/>
          <c:showBubbleSize val="0"/>
        </c:dLbls>
        <c:gapWidth val="5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35912"/>
        <c:crosses val="autoZero"/>
        <c:auto val="1"/>
        <c:lblAlgn val="ctr"/>
        <c:lblOffset val="100"/>
        <c:noMultiLvlLbl val="0"/>
      </c:catAx>
      <c:valAx>
        <c:axId val="432035912"/>
        <c:scaling>
          <c:orientation val="minMax"/>
          <c:max val="600"/>
          <c:min val="-8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41816"/>
        <c:crosses val="autoZero"/>
        <c:crossBetween val="between"/>
        <c:majorUnit val="200"/>
      </c:valAx>
      <c:spPr>
        <a:noFill/>
        <a:ln>
          <a:noFill/>
        </a:ln>
        <a:effectLst/>
      </c:spPr>
    </c:plotArea>
    <c:legend>
      <c:legendPos val="b"/>
      <c:layout>
        <c:manualLayout>
          <c:xMode val="edge"/>
          <c:yMode val="edge"/>
          <c:x val="6.3630182640335264E-2"/>
          <c:y val="0.81849797247295453"/>
          <c:w val="0.88419510880779784"/>
          <c:h val="0.1799846941887827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by institutional sector</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'D16'!$C$30:$C$34</c:f>
              <c:numCache>
                <c:formatCode>#,##0.00</c:formatCode>
                <c:ptCount val="5"/>
                <c:pt idx="0" formatCode="0.00">
                  <c:v>113.53828413757157</c:v>
                </c:pt>
                <c:pt idx="1">
                  <c:v>20.742674267099936</c:v>
                </c:pt>
                <c:pt idx="2" formatCode="0.00">
                  <c:v>132.96148229261436</c:v>
                </c:pt>
                <c:pt idx="3" formatCode="0.00">
                  <c:v>99.796721207870519</c:v>
                </c:pt>
                <c:pt idx="4" formatCode="0.00">
                  <c:v>4.0628214491678707E-2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rgbClr val="D5D9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'D16'!$D$30:$D$34</c:f>
              <c:numCache>
                <c:formatCode>#,##0.00</c:formatCode>
                <c:ptCount val="5"/>
                <c:pt idx="0" formatCode="0.00">
                  <c:v>71.054984809972808</c:v>
                </c:pt>
                <c:pt idx="1">
                  <c:v>17.507524633528995</c:v>
                </c:pt>
                <c:pt idx="2" formatCode="0.00">
                  <c:v>38.284523343157389</c:v>
                </c:pt>
                <c:pt idx="3" formatCode="0.00">
                  <c:v>68.21899389120756</c:v>
                </c:pt>
                <c:pt idx="4" formatCode="0.00">
                  <c:v>3.5017259817287036</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a:t>by maturity</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9322520537133958"/>
          <c:y val="0.25037311512531524"/>
          <c:w val="0.6031517091569325"/>
          <c:h val="0.57580284082136801"/>
        </c:manualLayout>
      </c:layout>
      <c:doughnutChart>
        <c:varyColors val="1"/>
        <c:ser>
          <c:idx val="0"/>
          <c:order val="0"/>
          <c:tx>
            <c:strRef>
              <c:f>'D16'!$G$30</c:f>
              <c:strCache>
                <c:ptCount val="1"/>
                <c:pt idx="0">
                  <c:v>short-term</c:v>
                </c:pt>
              </c:strCache>
            </c:strRef>
          </c:tx>
          <c:spPr>
            <a:solidFill>
              <a:srgbClr val="D9D9D9"/>
            </a:solidFill>
          </c:spPr>
          <c:dPt>
            <c:idx val="0"/>
            <c:bubble3D val="0"/>
            <c:spPr>
              <a:solidFill>
                <a:srgbClr val="596677"/>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'D16'!$H$30:$I$30</c:f>
              <c:numCache>
                <c:formatCode>0.00</c:formatCode>
                <c:ptCount val="2"/>
                <c:pt idx="0">
                  <c:v>1.2524514479702107</c:v>
                </c:pt>
                <c:pt idx="1">
                  <c:v>2.6618677190765259</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long-term</c:v>
                </c:pt>
              </c:strCache>
            </c:strRef>
          </c:tx>
          <c:dPt>
            <c:idx val="0"/>
            <c:bubble3D val="0"/>
            <c:spPr>
              <a:solidFill>
                <a:srgbClr val="596677"/>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'D16'!$H$31:$I$31</c:f>
              <c:numCache>
                <c:formatCode>0.00</c:formatCode>
                <c:ptCount val="2"/>
                <c:pt idx="0">
                  <c:v>365.82733867167786</c:v>
                </c:pt>
                <c:pt idx="1">
                  <c:v>195.90588494051889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4816384837141259"/>
          <c:y val="0.16657951781263278"/>
          <c:w val="0.39734038982832065"/>
          <c:h val="0.67327141244427313"/>
        </c:manualLayout>
      </c:layout>
      <c:doughnutChart>
        <c:varyColors val="1"/>
        <c:ser>
          <c:idx val="1"/>
          <c:order val="0"/>
          <c:dPt>
            <c:idx val="0"/>
            <c:bubble3D val="0"/>
            <c:spPr>
              <a:solidFill>
                <a:srgbClr val="4D566B"/>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65718D"/>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848FA8"/>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9AA3B8"/>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rgbClr val="BAC0CE"/>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rgbClr val="CCD0DA"/>
              </a:solidFill>
              <a:ln w="19050">
                <a:solidFill>
                  <a:schemeClr val="lt1"/>
                </a:solidFill>
              </a:ln>
              <a:effectLst/>
            </c:spPr>
            <c:extLst>
              <c:ext xmlns:c16="http://schemas.microsoft.com/office/drawing/2014/chart" uri="{C3380CC4-5D6E-409C-BE32-E72D297353CC}">
                <c16:uniqueId val="{0000000D-FE36-4452-ABE9-FE17AF4DE9BC}"/>
              </c:ext>
            </c:extLst>
          </c:dPt>
          <c:dPt>
            <c:idx val="6"/>
            <c:bubble3D val="0"/>
            <c:spPr>
              <a:solidFill>
                <a:srgbClr val="EBEDF1"/>
              </a:solidFill>
              <a:ln w="19050">
                <a:solidFill>
                  <a:schemeClr val="lt1"/>
                </a:solidFill>
              </a:ln>
              <a:effectLst/>
            </c:spPr>
            <c:extLst>
              <c:ext xmlns:c16="http://schemas.microsoft.com/office/drawing/2014/chart" uri="{C3380CC4-5D6E-409C-BE32-E72D297353CC}">
                <c16:uniqueId val="{0000000C-FE36-4452-ABE9-FE17AF4DE9BC}"/>
              </c:ext>
            </c:extLst>
          </c:dPt>
          <c:dPt>
            <c:idx val="7"/>
            <c:bubble3D val="0"/>
            <c:spPr>
              <a:solidFill>
                <a:srgbClr val="C7C5BE"/>
              </a:solidFill>
              <a:ln w="19050">
                <a:solidFill>
                  <a:schemeClr val="lt1"/>
                </a:solidFill>
              </a:ln>
              <a:effectLst/>
            </c:spPr>
            <c:extLst>
              <c:ext xmlns:c16="http://schemas.microsoft.com/office/drawing/2014/chart" uri="{C3380CC4-5D6E-409C-BE32-E72D297353CC}">
                <c16:uniqueId val="{0000000B-FE36-4452-ABE9-FE17AF4DE9BC}"/>
              </c:ext>
            </c:extLst>
          </c:dPt>
          <c:dPt>
            <c:idx val="8"/>
            <c:bubble3D val="0"/>
            <c:spPr>
              <a:solidFill>
                <a:srgbClr val="847A63"/>
              </a:solidFill>
              <a:ln w="19050">
                <a:solidFill>
                  <a:schemeClr val="lt1"/>
                </a:solidFill>
              </a:ln>
              <a:effectLst/>
            </c:spPr>
            <c:extLst>
              <c:ext xmlns:c16="http://schemas.microsoft.com/office/drawing/2014/chart" uri="{C3380CC4-5D6E-409C-BE32-E72D297353CC}">
                <c16:uniqueId val="{0000000A-FE36-4452-ABE9-FE17AF4DE9BC}"/>
              </c:ext>
            </c:extLst>
          </c:dPt>
          <c:dLbls>
            <c:dLbl>
              <c:idx val="0"/>
              <c:layout>
                <c:manualLayout>
                  <c:x val="0.21347643960612306"/>
                  <c:y val="-3.3079957184122932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878835425383543"/>
                      <c:h val="0.26670540383497965"/>
                    </c:manualLayout>
                  </c15:layout>
                </c:ext>
                <c:ext xmlns:c16="http://schemas.microsoft.com/office/drawing/2014/chart" uri="{C3380CC4-5D6E-409C-BE32-E72D297353CC}">
                  <c16:uniqueId val="{00000001-0B93-4176-8708-80BA3733F608}"/>
                </c:ext>
              </c:extLst>
            </c:dLbl>
            <c:dLbl>
              <c:idx val="1"/>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2.858898342405173E-2"/>
                  <c:y val="-0.1306523556063871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0.15516039051603905"/>
                  <c:y val="-0.1704435405771838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FE36-4452-ABE9-FE17AF4DE9BC}"/>
                </c:ext>
              </c:extLst>
            </c:dLbl>
            <c:dLbl>
              <c:idx val="6"/>
              <c:layout>
                <c:manualLayout>
                  <c:x val="9.5885703225381341E-2"/>
                  <c:y val="-9.684292078249082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6.8758716875871678E-2"/>
                      <c:h val="0.13875653689715281"/>
                    </c:manualLayout>
                  </c15:layout>
                </c:ext>
                <c:ext xmlns:c16="http://schemas.microsoft.com/office/drawing/2014/chart" uri="{C3380CC4-5D6E-409C-BE32-E72D297353CC}">
                  <c16:uniqueId val="{0000000C-FE36-4452-ABE9-FE17AF4DE9BC}"/>
                </c:ext>
              </c:extLst>
            </c:dLbl>
            <c:dLbl>
              <c:idx val="7"/>
              <c:layout>
                <c:manualLayout>
                  <c:x val="0.14295676429567644"/>
                  <c:y val="-8.90954871198915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E36-4452-ABE9-FE17AF4DE9BC}"/>
                </c:ext>
              </c:extLst>
            </c:dLbl>
            <c:dLbl>
              <c:idx val="8"/>
              <c:layout>
                <c:manualLayout>
                  <c:x val="0.1394700139470014"/>
                  <c:y val="5.423203563819484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FE36-4452-ABE9-FE17AF4DE9B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rgbClr val="D5D9E1"/>
                  </a:solidFill>
                  <a:round/>
                </a:ln>
                <a:effectLst/>
              </c:spPr>
            </c:leaderLines>
            <c:extLst>
              <c:ext xmlns:c15="http://schemas.microsoft.com/office/drawing/2012/chart" uri="{CE6537A1-D6FC-4f65-9D91-7224C49458BB}"/>
            </c:extLst>
          </c:dLbls>
          <c:cat>
            <c:strRef>
              <c:f>'D17'!$B$31:$B$39</c:f>
              <c:strCache>
                <c:ptCount val="9"/>
                <c:pt idx="0">
                  <c:v>International Development Association</c:v>
                </c:pt>
                <c:pt idx="1">
                  <c:v>EBRD</c:v>
                </c:pt>
                <c:pt idx="2">
                  <c:v>IDA</c:v>
                </c:pt>
                <c:pt idx="3">
                  <c:v>EIB</c:v>
                </c:pt>
                <c:pt idx="4">
                  <c:v>IBRD</c:v>
                </c:pt>
                <c:pt idx="5">
                  <c:v>European Commission</c:v>
                </c:pt>
                <c:pt idx="6">
                  <c:v>IMF</c:v>
                </c:pt>
                <c:pt idx="7">
                  <c:v>IFAD</c:v>
                </c:pt>
                <c:pt idx="8">
                  <c:v>Other creditors</c:v>
                </c:pt>
              </c:strCache>
            </c:strRef>
          </c:cat>
          <c:val>
            <c:numRef>
              <c:f>'D17'!$C$31:$C$39</c:f>
              <c:numCache>
                <c:formatCode>0.0%</c:formatCode>
                <c:ptCount val="9"/>
                <c:pt idx="0">
                  <c:v>0.41398504079201232</c:v>
                </c:pt>
                <c:pt idx="1">
                  <c:v>0.21619473200450359</c:v>
                </c:pt>
                <c:pt idx="2">
                  <c:v>0.16654984815221763</c:v>
                </c:pt>
                <c:pt idx="3">
                  <c:v>7.2067117713379439E-2</c:v>
                </c:pt>
                <c:pt idx="4">
                  <c:v>4.2419912228628578E-2</c:v>
                </c:pt>
                <c:pt idx="5">
                  <c:v>3.4844497929445738E-2</c:v>
                </c:pt>
                <c:pt idx="6">
                  <c:v>2.803006540949703E-2</c:v>
                </c:pt>
                <c:pt idx="7">
                  <c:v>1.7575280914769783E-2</c:v>
                </c:pt>
                <c:pt idx="8">
                  <c:v>8.3335048555458532E-3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40"/>
      </c:doughnutChart>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8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0811787142940621"/>
        </c:manualLayout>
      </c:layout>
      <c:barChart>
        <c:barDir val="col"/>
        <c:grouping val="stacked"/>
        <c:varyColors val="0"/>
        <c:ser>
          <c:idx val="1"/>
          <c:order val="1"/>
          <c:tx>
            <c:strRef>
              <c:f>'D2'!$B$37</c:f>
              <c:strCache>
                <c:ptCount val="1"/>
                <c:pt idx="0">
                  <c:v>Foreign fin. assets / GDP</c:v>
                </c:pt>
              </c:strCache>
            </c:strRef>
          </c:tx>
          <c:spPr>
            <a:solidFill>
              <a:srgbClr val="434869"/>
            </a:solidFill>
            <a:ln w="15875" cap="rnd">
              <a:solidFill>
                <a:srgbClr val="434869"/>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45.771635951289788</c:v>
                </c:pt>
                <c:pt idx="1">
                  <c:v>44.265453339330719</c:v>
                </c:pt>
                <c:pt idx="2">
                  <c:v>42.677757423453841</c:v>
                </c:pt>
                <c:pt idx="3">
                  <c:v>44.700489224695836</c:v>
                </c:pt>
                <c:pt idx="4">
                  <c:v>42.45581970169691</c:v>
                </c:pt>
                <c:pt idx="5">
                  <c:v>40.461081730459611</c:v>
                </c:pt>
                <c:pt idx="6">
                  <c:v>40.588568798968645</c:v>
                </c:pt>
                <c:pt idx="7">
                  <c:v>38.609298320707389</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Foreign liabilities / GDP</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80.453426422716191</c:v>
                </c:pt>
                <c:pt idx="1">
                  <c:v>78.819464432353911</c:v>
                </c:pt>
                <c:pt idx="2">
                  <c:v>77.153307912832787</c:v>
                </c:pt>
                <c:pt idx="3">
                  <c:v>79.254748064280236</c:v>
                </c:pt>
                <c:pt idx="4">
                  <c:v>78.915179544979438</c:v>
                </c:pt>
                <c:pt idx="5">
                  <c:v>77.234412104280565</c:v>
                </c:pt>
                <c:pt idx="6">
                  <c:v>77.16620063357162</c:v>
                </c:pt>
                <c:pt idx="7">
                  <c:v>76.700969739502739</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60"/>
        <c:overlap val="100"/>
        <c:axId val="582863896"/>
        <c:axId val="795711568"/>
      </c:barChart>
      <c:lineChart>
        <c:grouping val="standard"/>
        <c:varyColors val="0"/>
        <c:ser>
          <c:idx val="0"/>
          <c:order val="0"/>
          <c:tx>
            <c:strRef>
              <c:f>'D2'!$B$36</c:f>
              <c:strCache>
                <c:ptCount val="1"/>
                <c:pt idx="0">
                  <c:v>Financial openness</c:v>
                </c:pt>
              </c:strCache>
            </c:strRef>
          </c:tx>
          <c:spPr>
            <a:ln w="15875" cap="rnd">
              <a:solidFill>
                <a:srgbClr val="7C8A9D"/>
              </a:solidFill>
              <a:round/>
            </a:ln>
            <a:effectLst/>
          </c:spPr>
          <c:marker>
            <c:symbol val="circle"/>
            <c:size val="4"/>
            <c:spPr>
              <a:solidFill>
                <a:srgbClr val="7C8A9D">
                  <a:alpha val="0"/>
                </a:srgbClr>
              </a:solidFill>
              <a:ln w="22225">
                <a:solidFill>
                  <a:srgbClr val="7C8A9D">
                    <a:alpha val="99000"/>
                  </a:srgb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31.03.
2024</c:v>
                </c:pt>
                <c:pt idx="1">
                  <c:v>30.06.
2024</c:v>
                </c:pt>
                <c:pt idx="2">
                  <c:v>30.09.
2024</c:v>
                </c:pt>
                <c:pt idx="3">
                  <c:v>31.12.
2024</c:v>
                </c:pt>
                <c:pt idx="4">
                  <c:v>31.03.
2025*</c:v>
                </c:pt>
                <c:pt idx="5">
                  <c:v>30.06.
2025*</c:v>
                </c:pt>
                <c:pt idx="6">
                  <c:v>30.09.
2025*</c:v>
                </c:pt>
                <c:pt idx="7">
                  <c:v>31.12.
2025</c:v>
                </c:pt>
              </c:strCache>
            </c:strRef>
          </c:cat>
          <c:val>
            <c:numRef>
              <c:f>'D2'!$C$36:$J$36</c:f>
              <c:numCache>
                <c:formatCode>0.0</c:formatCode>
                <c:ptCount val="8"/>
                <c:pt idx="0">
                  <c:v>126.22506237400597</c:v>
                </c:pt>
                <c:pt idx="1">
                  <c:v>123.08491777168463</c:v>
                </c:pt>
                <c:pt idx="2">
                  <c:v>119.83106533628663</c:v>
                </c:pt>
                <c:pt idx="3">
                  <c:v>123.95523728897606</c:v>
                </c:pt>
                <c:pt idx="4">
                  <c:v>121.37099924667635</c:v>
                </c:pt>
                <c:pt idx="5">
                  <c:v>117.69549383474018</c:v>
                </c:pt>
                <c:pt idx="6">
                  <c:v>117.75476943254026</c:v>
                </c:pt>
                <c:pt idx="7">
                  <c:v>115.31026806021012</c:v>
                </c:pt>
              </c:numCache>
            </c:numRef>
          </c:val>
          <c:smooth val="0"/>
          <c:extLst>
            <c:ext xmlns:c16="http://schemas.microsoft.com/office/drawing/2014/chart" uri="{C3380CC4-5D6E-409C-BE32-E72D297353CC}">
              <c16:uniqueId val="{00000002-BCF1-44C7-B75D-CE4CBFF13A0B}"/>
            </c:ext>
          </c:extLst>
        </c:ser>
        <c:dLbls>
          <c:showLegendKey val="0"/>
          <c:showVal val="1"/>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795711568"/>
        <c:crosses val="autoZero"/>
        <c:auto val="1"/>
        <c:lblAlgn val="ctr"/>
        <c:lblOffset val="100"/>
        <c:noMultiLvlLbl val="0"/>
      </c:catAx>
      <c:valAx>
        <c:axId val="79571156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82863896"/>
        <c:crosses val="autoZero"/>
        <c:crossBetween val="between"/>
      </c:valAx>
      <c:spPr>
        <a:noFill/>
        <a:ln>
          <a:noFill/>
        </a:ln>
        <a:effectLst/>
      </c:spPr>
    </c:plotArea>
    <c:legend>
      <c:legendPos val="b"/>
      <c:layout>
        <c:manualLayout>
          <c:xMode val="edge"/>
          <c:yMode val="edge"/>
          <c:x val="0.25138764868731089"/>
          <c:y val="0.79396877846189629"/>
          <c:w val="0.54974839254943297"/>
          <c:h val="0.19215524472139733"/>
        </c:manualLayout>
      </c:layout>
      <c:overlay val="0"/>
      <c:spPr>
        <a:solidFill>
          <a:srgbClr val="FAFAFC"/>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8361081571935522"/>
          <c:h val="0.87003371008648278"/>
        </c:manualLayout>
      </c:layout>
      <c:barChart>
        <c:barDir val="col"/>
        <c:grouping val="stacked"/>
        <c:varyColors val="0"/>
        <c:ser>
          <c:idx val="0"/>
          <c:order val="0"/>
          <c:tx>
            <c:strRef>
              <c:f>'D18'!$B$33</c:f>
              <c:strCache>
                <c:ptCount val="1"/>
                <c:pt idx="0">
                  <c:v>Central bank</c:v>
                </c:pt>
              </c:strCache>
            </c:strRef>
          </c:tx>
          <c:spPr>
            <a:solidFill>
              <a:srgbClr val="D9DCDF"/>
            </a:solidFill>
            <a:ln w="15875">
              <a:noFill/>
            </a:ln>
            <a:effectLst/>
          </c:spPr>
          <c:invertIfNegative val="0"/>
          <c:dLbls>
            <c:numFmt formatCode="#,##0.0" sourceLinked="0"/>
            <c:spPr>
              <a:solidFill>
                <a:srgbClr val="D9DCDF"/>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'D18'!$C$33:$J$33</c:f>
              <c:numCache>
                <c:formatCode>0.0</c:formatCode>
                <c:ptCount val="8"/>
                <c:pt idx="0">
                  <c:v>31.619002482105973</c:v>
                </c:pt>
                <c:pt idx="1">
                  <c:v>30.659020043566709</c:v>
                </c:pt>
                <c:pt idx="2">
                  <c:v>30.443330847050138</c:v>
                </c:pt>
                <c:pt idx="3">
                  <c:v>30.933183078768341</c:v>
                </c:pt>
                <c:pt idx="4">
                  <c:v>29.406292569809356</c:v>
                </c:pt>
                <c:pt idx="5">
                  <c:v>29.11142910830695</c:v>
                </c:pt>
                <c:pt idx="6">
                  <c:v>28.908240106603859</c:v>
                </c:pt>
                <c:pt idx="7">
                  <c:v>28.122740021180416</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General government</c:v>
                </c:pt>
              </c:strCache>
            </c:strRef>
          </c:tx>
          <c:spPr>
            <a:solidFill>
              <a:srgbClr val="ACB5C2"/>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'D18'!$C$34:$J$34</c:f>
              <c:numCache>
                <c:formatCode>0.0</c:formatCode>
                <c:ptCount val="8"/>
                <c:pt idx="0">
                  <c:v>-21.65813110067284</c:v>
                </c:pt>
                <c:pt idx="1">
                  <c:v>-20.904375653516251</c:v>
                </c:pt>
                <c:pt idx="2">
                  <c:v>-21.218556362591819</c:v>
                </c:pt>
                <c:pt idx="3">
                  <c:v>-24.070567341742361</c:v>
                </c:pt>
                <c:pt idx="4">
                  <c:v>-23.387930290717502</c:v>
                </c:pt>
                <c:pt idx="5">
                  <c:v>-23.403552895942646</c:v>
                </c:pt>
                <c:pt idx="6">
                  <c:v>-23.179522141993868</c:v>
                </c:pt>
                <c:pt idx="7">
                  <c:v>-22.96917091023149</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Deposit-taking corporations</c:v>
                </c:pt>
              </c:strCache>
            </c:strRef>
          </c:tx>
          <c:spPr>
            <a:solidFill>
              <a:srgbClr val="404759"/>
            </a:solidFill>
            <a:ln w="15875">
              <a:noFill/>
            </a:ln>
            <a:effectLst/>
          </c:spPr>
          <c:invertIfNegative val="0"/>
          <c:dLbls>
            <c:dLbl>
              <c:idx val="0"/>
              <c:layout>
                <c:manualLayout>
                  <c:x val="0"/>
                  <c:y val="-3.2538715365678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1"/>
              <c:layout>
                <c:manualLayout>
                  <c:x val="-2.7373081817915327E-17"/>
                  <c:y val="-2.933603366098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B-4A0A-BA88-8CBF42718934}"/>
                </c:ext>
              </c:extLst>
            </c:dLbl>
            <c:dLbl>
              <c:idx val="2"/>
              <c:layout>
                <c:manualLayout>
                  <c:x val="-2.7373081817915327E-17"/>
                  <c:y val="-3.0377056526470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B-4A0A-BA88-8CBF42718934}"/>
                </c:ext>
              </c:extLst>
            </c:dLbl>
            <c:dLbl>
              <c:idx val="3"/>
              <c:layout>
                <c:manualLayout>
                  <c:x val="0"/>
                  <c:y val="-2.956649265848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AB-4A0A-BA88-8CBF42718934}"/>
                </c:ext>
              </c:extLst>
            </c:dLbl>
            <c:dLbl>
              <c:idx val="4"/>
              <c:layout>
                <c:manualLayout>
                  <c:x val="0"/>
                  <c:y val="-3.388981033690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AB-4A0A-BA88-8CBF42718934}"/>
                </c:ext>
              </c:extLst>
            </c:dLbl>
            <c:dLbl>
              <c:idx val="5"/>
              <c:layout>
                <c:manualLayout>
                  <c:x val="-5.4746163635830654E-17"/>
                  <c:y val="-3.67447084635484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AB-4A0A-BA88-8CBF42718934}"/>
                </c:ext>
              </c:extLst>
            </c:dLbl>
            <c:dLbl>
              <c:idx val="6"/>
              <c:layout>
                <c:manualLayout>
                  <c:x val="0"/>
                  <c:y val="-2.90727517153482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AB-4A0A-BA88-8CBF42718934}"/>
                </c:ext>
              </c:extLst>
            </c:dLbl>
            <c:dLbl>
              <c:idx val="7"/>
              <c:layout>
                <c:manualLayout>
                  <c:x val="-1.0949232727166131E-16"/>
                  <c:y val="-4.04381048821225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AB-4A0A-BA88-8CBF4271893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'D18'!$C$35:$J$35</c:f>
              <c:numCache>
                <c:formatCode>0.0</c:formatCode>
                <c:ptCount val="8"/>
                <c:pt idx="0">
                  <c:v>-3.9159916351879085</c:v>
                </c:pt>
                <c:pt idx="1">
                  <c:v>-3.2434454160044055</c:v>
                </c:pt>
                <c:pt idx="2">
                  <c:v>-2.9562631404894844</c:v>
                </c:pt>
                <c:pt idx="3">
                  <c:v>-3.1798929911713554</c:v>
                </c:pt>
                <c:pt idx="4">
                  <c:v>-2.8028211916876149</c:v>
                </c:pt>
                <c:pt idx="5">
                  <c:v>-2.8307532197216081</c:v>
                </c:pt>
                <c:pt idx="6">
                  <c:v>-2.5005704884226065</c:v>
                </c:pt>
                <c:pt idx="7">
                  <c:v>-3.4430093261446264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Other sectors</c:v>
                </c:pt>
              </c:strCache>
            </c:strRef>
          </c:tx>
          <c:spPr>
            <a:solidFill>
              <a:srgbClr val="BFBFBF"/>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dLbl>
              <c:idx val="5"/>
              <c:layout>
                <c:manualLayout>
                  <c:x val="-6.0355955712094777E-17"/>
                  <c:y val="-0.127104601435309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E72-BE40-41D4A7BF176A}"/>
                </c:ext>
              </c:extLst>
            </c:dLbl>
            <c:dLbl>
              <c:idx val="6"/>
              <c:layout>
                <c:manualLayout>
                  <c:x val="-1.0608677929865485E-16"/>
                  <c:y val="-0.118471550310709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9-4BCF-8A41-0E3F66F181AE}"/>
                </c:ext>
              </c:extLst>
            </c:dLbl>
            <c:dLbl>
              <c:idx val="7"/>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6-49CB-AD26-F939DAC311E1}"/>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'D18'!$C$36:$J$36</c:f>
              <c:numCache>
                <c:formatCode>0.0</c:formatCode>
                <c:ptCount val="8"/>
                <c:pt idx="0">
                  <c:v>-40.726721793350308</c:v>
                </c:pt>
                <c:pt idx="1">
                  <c:v>-41.065222879976041</c:v>
                </c:pt>
                <c:pt idx="2">
                  <c:v>-40.744026282185899</c:v>
                </c:pt>
                <c:pt idx="3">
                  <c:v>-38.236933855895892</c:v>
                </c:pt>
                <c:pt idx="4">
                  <c:v>-39.67493025961091</c:v>
                </c:pt>
                <c:pt idx="5">
                  <c:v>-39.650434355260685</c:v>
                </c:pt>
                <c:pt idx="6">
                  <c:v>-39.805780385903724</c:v>
                </c:pt>
                <c:pt idx="7">
                  <c:v>-39.802227435124578</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Net IIP</c:v>
                </c:pt>
              </c:strCache>
            </c:strRef>
          </c:tx>
          <c:spPr>
            <a:ln w="28575" cap="rnd">
              <a:noFill/>
              <a:round/>
            </a:ln>
            <a:effectLst/>
          </c:spPr>
          <c:marker>
            <c:symbol val="circle"/>
            <c:size val="5"/>
            <c:spPr>
              <a:solidFill>
                <a:srgbClr val="404759"/>
              </a:solidFill>
              <a:ln w="9525">
                <a:noFill/>
              </a:ln>
              <a:effectLst/>
            </c:spPr>
          </c:marker>
          <c:dLbls>
            <c:numFmt formatCode="#,##0.0" sourceLinked="0"/>
            <c:spPr>
              <a:noFill/>
              <a:ln>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'D18'!$C$31:$J$32</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'D18'!$C$37:$J$37</c:f>
              <c:numCache>
                <c:formatCode>0.0</c:formatCode>
                <c:ptCount val="8"/>
                <c:pt idx="0">
                  <c:v>-34.681778174074452</c:v>
                </c:pt>
                <c:pt idx="1">
                  <c:v>-34.553963550248397</c:v>
                </c:pt>
                <c:pt idx="2">
                  <c:v>-34.475496201171929</c:v>
                </c:pt>
                <c:pt idx="3">
                  <c:v>-34.554348342922353</c:v>
                </c:pt>
                <c:pt idx="4">
                  <c:v>-36.459389172206677</c:v>
                </c:pt>
                <c:pt idx="5">
                  <c:v>-36.773311362617982</c:v>
                </c:pt>
                <c:pt idx="6">
                  <c:v>-36.577632909716328</c:v>
                </c:pt>
                <c:pt idx="7">
                  <c:v>-38.091667650320282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3600054166218598"/>
          <c:y val="0.10183514200509117"/>
          <c:w val="0.2474934184061590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1.2761558791897479E-2"/>
          <c:w val="0.70542812583209702"/>
          <c:h val="0.88546323594510368"/>
        </c:manualLayout>
      </c:layout>
      <c:barChart>
        <c:barDir val="col"/>
        <c:grouping val="stacked"/>
        <c:varyColors val="0"/>
        <c:ser>
          <c:idx val="1"/>
          <c:order val="0"/>
          <c:tx>
            <c:strRef>
              <c:f>'D19'!$C$35</c:f>
              <c:strCache>
                <c:ptCount val="1"/>
                <c:pt idx="0">
                  <c:v>Direct investment</c:v>
                </c:pt>
              </c:strCache>
            </c:strRef>
          </c:tx>
          <c:spPr>
            <a:solidFill>
              <a:srgbClr val="A8AD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'D19'!$D$35:$K$35</c:f>
              <c:numCache>
                <c:formatCode>0.0</c:formatCode>
                <c:ptCount val="8"/>
                <c:pt idx="0">
                  <c:v>5.59</c:v>
                </c:pt>
                <c:pt idx="1">
                  <c:v>6</c:v>
                </c:pt>
                <c:pt idx="2">
                  <c:v>6.1</c:v>
                </c:pt>
                <c:pt idx="3">
                  <c:v>6.62</c:v>
                </c:pt>
                <c:pt idx="4">
                  <c:v>6.9</c:v>
                </c:pt>
                <c:pt idx="5">
                  <c:v>6.9</c:v>
                </c:pt>
                <c:pt idx="6">
                  <c:v>7</c:v>
                </c:pt>
                <c:pt idx="7">
                  <c:v>7.6</c:v>
                </c:pt>
              </c:numCache>
            </c:numRef>
          </c:val>
          <c:extLst>
            <c:ext xmlns:c16="http://schemas.microsoft.com/office/drawing/2014/chart" uri="{C3380CC4-5D6E-409C-BE32-E72D297353CC}">
              <c16:uniqueId val="{00000000-1BDB-44F4-8A4B-9128F4F575A0}"/>
            </c:ext>
          </c:extLst>
        </c:ser>
        <c:ser>
          <c:idx val="2"/>
          <c:order val="1"/>
          <c:tx>
            <c:strRef>
              <c:f>'D19'!$C$36</c:f>
              <c:strCache>
                <c:ptCount val="1"/>
                <c:pt idx="0">
                  <c:v>Portfolio investment </c:v>
                </c:pt>
              </c:strCache>
            </c:strRef>
          </c:tx>
          <c:spPr>
            <a:solidFill>
              <a:srgbClr val="76452A"/>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1.08899092343215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70-4D10-B5AF-93D4E4C686CB}"/>
                </c:ext>
              </c:extLst>
            </c:dLbl>
            <c:dLbl>
              <c:idx val="5"/>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70-4D10-B5AF-93D4E4C686CB}"/>
                </c:ext>
              </c:extLst>
            </c:dLbl>
            <c:dLbl>
              <c:idx val="6"/>
              <c:layout>
                <c:manualLayout>
                  <c:x val="0"/>
                  <c:y val="-8.1674319257411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70-4D10-B5AF-93D4E4C686CB}"/>
                </c:ext>
              </c:extLst>
            </c:dLbl>
            <c:dLbl>
              <c:idx val="7"/>
              <c:layout>
                <c:manualLayout>
                  <c:x val="0"/>
                  <c:y val="-8.16743192574115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70-4D10-B5AF-93D4E4C686C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'D19'!$D$36:$K$36</c:f>
              <c:numCache>
                <c:formatCode>0.0</c:formatCode>
                <c:ptCount val="8"/>
                <c:pt idx="0">
                  <c:v>0.34</c:v>
                </c:pt>
                <c:pt idx="1">
                  <c:v>0.4</c:v>
                </c:pt>
                <c:pt idx="2">
                  <c:v>0.3</c:v>
                </c:pt>
                <c:pt idx="3">
                  <c:v>1.26</c:v>
                </c:pt>
                <c:pt idx="4">
                  <c:v>1.6</c:v>
                </c:pt>
                <c:pt idx="5">
                  <c:v>1.5</c:v>
                </c:pt>
                <c:pt idx="6">
                  <c:v>1.7</c:v>
                </c:pt>
                <c:pt idx="7">
                  <c:v>1.7</c:v>
                </c:pt>
              </c:numCache>
            </c:numRef>
          </c:val>
          <c:extLst>
            <c:ext xmlns:c16="http://schemas.microsoft.com/office/drawing/2014/chart" uri="{C3380CC4-5D6E-409C-BE32-E72D297353CC}">
              <c16:uniqueId val="{00000001-1BDB-44F4-8A4B-9128F4F575A0}"/>
            </c:ext>
          </c:extLst>
        </c:ser>
        <c:ser>
          <c:idx val="3"/>
          <c:order val="2"/>
          <c:tx>
            <c:strRef>
              <c:f>'D19'!$C$37</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'D19'!$D$37:$K$37</c:f>
              <c:numCache>
                <c:formatCode>0.0</c:formatCode>
                <c:ptCount val="8"/>
                <c:pt idx="0">
                  <c:v>24.28</c:v>
                </c:pt>
                <c:pt idx="1">
                  <c:v>23.69</c:v>
                </c:pt>
                <c:pt idx="2">
                  <c:v>21.6</c:v>
                </c:pt>
                <c:pt idx="3">
                  <c:v>22.25</c:v>
                </c:pt>
                <c:pt idx="4">
                  <c:v>21.7</c:v>
                </c:pt>
                <c:pt idx="5">
                  <c:v>19.2</c:v>
                </c:pt>
                <c:pt idx="6">
                  <c:v>19.600000000000001</c:v>
                </c:pt>
                <c:pt idx="7">
                  <c:v>17.399999999999999</c:v>
                </c:pt>
              </c:numCache>
            </c:numRef>
          </c:val>
          <c:extLst>
            <c:ext xmlns:c16="http://schemas.microsoft.com/office/drawing/2014/chart" uri="{C3380CC4-5D6E-409C-BE32-E72D297353CC}">
              <c16:uniqueId val="{00000002-1BDB-44F4-8A4B-9128F4F575A0}"/>
            </c:ext>
          </c:extLst>
        </c:ser>
        <c:ser>
          <c:idx val="4"/>
          <c:order val="3"/>
          <c:tx>
            <c:strRef>
              <c:f>'D19'!$C$38</c:f>
              <c:strCache>
                <c:ptCount val="1"/>
                <c:pt idx="0">
                  <c:v>Reserve assets</c:v>
                </c:pt>
              </c:strCache>
            </c:strRef>
          </c:tx>
          <c:spPr>
            <a:solidFill>
              <a:srgbClr val="6F76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'D19'!$D$38:$K$38</c:f>
              <c:numCache>
                <c:formatCode>0.0</c:formatCode>
                <c:ptCount val="8"/>
                <c:pt idx="0">
                  <c:v>69.790000000000006</c:v>
                </c:pt>
                <c:pt idx="1">
                  <c:v>69.900000000000006</c:v>
                </c:pt>
                <c:pt idx="2">
                  <c:v>72</c:v>
                </c:pt>
                <c:pt idx="3">
                  <c:v>69.77</c:v>
                </c:pt>
                <c:pt idx="4">
                  <c:v>69.8</c:v>
                </c:pt>
                <c:pt idx="5">
                  <c:v>72.400000000000006</c:v>
                </c:pt>
                <c:pt idx="6">
                  <c:v>71.7</c:v>
                </c:pt>
                <c:pt idx="7">
                  <c:v>73.3</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'D19'!$C$39</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'D19'!$D$39:$K$39</c:f>
              <c:numCache>
                <c:formatCode>0.0</c:formatCode>
                <c:ptCount val="8"/>
                <c:pt idx="0">
                  <c:v>-59.9</c:v>
                </c:pt>
                <c:pt idx="1">
                  <c:v>-59.79</c:v>
                </c:pt>
                <c:pt idx="2">
                  <c:v>-59.7</c:v>
                </c:pt>
                <c:pt idx="3">
                  <c:v>-60.6</c:v>
                </c:pt>
                <c:pt idx="4">
                  <c:v>-61.1</c:v>
                </c:pt>
                <c:pt idx="5">
                  <c:v>-61.2</c:v>
                </c:pt>
                <c:pt idx="6">
                  <c:v>-60.9</c:v>
                </c:pt>
                <c:pt idx="7">
                  <c:v>-61.1</c:v>
                </c:pt>
              </c:numCache>
            </c:numRef>
          </c:val>
          <c:extLst>
            <c:ext xmlns:c16="http://schemas.microsoft.com/office/drawing/2014/chart" uri="{C3380CC4-5D6E-409C-BE32-E72D297353CC}">
              <c16:uniqueId val="{00000005-1BDB-44F4-8A4B-9128F4F575A0}"/>
            </c:ext>
          </c:extLst>
        </c:ser>
        <c:ser>
          <c:idx val="5"/>
          <c:order val="6"/>
          <c:tx>
            <c:strRef>
              <c:f>'D19'!$C$40</c:f>
              <c:strCache>
                <c:ptCount val="1"/>
                <c:pt idx="0">
                  <c:v>Direct investment</c:v>
                </c:pt>
              </c:strCache>
            </c:strRef>
          </c:tx>
          <c:spPr>
            <a:solidFill>
              <a:srgbClr val="A8ADB4"/>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'D19'!$D$40:$K$40</c:f>
              <c:numCache>
                <c:formatCode>0.0</c:formatCode>
                <c:ptCount val="8"/>
                <c:pt idx="0">
                  <c:v>-39.9</c:v>
                </c:pt>
                <c:pt idx="1">
                  <c:v>-40</c:v>
                </c:pt>
                <c:pt idx="2">
                  <c:v>-40.1</c:v>
                </c:pt>
                <c:pt idx="3">
                  <c:v>-39.299999999999997</c:v>
                </c:pt>
                <c:pt idx="4">
                  <c:v>-38.799999999999997</c:v>
                </c:pt>
                <c:pt idx="5">
                  <c:v>-38.799999999999997</c:v>
                </c:pt>
                <c:pt idx="6">
                  <c:v>-39.1</c:v>
                </c:pt>
                <c:pt idx="7">
                  <c:v>-38.799999999999997</c:v>
                </c:pt>
              </c:numCache>
            </c:numRef>
          </c:val>
          <c:extLst>
            <c:ext xmlns:c16="http://schemas.microsoft.com/office/drawing/2014/chart" uri="{C3380CC4-5D6E-409C-BE32-E72D297353CC}">
              <c16:uniqueId val="{00000006-1BDB-44F4-8A4B-9128F4F575A0}"/>
            </c:ext>
          </c:extLst>
        </c:ser>
        <c:ser>
          <c:idx val="0"/>
          <c:order val="7"/>
          <c:tx>
            <c:strRef>
              <c:f>'D19'!$C$41</c:f>
              <c:strCache>
                <c:ptCount val="1"/>
                <c:pt idx="0">
                  <c:v>Portfolio investment</c:v>
                </c:pt>
              </c:strCache>
            </c:strRef>
          </c:tx>
          <c:spPr>
            <a:solidFill>
              <a:srgbClr val="F79646">
                <a:lumMod val="50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4-4E70-4D10-B5AF-93D4E4C686CB}"/>
                </c:ext>
              </c:extLst>
            </c:dLbl>
            <c:dLbl>
              <c:idx val="6"/>
              <c:delete val="1"/>
              <c:extLst>
                <c:ext xmlns:c15="http://schemas.microsoft.com/office/drawing/2012/chart" uri="{CE6537A1-D6FC-4f65-9D91-7224C49458BB}"/>
                <c:ext xmlns:c16="http://schemas.microsoft.com/office/drawing/2014/chart" uri="{C3380CC4-5D6E-409C-BE32-E72D297353CC}">
                  <c16:uniqueId val="{00000005-4E70-4D10-B5AF-93D4E4C686CB}"/>
                </c:ext>
              </c:extLst>
            </c:dLbl>
            <c:dLbl>
              <c:idx val="7"/>
              <c:delete val="1"/>
              <c:extLst>
                <c:ext xmlns:c15="http://schemas.microsoft.com/office/drawing/2012/chart" uri="{CE6537A1-D6FC-4f65-9D91-7224C49458BB}"/>
                <c:ext xmlns:c16="http://schemas.microsoft.com/office/drawing/2014/chart" uri="{C3380CC4-5D6E-409C-BE32-E72D297353CC}">
                  <c16:uniqueId val="{00000000-46AE-41B0-864C-8059A3F6E8F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'D19'!$D$41:$K$41</c:f>
              <c:numCache>
                <c:formatCode>0.0</c:formatCode>
                <c:ptCount val="8"/>
                <c:pt idx="0">
                  <c:v>-0.2</c:v>
                </c:pt>
                <c:pt idx="1">
                  <c:v>-0.2</c:v>
                </c:pt>
                <c:pt idx="2">
                  <c:v>-0.2</c:v>
                </c:pt>
                <c:pt idx="3">
                  <c:v>-0.1</c:v>
                </c:pt>
                <c:pt idx="4">
                  <c:v>-0.1</c:v>
                </c:pt>
                <c:pt idx="5">
                  <c:v>0</c:v>
                </c:pt>
                <c:pt idx="6">
                  <c:v>0</c:v>
                </c:pt>
                <c:pt idx="7">
                  <c:v>-0.1</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RO"/>
                  <a:t> </a:t>
                </a:r>
                <a:r>
                  <a:rPr lang="en-US"/>
                  <a:t>Liabilities</a:t>
                </a:r>
                <a:r>
                  <a:rPr lang="ro-RO"/>
                  <a:t>           </a:t>
                </a:r>
                <a:r>
                  <a:rPr lang="en-US"/>
                  <a:t>        </a:t>
                </a:r>
                <a:r>
                  <a:rPr lang="ro-RO"/>
                  <a:t>      </a:t>
                </a:r>
                <a:r>
                  <a:rPr lang="en-US"/>
                  <a:t>                         </a:t>
                </a:r>
                <a:r>
                  <a:rPr lang="ro-RO"/>
                  <a:t>      </a:t>
                </a:r>
                <a:r>
                  <a:rPr lang="en-US"/>
                  <a:t>Assets                       </a:t>
                </a:r>
              </a:p>
            </c:rich>
          </c:tx>
          <c:layout>
            <c:manualLayout>
              <c:xMode val="edge"/>
              <c:yMode val="edge"/>
              <c:x val="1.7277201809294932E-2"/>
              <c:y val="0.1597201921278525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16666666666662E-2"/>
          <c:y val="6.6252548636106814E-2"/>
          <c:w val="0.65980314960629927"/>
          <c:h val="0.72414410339699709"/>
        </c:manualLayout>
      </c:layout>
      <c:areaChart>
        <c:grouping val="standard"/>
        <c:varyColors val="0"/>
        <c:ser>
          <c:idx val="4"/>
          <c:order val="4"/>
          <c:tx>
            <c:strRef>
              <c:f>'D20'!$B$43</c:f>
              <c:strCache>
                <c:ptCount val="1"/>
                <c:pt idx="0">
                  <c:v>100-150% of (30%STD + 15%OL + 5%M2 + 5%eX)</c:v>
                </c:pt>
              </c:strCache>
            </c:strRef>
          </c:tx>
          <c:spPr>
            <a:solidFill>
              <a:schemeClr val="bg1">
                <a:lumMod val="65000"/>
              </a:schemeClr>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'D20'!$C$43:$J$43</c:f>
              <c:numCache>
                <c:formatCode>0.00</c:formatCode>
                <c:ptCount val="8"/>
                <c:pt idx="0">
                  <c:v>3687.7691564116294</c:v>
                </c:pt>
                <c:pt idx="1">
                  <c:v>3650.0287672108902</c:v>
                </c:pt>
                <c:pt idx="2">
                  <c:v>3654.5128286806512</c:v>
                </c:pt>
                <c:pt idx="3">
                  <c:v>3827.4789639562596</c:v>
                </c:pt>
                <c:pt idx="4">
                  <c:v>3856.0390905367894</c:v>
                </c:pt>
                <c:pt idx="5">
                  <c:v>3771.3356569388543</c:v>
                </c:pt>
                <c:pt idx="6">
                  <c:v>3832.1360776110159</c:v>
                </c:pt>
                <c:pt idx="7">
                  <c:v>3885.8460388403182</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of (30%STD + 15%OL + 5%M2 + 5%eX)</c:v>
                </c:pt>
              </c:strCache>
            </c:strRef>
          </c:tx>
          <c:spPr>
            <a:solidFill>
              <a:schemeClr val="bg1"/>
            </a:solidFill>
            <a:ln w="28575">
              <a:noFill/>
            </a:ln>
          </c:spP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'D20'!$C$42:$J$42</c:f>
              <c:numCache>
                <c:formatCode>#,##0.00</c:formatCode>
                <c:ptCount val="8"/>
                <c:pt idx="0">
                  <c:v>2458.5127709410863</c:v>
                </c:pt>
                <c:pt idx="1">
                  <c:v>2433.3525114739268</c:v>
                </c:pt>
                <c:pt idx="2">
                  <c:v>2436.3418857871006</c:v>
                </c:pt>
                <c:pt idx="3">
                  <c:v>2551.6526426375062</c:v>
                </c:pt>
                <c:pt idx="4">
                  <c:v>2570.6927270245264</c:v>
                </c:pt>
                <c:pt idx="5">
                  <c:v>2514.2237712925694</c:v>
                </c:pt>
                <c:pt idx="6">
                  <c:v>2554.7573850740105</c:v>
                </c:pt>
                <c:pt idx="7">
                  <c:v>2590.5640258935455</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Reserve assets</c:v>
                </c:pt>
              </c:strCache>
            </c:strRef>
          </c:tx>
          <c:spPr>
            <a:solidFill>
              <a:srgbClr val="ACB5C2"/>
            </a:solidFill>
            <a:ln w="25400">
              <a:noFill/>
            </a:ln>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'D20'!$C$38:$J$38</c:f>
              <c:numCache>
                <c:formatCode>#,##0.00</c:formatCode>
                <c:ptCount val="8"/>
                <c:pt idx="0">
                  <c:v>5001.127627586784</c:v>
                </c:pt>
                <c:pt idx="1">
                  <c:v>4940.9774620438993</c:v>
                </c:pt>
                <c:pt idx="2">
                  <c:v>5090.1391415035105</c:v>
                </c:pt>
                <c:pt idx="3">
                  <c:v>5247.4539378051677</c:v>
                </c:pt>
                <c:pt idx="4">
                  <c:v>5050.8651628938132</c:v>
                </c:pt>
                <c:pt idx="5">
                  <c:v>5070.2357512110284</c:v>
                </c:pt>
                <c:pt idx="6">
                  <c:v>5163.6877926174329</c:v>
                </c:pt>
                <c:pt idx="7">
                  <c:v>5104.2665199949051</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months of actual imports of goods and services</c:v>
                </c:pt>
              </c:strCache>
            </c:strRef>
          </c:tx>
          <c:spPr>
            <a:ln w="28575">
              <a:noFill/>
            </a:ln>
          </c:spPr>
          <c:marker>
            <c:symbol val="circle"/>
            <c:size val="8"/>
            <c:spPr>
              <a:solidFill>
                <a:srgbClr val="404759"/>
              </a:solidFill>
              <a:ln>
                <a:solidFill>
                  <a:srgbClr val="3F4853"/>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'D20'!$C$39:$J$39</c:f>
              <c:numCache>
                <c:formatCode>#,##0.00</c:formatCode>
                <c:ptCount val="8"/>
                <c:pt idx="0">
                  <c:v>2213.8733650729664</c:v>
                </c:pt>
                <c:pt idx="1">
                  <c:v>2286.3417359033383</c:v>
                </c:pt>
                <c:pt idx="2">
                  <c:v>2335.1293245530642</c:v>
                </c:pt>
                <c:pt idx="3">
                  <c:v>2410.0932988595559</c:v>
                </c:pt>
                <c:pt idx="4">
                  <c:v>2544.6122847870943</c:v>
                </c:pt>
                <c:pt idx="5">
                  <c:v>2602.7805048998512</c:v>
                </c:pt>
                <c:pt idx="6">
                  <c:v>2642.1892843993819</c:v>
                </c:pt>
                <c:pt idx="7">
                  <c:v>2716.7690730136196</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of short-term external debt</c:v>
                </c:pt>
              </c:strCache>
            </c:strRef>
          </c:tx>
          <c:spPr>
            <a:ln w="28575">
              <a:noFill/>
            </a:ln>
          </c:spPr>
          <c:marker>
            <c:symbol val="circle"/>
            <c:size val="8"/>
            <c:spPr>
              <a:solidFill>
                <a:srgbClr val="847A63"/>
              </a:solidFill>
              <a:ln>
                <a:solidFill>
                  <a:schemeClr val="accent6">
                    <a:lumMod val="50000"/>
                  </a:schemeClr>
                </a:solidFill>
                <a:prstDash val="solid"/>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'D20'!$C$40:$J$40</c:f>
              <c:numCache>
                <c:formatCode>#,##0.00</c:formatCode>
                <c:ptCount val="8"/>
                <c:pt idx="0">
                  <c:v>3640.4258949036503</c:v>
                </c:pt>
                <c:pt idx="1">
                  <c:v>3553.5798662548418</c:v>
                </c:pt>
                <c:pt idx="2">
                  <c:v>3471.8055774141499</c:v>
                </c:pt>
                <c:pt idx="3">
                  <c:v>3517.6910414824742</c:v>
                </c:pt>
                <c:pt idx="4">
                  <c:v>3571.27078303089</c:v>
                </c:pt>
                <c:pt idx="5">
                  <c:v>3342.6340971909299</c:v>
                </c:pt>
                <c:pt idx="6">
                  <c:v>3371.94879906191</c:v>
                </c:pt>
                <c:pt idx="7">
                  <c:v>3333.5323225657567</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'D20'!$C$36:$J$37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'D20'!$C$41:$J$41</c:f>
              <c:numCache>
                <c:formatCode>#,##0.00</c:formatCode>
                <c:ptCount val="8"/>
                <c:pt idx="0">
                  <c:v>1187.8831004346157</c:v>
                </c:pt>
                <c:pt idx="1">
                  <c:v>1224.4799141223862</c:v>
                </c:pt>
                <c:pt idx="2">
                  <c:v>1257.2549947045336</c:v>
                </c:pt>
                <c:pt idx="3">
                  <c:v>1306.8800555135522</c:v>
                </c:pt>
                <c:pt idx="4">
                  <c:v>1319.0036048359311</c:v>
                </c:pt>
                <c:pt idx="5">
                  <c:v>1352.9961381351552</c:v>
                </c:pt>
                <c:pt idx="6">
                  <c:v>1388.3276812532831</c:v>
                </c:pt>
                <c:pt idx="7">
                  <c:v>1463.6054191106141</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rgbClr val="FAFAFC"/>
    </a:solidFill>
    <a:ln w="3175">
      <a:noFill/>
      <a:prstDash val="solid"/>
    </a:ln>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3049792016936E-2"/>
          <c:y val="8.7575218146275405E-2"/>
          <c:w val="0.89372916871531782"/>
          <c:h val="0.57882162787903935"/>
        </c:manualLayout>
      </c:layout>
      <c:lineChart>
        <c:grouping val="standard"/>
        <c:varyColors val="0"/>
        <c:ser>
          <c:idx val="0"/>
          <c:order val="0"/>
          <c:tx>
            <c:strRef>
              <c:f>'D21'!$B$35</c:f>
              <c:strCache>
                <c:ptCount val="1"/>
                <c:pt idx="0">
                  <c:v>EU</c:v>
                </c:pt>
              </c:strCache>
            </c:strRef>
          </c:tx>
          <c:spPr>
            <a:ln w="19050" cap="rnd">
              <a:solidFill>
                <a:srgbClr val="7C8A9D"/>
              </a:solidFill>
              <a:round/>
            </a:ln>
            <a:effectLst/>
          </c:spPr>
          <c:marker>
            <c:symbol val="diamond"/>
            <c:size val="7"/>
            <c:spPr>
              <a:solidFill>
                <a:srgbClr val="7C8A9D"/>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'D21'!$C$35:$J$35</c:f>
              <c:numCache>
                <c:formatCode>#,##0.00</c:formatCode>
                <c:ptCount val="8"/>
                <c:pt idx="0">
                  <c:v>2787.3004184640149</c:v>
                </c:pt>
                <c:pt idx="1">
                  <c:v>2812.6181575748783</c:v>
                </c:pt>
                <c:pt idx="2">
                  <c:v>2914.9215435982696</c:v>
                </c:pt>
                <c:pt idx="3">
                  <c:v>2958.2704279623126</c:v>
                </c:pt>
                <c:pt idx="4">
                  <c:v>2957.3126373734281</c:v>
                </c:pt>
                <c:pt idx="5">
                  <c:v>3006.6652074980302</c:v>
                </c:pt>
                <c:pt idx="6">
                  <c:v>3132.5483048276888</c:v>
                </c:pt>
                <c:pt idx="7">
                  <c:v>3143.6212650969646</c:v>
                </c:pt>
              </c:numCache>
            </c:numRef>
          </c:val>
          <c:smooth val="0"/>
          <c:extLst>
            <c:ext xmlns:c16="http://schemas.microsoft.com/office/drawing/2014/chart" uri="{C3380CC4-5D6E-409C-BE32-E72D297353CC}">
              <c16:uniqueId val="{00000001-3BD8-42B2-BFF5-3FCEAAFDC42B}"/>
            </c:ext>
          </c:extLst>
        </c:ser>
        <c:ser>
          <c:idx val="1"/>
          <c:order val="1"/>
          <c:tx>
            <c:strRef>
              <c:f>'D21'!$B$36</c:f>
              <c:strCache>
                <c:ptCount val="1"/>
                <c:pt idx="0">
                  <c:v>Other countries</c:v>
                </c:pt>
              </c:strCache>
            </c:strRef>
          </c:tx>
          <c:spPr>
            <a:ln w="19050" cap="rnd">
              <a:solidFill>
                <a:srgbClr val="7C8A9D">
                  <a:lumMod val="50000"/>
                </a:srgbClr>
              </a:solidFill>
              <a:round/>
            </a:ln>
            <a:effectLst/>
          </c:spPr>
          <c:marker>
            <c:symbol val="triangle"/>
            <c:size val="7"/>
            <c:spPr>
              <a:solidFill>
                <a:srgbClr val="404759"/>
              </a:solidFill>
              <a:ln w="9525">
                <a:solidFill>
                  <a:sysClr val="window" lastClr="FFFFFF"/>
                </a:solidFill>
              </a:ln>
              <a:effectLst/>
            </c:spPr>
          </c:marker>
          <c:dLbls>
            <c:numFmt formatCode="0.00" sourceLinked="0"/>
            <c:spPr>
              <a:noFill/>
              <a:ln>
                <a:noFill/>
              </a:ln>
              <a:effectLst/>
            </c:spPr>
            <c:txPr>
              <a:bodyPr rot="0" vert="horz"/>
              <a:lstStyle/>
              <a:p>
                <a:pPr>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'D21'!$C$36:$J$36</c:f>
              <c:numCache>
                <c:formatCode>#,##0.00</c:formatCode>
                <c:ptCount val="8"/>
                <c:pt idx="0">
                  <c:v>526.3404957572086</c:v>
                </c:pt>
                <c:pt idx="1">
                  <c:v>511.79795250837856</c:v>
                </c:pt>
                <c:pt idx="2">
                  <c:v>526.80125710171092</c:v>
                </c:pt>
                <c:pt idx="3">
                  <c:v>506.88683957715432</c:v>
                </c:pt>
                <c:pt idx="4">
                  <c:v>530.91659795426335</c:v>
                </c:pt>
                <c:pt idx="5">
                  <c:v>526.26339609013723</c:v>
                </c:pt>
                <c:pt idx="6">
                  <c:v>582.81025144924138</c:v>
                </c:pt>
                <c:pt idx="7">
                  <c:v>590.83615476766568</c:v>
                </c:pt>
              </c:numCache>
            </c:numRef>
          </c:val>
          <c:smooth val="0"/>
          <c:extLst>
            <c:ext xmlns:c16="http://schemas.microsoft.com/office/drawing/2014/chart" uri="{C3380CC4-5D6E-409C-BE32-E72D297353CC}">
              <c16:uniqueId val="{00000003-3BD8-42B2-BFF5-3FCEAAFDC42B}"/>
            </c:ext>
          </c:extLst>
        </c:ser>
        <c:ser>
          <c:idx val="2"/>
          <c:order val="2"/>
          <c:tx>
            <c:strRef>
              <c:f>'D21'!$B$37</c:f>
              <c:strCache>
                <c:ptCount val="1"/>
                <c:pt idx="0">
                  <c:v>CIS</c:v>
                </c:pt>
              </c:strCache>
            </c:strRef>
          </c:tx>
          <c:spPr>
            <a:ln w="19050" cap="rnd">
              <a:solidFill>
                <a:sysClr val="window" lastClr="FFFFFF">
                  <a:lumMod val="50000"/>
                </a:sysClr>
              </a:solidFill>
              <a:round/>
            </a:ln>
            <a:effectLst/>
          </c:spPr>
          <c:marker>
            <c:symbol val="square"/>
            <c:size val="5"/>
            <c:spPr>
              <a:solidFill>
                <a:srgbClr val="7F7F7F"/>
              </a:solidFill>
              <a:ln w="9525">
                <a:solidFill>
                  <a:sysClr val="window" lastClr="FFFFFF"/>
                </a:solidFill>
              </a:ln>
              <a:effectLst/>
            </c:spPr>
          </c:marker>
          <c:dLbls>
            <c:dLbl>
              <c:idx val="3"/>
              <c:layout>
                <c:manualLayout>
                  <c:x val="-3.4972589210662396E-2"/>
                  <c:y val="3.65175332527206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D8-42B2-BFF5-3FCEAAFDC42B}"/>
                </c:ext>
              </c:extLst>
            </c:dLbl>
            <c:numFmt formatCode="0.00" sourceLinked="0"/>
            <c:spPr>
              <a:noFill/>
              <a:ln>
                <a:noFill/>
              </a:ln>
              <a:effectLst/>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'D21'!$C$37:$J$37</c:f>
              <c:numCache>
                <c:formatCode>#,##0.00</c:formatCode>
                <c:ptCount val="8"/>
                <c:pt idx="0">
                  <c:v>-25.174657961059467</c:v>
                </c:pt>
                <c:pt idx="1">
                  <c:v>-33.139277184824223</c:v>
                </c:pt>
                <c:pt idx="2">
                  <c:v>-21.906031911829075</c:v>
                </c:pt>
                <c:pt idx="3">
                  <c:v>-24.496464094496854</c:v>
                </c:pt>
                <c:pt idx="4">
                  <c:v>-26.357073955649746</c:v>
                </c:pt>
                <c:pt idx="5">
                  <c:v>-14.235152254460711</c:v>
                </c:pt>
                <c:pt idx="6">
                  <c:v>-13.732995427388758</c:v>
                </c:pt>
                <c:pt idx="7">
                  <c:v>-13.630201077878572</c:v>
                </c:pt>
              </c:numCache>
            </c:numRef>
          </c:val>
          <c:smooth val="0"/>
          <c:extLst>
            <c:ext xmlns:c16="http://schemas.microsoft.com/office/drawing/2014/chart" uri="{C3380CC4-5D6E-409C-BE32-E72D297353CC}">
              <c16:uniqueId val="{00000006-3BD8-42B2-BFF5-3FCEAAFDC42B}"/>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474132040"/>
        <c:crosses val="autoZero"/>
        <c:auto val="1"/>
        <c:lblAlgn val="ctr"/>
        <c:lblOffset val="100"/>
        <c:noMultiLvlLbl val="0"/>
      </c:catAx>
      <c:valAx>
        <c:axId val="474132040"/>
        <c:scaling>
          <c:orientation val="minMax"/>
          <c:max val="4000"/>
          <c:min val="-1000"/>
        </c:scaling>
        <c:delete val="0"/>
        <c:axPos val="l"/>
        <c:numFmt formatCode="#,##0" sourceLinked="0"/>
        <c:majorTickMark val="none"/>
        <c:minorTickMark val="none"/>
        <c:tickLblPos val="nextTo"/>
        <c:spPr>
          <a:noFill/>
          <a:ln>
            <a:solidFill>
              <a:sysClr val="window" lastClr="FFFFFF">
                <a:lumMod val="85000"/>
              </a:sysClr>
            </a:solidFill>
          </a:ln>
          <a:effectLst/>
        </c:spPr>
        <c:txPr>
          <a:bodyPr rot="-60000000" vert="horz"/>
          <a:lstStyle/>
          <a:p>
            <a:pPr>
              <a:defRPr/>
            </a:pPr>
            <a:endParaRPr lang="ro-MD"/>
          </a:p>
        </c:txPr>
        <c:crossAx val="474117280"/>
        <c:crosses val="autoZero"/>
        <c:crossBetween val="between"/>
        <c:majorUnit val="1000"/>
      </c:valAx>
      <c:spPr>
        <a:solidFill>
          <a:srgbClr val="F8F9FA"/>
        </a:solidFill>
      </c:spPr>
    </c:plotArea>
    <c:legend>
      <c:legendPos val="t"/>
      <c:layout>
        <c:manualLayout>
          <c:xMode val="edge"/>
          <c:yMode val="edge"/>
          <c:x val="8.18094966274205E-2"/>
          <c:y val="0.88523813164131182"/>
          <c:w val="0.83541928104575158"/>
          <c:h val="9.1795290503459789E-2"/>
        </c:manualLayout>
      </c:layout>
      <c:overlay val="0"/>
      <c:spPr>
        <a:noFill/>
        <a:ln>
          <a:noFill/>
        </a:ln>
        <a:effectLst/>
      </c:spPr>
      <c:txPr>
        <a:bodyPr rot="0" vert="horz"/>
        <a:lstStyle/>
        <a:p>
          <a:pPr>
            <a:defRPr/>
          </a:pPr>
          <a:endParaRPr lang="ro-MD"/>
        </a:p>
      </c:txPr>
    </c:legend>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474558846128047E-2"/>
          <c:y val="0.25120632381889763"/>
          <c:w val="0.44329134753720328"/>
          <c:h val="0.58796259842519683"/>
        </c:manualLayout>
      </c:layout>
      <c:pieChart>
        <c:varyColors val="1"/>
        <c:ser>
          <c:idx val="0"/>
          <c:order val="0"/>
          <c:dPt>
            <c:idx val="0"/>
            <c:bubble3D val="0"/>
            <c:spPr>
              <a:solidFill>
                <a:srgbClr val="646464"/>
              </a:solidFill>
              <a:ln w="19050">
                <a:solidFill>
                  <a:schemeClr val="lt1"/>
                </a:solidFill>
              </a:ln>
              <a:effectLst/>
            </c:spPr>
            <c:extLst>
              <c:ext xmlns:c16="http://schemas.microsoft.com/office/drawing/2014/chart" uri="{C3380CC4-5D6E-409C-BE32-E72D297353CC}">
                <c16:uniqueId val="{00000018-414F-476B-A814-03DC8F7A65C6}"/>
              </c:ext>
            </c:extLst>
          </c:dPt>
          <c:dPt>
            <c:idx val="1"/>
            <c:bubble3D val="0"/>
            <c:spPr>
              <a:solidFill>
                <a:srgbClr val="5B6069"/>
              </a:solidFill>
              <a:ln w="19050">
                <a:solidFill>
                  <a:schemeClr val="lt1"/>
                </a:solidFill>
              </a:ln>
              <a:effectLst/>
            </c:spPr>
            <c:extLst>
              <c:ext xmlns:c16="http://schemas.microsoft.com/office/drawing/2014/chart" uri="{C3380CC4-5D6E-409C-BE32-E72D297353CC}">
                <c16:uniqueId val="{0000001A-414F-476B-A814-03DC8F7A65C6}"/>
              </c:ext>
            </c:extLst>
          </c:dPt>
          <c:dPt>
            <c:idx val="2"/>
            <c:bubble3D val="0"/>
            <c:spPr>
              <a:solidFill>
                <a:srgbClr val="747A86"/>
              </a:solidFill>
              <a:ln w="19050">
                <a:solidFill>
                  <a:schemeClr val="lt1"/>
                </a:solidFill>
              </a:ln>
              <a:effectLst/>
            </c:spPr>
            <c:extLst>
              <c:ext xmlns:c16="http://schemas.microsoft.com/office/drawing/2014/chart" uri="{C3380CC4-5D6E-409C-BE32-E72D297353CC}">
                <c16:uniqueId val="{0000001C-414F-476B-A814-03DC8F7A65C6}"/>
              </c:ext>
            </c:extLst>
          </c:dPt>
          <c:dPt>
            <c:idx val="3"/>
            <c:bubble3D val="0"/>
            <c:spPr>
              <a:solidFill>
                <a:srgbClr val="989DA6"/>
              </a:solidFill>
              <a:ln w="19050">
                <a:solidFill>
                  <a:schemeClr val="lt1"/>
                </a:solidFill>
              </a:ln>
              <a:effectLst/>
            </c:spPr>
            <c:extLst>
              <c:ext xmlns:c16="http://schemas.microsoft.com/office/drawing/2014/chart" uri="{C3380CC4-5D6E-409C-BE32-E72D297353CC}">
                <c16:uniqueId val="{0000001E-414F-476B-A814-03DC8F7A65C6}"/>
              </c:ext>
            </c:extLst>
          </c:dPt>
          <c:dPt>
            <c:idx val="4"/>
            <c:bubble3D val="0"/>
            <c:spPr>
              <a:solidFill>
                <a:srgbClr val="C0C3C8"/>
              </a:solidFill>
              <a:ln w="19050">
                <a:solidFill>
                  <a:schemeClr val="lt1"/>
                </a:solidFill>
              </a:ln>
              <a:effectLst/>
            </c:spPr>
            <c:extLst>
              <c:ext xmlns:c16="http://schemas.microsoft.com/office/drawing/2014/chart" uri="{C3380CC4-5D6E-409C-BE32-E72D297353CC}">
                <c16:uniqueId val="{00000020-414F-476B-A814-03DC8F7A65C6}"/>
              </c:ext>
            </c:extLst>
          </c:dPt>
          <c:dPt>
            <c:idx val="5"/>
            <c:bubble3D val="0"/>
            <c:spPr>
              <a:solidFill>
                <a:srgbClr val="E8E8E8"/>
              </a:solidFill>
              <a:ln w="19050">
                <a:solidFill>
                  <a:schemeClr val="lt1"/>
                </a:solidFill>
              </a:ln>
              <a:effectLst/>
            </c:spPr>
            <c:extLst>
              <c:ext xmlns:c16="http://schemas.microsoft.com/office/drawing/2014/chart" uri="{C3380CC4-5D6E-409C-BE32-E72D297353CC}">
                <c16:uniqueId val="{00000022-414F-476B-A814-03DC8F7A65C6}"/>
              </c:ext>
            </c:extLst>
          </c:dPt>
          <c:dPt>
            <c:idx val="6"/>
            <c:bubble3D val="0"/>
            <c:spPr>
              <a:solidFill>
                <a:srgbClr val="CFCFCF"/>
              </a:solidFill>
              <a:ln w="19050">
                <a:solidFill>
                  <a:schemeClr val="lt1"/>
                </a:solidFill>
              </a:ln>
              <a:effectLst/>
            </c:spPr>
            <c:extLst>
              <c:ext xmlns:c16="http://schemas.microsoft.com/office/drawing/2014/chart" uri="{C3380CC4-5D6E-409C-BE32-E72D297353CC}">
                <c16:uniqueId val="{00000024-414F-476B-A814-03DC8F7A65C6}"/>
              </c:ext>
            </c:extLst>
          </c:dPt>
          <c:dPt>
            <c:idx val="7"/>
            <c:bubble3D val="0"/>
            <c:spPr>
              <a:solidFill>
                <a:srgbClr val="BEBEBE"/>
              </a:solidFill>
              <a:ln w="19050">
                <a:solidFill>
                  <a:schemeClr val="lt1"/>
                </a:solidFill>
              </a:ln>
              <a:effectLst/>
            </c:spPr>
            <c:extLst>
              <c:ext xmlns:c16="http://schemas.microsoft.com/office/drawing/2014/chart" uri="{C3380CC4-5D6E-409C-BE32-E72D297353CC}">
                <c16:uniqueId val="{00000026-414F-476B-A814-03DC8F7A65C6}"/>
              </c:ext>
            </c:extLst>
          </c:dPt>
          <c:dPt>
            <c:idx val="8"/>
            <c:bubble3D val="0"/>
            <c:spPr>
              <a:solidFill>
                <a:srgbClr val="A9A9A9"/>
              </a:solidFill>
              <a:ln w="19050">
                <a:solidFill>
                  <a:schemeClr val="lt1"/>
                </a:solidFill>
              </a:ln>
              <a:effectLst/>
            </c:spPr>
            <c:extLst>
              <c:ext xmlns:c16="http://schemas.microsoft.com/office/drawing/2014/chart" uri="{C3380CC4-5D6E-409C-BE32-E72D297353CC}">
                <c16:uniqueId val="{00000028-414F-476B-A814-03DC8F7A65C6}"/>
              </c:ext>
            </c:extLst>
          </c:dPt>
          <c:dPt>
            <c:idx val="9"/>
            <c:bubble3D val="0"/>
            <c:spPr>
              <a:solidFill>
                <a:srgbClr val="999999"/>
              </a:solidFill>
              <a:ln w="19050">
                <a:solidFill>
                  <a:schemeClr val="lt1"/>
                </a:solidFill>
              </a:ln>
              <a:effectLst/>
            </c:spPr>
            <c:extLst>
              <c:ext xmlns:c16="http://schemas.microsoft.com/office/drawing/2014/chart" uri="{C3380CC4-5D6E-409C-BE32-E72D297353CC}">
                <c16:uniqueId val="{0000002A-414F-476B-A814-03DC8F7A65C6}"/>
              </c:ext>
            </c:extLst>
          </c:dPt>
          <c:dPt>
            <c:idx val="10"/>
            <c:bubble3D val="0"/>
            <c:spPr>
              <a:solidFill>
                <a:srgbClr val="848484"/>
              </a:solidFill>
              <a:ln w="19050">
                <a:solidFill>
                  <a:schemeClr val="lt1"/>
                </a:solidFill>
              </a:ln>
              <a:effectLst/>
            </c:spPr>
            <c:extLst>
              <c:ext xmlns:c16="http://schemas.microsoft.com/office/drawing/2014/chart" uri="{C3380CC4-5D6E-409C-BE32-E72D297353CC}">
                <c16:uniqueId val="{0000002C-414F-476B-A814-03DC8F7A65C6}"/>
              </c:ext>
            </c:extLst>
          </c:dPt>
          <c:dLbls>
            <c:dLbl>
              <c:idx val="0"/>
              <c:layout>
                <c:manualLayout>
                  <c:x val="-1.9423431446069242E-2"/>
                  <c:y val="0.1519378259535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414F-476B-A814-03DC8F7A65C6}"/>
                </c:ext>
              </c:extLst>
            </c:dLbl>
            <c:dLbl>
              <c:idx val="1"/>
              <c:layout>
                <c:manualLayout>
                  <c:x val="-0.12257153184306796"/>
                  <c:y val="-0.12946214730971128"/>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414F-476B-A814-03DC8F7A65C6}"/>
                </c:ext>
              </c:extLst>
            </c:dLbl>
            <c:dLbl>
              <c:idx val="2"/>
              <c:layout>
                <c:manualLayout>
                  <c:x val="8.5274237219902738E-2"/>
                  <c:y val="8.2642306430446202E-3"/>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14F-476B-A814-03DC8F7A65C6}"/>
                </c:ext>
              </c:extLst>
            </c:dLbl>
            <c:dLbl>
              <c:idx val="3"/>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14F-476B-A814-03DC8F7A65C6}"/>
                </c:ext>
              </c:extLst>
            </c:dLbl>
            <c:dLbl>
              <c:idx val="4"/>
              <c:layout>
                <c:manualLayout>
                  <c:x val="-3.2769729907559518E-2"/>
                  <c:y val="-3.50580298556430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414F-476B-A814-03DC8F7A65C6}"/>
                </c:ext>
              </c:extLst>
            </c:dLbl>
            <c:dLbl>
              <c:idx val="5"/>
              <c:layout>
                <c:manualLayout>
                  <c:x val="9.6152389362519233E-4"/>
                  <c:y val="-8.9415190288714384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571751990993723"/>
                      <c:h val="0.11837393372703411"/>
                    </c:manualLayout>
                  </c15:layout>
                </c:ext>
                <c:ext xmlns:c16="http://schemas.microsoft.com/office/drawing/2014/chart" uri="{C3380CC4-5D6E-409C-BE32-E72D297353CC}">
                  <c16:uniqueId val="{00000022-414F-476B-A814-03DC8F7A65C6}"/>
                </c:ext>
              </c:extLst>
            </c:dLbl>
            <c:dLbl>
              <c:idx val="6"/>
              <c:layout>
                <c:manualLayout>
                  <c:x val="5.03913036622164E-3"/>
                  <c:y val="1.55558973097112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4-414F-476B-A814-03DC8F7A65C6}"/>
                </c:ext>
              </c:extLst>
            </c:dLbl>
            <c:dLbl>
              <c:idx val="7"/>
              <c:layout>
                <c:manualLayout>
                  <c:x val="0.1407466446766098"/>
                  <c:y val="-1.65537852690289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471362372452566"/>
                      <c:h val="0.13937356463254591"/>
                    </c:manualLayout>
                  </c15:layout>
                </c:ext>
                <c:ext xmlns:c16="http://schemas.microsoft.com/office/drawing/2014/chart" uri="{C3380CC4-5D6E-409C-BE32-E72D297353CC}">
                  <c16:uniqueId val="{00000026-414F-476B-A814-03DC8F7A65C6}"/>
                </c:ext>
              </c:extLst>
            </c:dLbl>
            <c:dLbl>
              <c:idx val="8"/>
              <c:layout>
                <c:manualLayout>
                  <c:x val="5.8037733725518209E-2"/>
                  <c:y val="4.28678641732283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8-414F-476B-A814-03DC8F7A65C6}"/>
                </c:ext>
              </c:extLst>
            </c:dLbl>
            <c:dLbl>
              <c:idx val="9"/>
              <c:layout>
                <c:manualLayout>
                  <c:x val="5.0141782066539783E-2"/>
                  <c:y val="0.1018675155839895"/>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322647501429261"/>
                      <c:h val="9.1483964895013106E-2"/>
                    </c:manualLayout>
                  </c15:layout>
                </c:ext>
                <c:ext xmlns:c16="http://schemas.microsoft.com/office/drawing/2014/chart" uri="{C3380CC4-5D6E-409C-BE32-E72D297353CC}">
                  <c16:uniqueId val="{0000002A-414F-476B-A814-03DC8F7A65C6}"/>
                </c:ext>
              </c:extLst>
            </c:dLbl>
            <c:dLbl>
              <c:idx val="10"/>
              <c:layout>
                <c:manualLayout>
                  <c:x val="5.715698742404967E-2"/>
                  <c:y val="0.1818385006561678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C-414F-476B-A814-03DC8F7A65C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Other</c:v>
                </c:pt>
                <c:pt idx="1">
                  <c:v>Financial and insurance activities</c:v>
                </c:pt>
                <c:pt idx="2">
                  <c:v>Wholesale and retail trade; repair of motor vehicles</c:v>
                </c:pt>
                <c:pt idx="3">
                  <c:v>Manufacturing industry</c:v>
                </c:pt>
                <c:pt idx="4">
                  <c:v>Information and communications</c:v>
                </c:pt>
                <c:pt idx="5">
                  <c:v>Real estate transactions</c:v>
                </c:pt>
                <c:pt idx="6">
                  <c:v>Transportation and storage</c:v>
                </c:pt>
                <c:pt idx="7">
                  <c:v>Electric and thermal energy, gas, hot water and air conditioning</c:v>
                </c:pt>
                <c:pt idx="8">
                  <c:v>Professional, scientific, and technical activities</c:v>
                </c:pt>
                <c:pt idx="9">
                  <c:v>Health and social care</c:v>
                </c:pt>
                <c:pt idx="10">
                  <c:v>Agriculture, forestry and fishing</c:v>
                </c:pt>
              </c:strCache>
            </c:strRef>
          </c:cat>
          <c:val>
            <c:numRef>
              <c:f>'D22'!$C$43:$C$53</c:f>
              <c:numCache>
                <c:formatCode>0.0%</c:formatCode>
                <c:ptCount val="11"/>
                <c:pt idx="0">
                  <c:v>9.8182987325997617E-3</c:v>
                </c:pt>
                <c:pt idx="1">
                  <c:v>0.3298354310105362</c:v>
                </c:pt>
                <c:pt idx="2">
                  <c:v>0.27035380713668655</c:v>
                </c:pt>
                <c:pt idx="3">
                  <c:v>0.17693620190099804</c:v>
                </c:pt>
                <c:pt idx="4">
                  <c:v>5.1828678562674098E-2</c:v>
                </c:pt>
                <c:pt idx="5">
                  <c:v>4.9186548491261035E-2</c:v>
                </c:pt>
                <c:pt idx="6">
                  <c:v>3.6440863772448873E-2</c:v>
                </c:pt>
                <c:pt idx="7">
                  <c:v>3.1229962600876921E-2</c:v>
                </c:pt>
                <c:pt idx="8">
                  <c:v>1.6638606137751415E-2</c:v>
                </c:pt>
                <c:pt idx="9">
                  <c:v>1.5088293690386438E-2</c:v>
                </c:pt>
                <c:pt idx="10">
                  <c:v>1.2643307963780622E-2</c:v>
                </c:pt>
              </c:numCache>
            </c:numRef>
          </c:val>
          <c:extLst>
            <c:ext xmlns:c16="http://schemas.microsoft.com/office/drawing/2014/chart" uri="{C3380CC4-5D6E-409C-BE32-E72D297353CC}">
              <c16:uniqueId val="{0000002D-414F-476B-A814-03DC8F7A65C6}"/>
            </c:ext>
          </c:extLst>
        </c:ser>
        <c:dLbls>
          <c:showLegendKey val="0"/>
          <c:showVal val="0"/>
          <c:showCatName val="0"/>
          <c:showSerName val="0"/>
          <c:showPercent val="0"/>
          <c:showBubbleSize val="0"/>
          <c:showLeaderLines val="1"/>
        </c:dLbls>
        <c:firstSliceAng val="100"/>
      </c:pieChart>
      <c:spPr>
        <a:noFill/>
        <a:ln>
          <a:noFill/>
        </a:ln>
        <a:effectLst>
          <a:softEdge rad="25400"/>
        </a:effectLst>
      </c:spPr>
    </c:plotArea>
    <c:plotVisOnly val="1"/>
    <c:dispBlanksAs val="gap"/>
    <c:showDLblsOverMax val="0"/>
  </c:chart>
  <c:spPr>
    <a:solidFill>
      <a:srgbClr val="F8F9FA"/>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2.7274366082209477E-2"/>
          <c:w val="0.86173440430295389"/>
          <c:h val="0.7837920774042062"/>
        </c:manualLayout>
      </c:layout>
      <c:barChart>
        <c:barDir val="col"/>
        <c:grouping val="stacked"/>
        <c:varyColors val="0"/>
        <c:ser>
          <c:idx val="1"/>
          <c:order val="0"/>
          <c:tx>
            <c:strRef>
              <c:f>'D23'!$C$35</c:f>
              <c:strCache>
                <c:ptCount val="1"/>
                <c:pt idx="0">
                  <c:v>short-term</c:v>
                </c:pt>
              </c:strCache>
            </c:strRef>
          </c:tx>
          <c:spPr>
            <a:solidFill>
              <a:srgbClr val="6F7681"/>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'D23'!$D$35:$K$35</c:f>
              <c:numCache>
                <c:formatCode>#,##0.00</c:formatCode>
                <c:ptCount val="8"/>
                <c:pt idx="0">
                  <c:v>38.165728389592758</c:v>
                </c:pt>
                <c:pt idx="1">
                  <c:v>35.22347553849351</c:v>
                </c:pt>
                <c:pt idx="2">
                  <c:v>38.037262015578548</c:v>
                </c:pt>
                <c:pt idx="3">
                  <c:v>39.356664390655922</c:v>
                </c:pt>
                <c:pt idx="4">
                  <c:v>41.560372294775213</c:v>
                </c:pt>
                <c:pt idx="5">
                  <c:v>39.190110700488376</c:v>
                </c:pt>
                <c:pt idx="6">
                  <c:v>41.435669153865497</c:v>
                </c:pt>
                <c:pt idx="7">
                  <c:v>37.961484470499066</c:v>
                </c:pt>
              </c:numCache>
            </c:numRef>
          </c:val>
          <c:extLst>
            <c:ext xmlns:c16="http://schemas.microsoft.com/office/drawing/2014/chart" uri="{C3380CC4-5D6E-409C-BE32-E72D297353CC}">
              <c16:uniqueId val="{00000000-4846-46EA-AF83-8A330D4277BA}"/>
            </c:ext>
          </c:extLst>
        </c:ser>
        <c:ser>
          <c:idx val="2"/>
          <c:order val="1"/>
          <c:tx>
            <c:strRef>
              <c:f>'D23'!$C$36</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'D23'!$D$36:$K$36</c:f>
              <c:numCache>
                <c:formatCode>#,##0.00</c:formatCode>
                <c:ptCount val="8"/>
                <c:pt idx="0">
                  <c:v>61.834271610407242</c:v>
                </c:pt>
                <c:pt idx="1">
                  <c:v>64.776524461506497</c:v>
                </c:pt>
                <c:pt idx="2">
                  <c:v>61.962737984421459</c:v>
                </c:pt>
                <c:pt idx="3">
                  <c:v>60.643335609344071</c:v>
                </c:pt>
                <c:pt idx="4">
                  <c:v>58.439627705224787</c:v>
                </c:pt>
                <c:pt idx="5">
                  <c:v>60.809889299511624</c:v>
                </c:pt>
                <c:pt idx="6">
                  <c:v>58.564330846134503</c:v>
                </c:pt>
                <c:pt idx="7">
                  <c:v>62.038515529500934</c:v>
                </c:pt>
              </c:numCache>
            </c:numRef>
          </c:val>
          <c:extLst>
            <c:ext xmlns:c16="http://schemas.microsoft.com/office/drawing/2014/chart" uri="{C3380CC4-5D6E-409C-BE32-E72D297353CC}">
              <c16:uniqueId val="{00000001-4846-46EA-AF83-8A330D4277BA}"/>
            </c:ext>
          </c:extLst>
        </c:ser>
        <c:ser>
          <c:idx val="4"/>
          <c:order val="2"/>
          <c:tx>
            <c:strRef>
              <c:f>'D23'!$C$37</c:f>
              <c:strCache>
                <c:ptCount val="1"/>
                <c:pt idx="0">
                  <c:v>long-term</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'D23'!$D$37:$K$37</c:f>
              <c:numCache>
                <c:formatCode>#,##0.00</c:formatCode>
                <c:ptCount val="8"/>
                <c:pt idx="0">
                  <c:v>-80.237821546616985</c:v>
                </c:pt>
                <c:pt idx="1">
                  <c:v>-79.715177197746428</c:v>
                </c:pt>
                <c:pt idx="2">
                  <c:v>-80.232342659108923</c:v>
                </c:pt>
                <c:pt idx="3">
                  <c:v>-82.084012927442757</c:v>
                </c:pt>
                <c:pt idx="4">
                  <c:v>-81.233572674478154</c:v>
                </c:pt>
                <c:pt idx="5">
                  <c:v>-81.619162908886906</c:v>
                </c:pt>
                <c:pt idx="6">
                  <c:v>-81.30515084259271</c:v>
                </c:pt>
                <c:pt idx="7">
                  <c:v>-81.707871717193157</c:v>
                </c:pt>
              </c:numCache>
            </c:numRef>
          </c:val>
          <c:extLst>
            <c:ext xmlns:c16="http://schemas.microsoft.com/office/drawing/2014/chart" uri="{C3380CC4-5D6E-409C-BE32-E72D297353CC}">
              <c16:uniqueId val="{00000003-4846-46EA-AF83-8A330D4277BA}"/>
            </c:ext>
          </c:extLst>
        </c:ser>
        <c:ser>
          <c:idx val="3"/>
          <c:order val="3"/>
          <c:tx>
            <c:strRef>
              <c:f>'D23'!$C$38</c:f>
              <c:strCache>
                <c:ptCount val="1"/>
                <c:pt idx="0">
                  <c:v>short-term</c:v>
                </c:pt>
              </c:strCache>
            </c:strRef>
          </c:tx>
          <c:spPr>
            <a:solidFill>
              <a:srgbClr val="6F7681"/>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'D23'!$D$38:$K$38</c:f>
              <c:numCache>
                <c:formatCode>#,##0.00</c:formatCode>
                <c:ptCount val="8"/>
                <c:pt idx="0">
                  <c:v>-19.762178453383022</c:v>
                </c:pt>
                <c:pt idx="1">
                  <c:v>-20.284822802253569</c:v>
                </c:pt>
                <c:pt idx="2">
                  <c:v>-19.767657340891088</c:v>
                </c:pt>
                <c:pt idx="3">
                  <c:v>-17.915987072557257</c:v>
                </c:pt>
                <c:pt idx="4">
                  <c:v>-18.766427325521846</c:v>
                </c:pt>
                <c:pt idx="5">
                  <c:v>-18.380837091113101</c:v>
                </c:pt>
                <c:pt idx="6">
                  <c:v>-18.694849157407294</c:v>
                </c:pt>
                <c:pt idx="7">
                  <c:v>-18.292128282806836</c:v>
                </c:pt>
              </c:numCache>
            </c:numRef>
          </c:val>
          <c:extLst>
            <c:ext xmlns:c16="http://schemas.microsoft.com/office/drawing/2014/chart" uri="{C3380CC4-5D6E-409C-BE32-E72D297353CC}">
              <c16:uniqueId val="{00000002-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2700"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r>
                  <a:rPr lang="en-US"/>
                  <a:t>Liabilities</a:t>
                </a:r>
                <a:r>
                  <a:rPr lang="ro-RO"/>
                  <a:t>          </a:t>
                </a:r>
                <a:r>
                  <a:rPr lang="en-US" baseline="0"/>
                  <a:t>                                 </a:t>
                </a:r>
                <a:r>
                  <a:rPr lang="en-US"/>
                  <a:t>Assets</a:t>
                </a:r>
              </a:p>
            </c:rich>
          </c:tx>
          <c:layout>
            <c:manualLayout>
              <c:xMode val="edge"/>
              <c:yMode val="edge"/>
              <c:x val="2.8228380550434449E-2"/>
              <c:y val="8.4053068909801881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1632923776558783"/>
          <c:w val="0.79603165070669446"/>
          <c:h val="6.635494470646183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rgbClr val="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dynamics, by maturity</a:t>
            </a:r>
            <a:endParaRPr lang="ro-MD"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167109413662827"/>
          <c:y val="9.4634545920508573E-2"/>
          <c:w val="0.84815932253171489"/>
          <c:h val="0.66116380954371368"/>
        </c:manualLayout>
      </c:layout>
      <c:barChart>
        <c:barDir val="col"/>
        <c:grouping val="clustered"/>
        <c:varyColors val="0"/>
        <c:ser>
          <c:idx val="1"/>
          <c:order val="1"/>
          <c:tx>
            <c:strRef>
              <c:f>'D24'!$B$32</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'D24'!$C$32:$J$32</c:f>
              <c:numCache>
                <c:formatCode>#,##0.00</c:formatCode>
                <c:ptCount val="8"/>
                <c:pt idx="0">
                  <c:v>1.3135125873990845</c:v>
                </c:pt>
                <c:pt idx="1">
                  <c:v>1.5524263648193599</c:v>
                </c:pt>
                <c:pt idx="2">
                  <c:v>1.6835690255441991</c:v>
                </c:pt>
                <c:pt idx="3">
                  <c:v>2.0257549307508826</c:v>
                </c:pt>
                <c:pt idx="4">
                  <c:v>2.1807943670695407</c:v>
                </c:pt>
                <c:pt idx="5">
                  <c:v>2.2154609070103493</c:v>
                </c:pt>
                <c:pt idx="6">
                  <c:v>2.9885009426237548</c:v>
                </c:pt>
                <c:pt idx="7">
                  <c:v>3.144394278010294</c:v>
                </c:pt>
              </c:numCache>
            </c:numRef>
          </c:val>
          <c:extLst>
            <c:ext xmlns:c16="http://schemas.microsoft.com/office/drawing/2014/chart" uri="{C3380CC4-5D6E-409C-BE32-E72D297353CC}">
              <c16:uniqueId val="{00000001-0BFB-41B0-803B-8C21A81F1563}"/>
            </c:ext>
          </c:extLst>
        </c:ser>
        <c:ser>
          <c:idx val="2"/>
          <c:order val="2"/>
          <c:tx>
            <c:strRef>
              <c:f>'D24'!$B$33</c:f>
              <c:strCache>
                <c:ptCount val="1"/>
                <c:pt idx="0">
                  <c:v>Long-term</c:v>
                </c:pt>
              </c:strCache>
            </c:strRef>
          </c:tx>
          <c:spPr>
            <a:solidFill>
              <a:srgbClr val="6F768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'D24'!$C$33:$J$33</c:f>
              <c:numCache>
                <c:formatCode>#,##0.00</c:formatCode>
                <c:ptCount val="8"/>
                <c:pt idx="0">
                  <c:v>3455.4229356145643</c:v>
                </c:pt>
                <c:pt idx="1">
                  <c:v>3395.762406243743</c:v>
                </c:pt>
                <c:pt idx="2">
                  <c:v>3591.6609907579236</c:v>
                </c:pt>
                <c:pt idx="3">
                  <c:v>4127.0576035109361</c:v>
                </c:pt>
                <c:pt idx="4">
                  <c:v>4055.990375194669</c:v>
                </c:pt>
                <c:pt idx="5">
                  <c:v>4113.135801618243</c:v>
                </c:pt>
                <c:pt idx="6">
                  <c:v>4176.9059675435947</c:v>
                </c:pt>
                <c:pt idx="7">
                  <c:v>4307.7081600992478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20"/>
        <c:overlap val="-27"/>
        <c:axId val="1189340256"/>
        <c:axId val="1097582464"/>
      </c:barChart>
      <c:lineChart>
        <c:grouping val="standard"/>
        <c:varyColors val="0"/>
        <c:ser>
          <c:idx val="0"/>
          <c:order val="0"/>
          <c:tx>
            <c:strRef>
              <c:f>'D24'!$B$31</c:f>
              <c:strCache>
                <c:ptCount val="1"/>
                <c:pt idx="0">
                  <c:v>Public external debt</c:v>
                </c:pt>
              </c:strCache>
            </c:strRef>
          </c:tx>
          <c:spPr>
            <a:ln w="28575" cap="rnd">
              <a:noFill/>
              <a:round/>
            </a:ln>
            <a:effectLst/>
          </c:spPr>
          <c:marker>
            <c:symbol val="dash"/>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6.4674767182007431E-2"/>
                  <c:y val="-4.086849816625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5.666564354859561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6.1431057819070024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6.1431057819069927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9-401C-8591-6DC248EC8D91}"/>
                </c:ext>
              </c:extLst>
            </c:dLbl>
            <c:dLbl>
              <c:idx val="6"/>
              <c:layout>
                <c:manualLayout>
                  <c:x val="-3.0460363588156698E-2"/>
                  <c:y val="-3.708385517068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3D-4EDD-B067-3EEB73F4FCB5}"/>
                </c:ext>
              </c:extLst>
            </c:dLbl>
            <c:dLbl>
              <c:idx val="7"/>
              <c:layout>
                <c:manualLayout>
                  <c:x val="-5.6013515712192343E-3"/>
                  <c:y val="-4.41964087307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A-482C-8748-E11DBE4D2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'D24'!$C$31:$J$31</c:f>
              <c:numCache>
                <c:formatCode>#,##0.00</c:formatCode>
                <c:ptCount val="8"/>
                <c:pt idx="0">
                  <c:v>3456.7364482019639</c:v>
                </c:pt>
                <c:pt idx="1">
                  <c:v>3397.3148326085625</c:v>
                </c:pt>
                <c:pt idx="2">
                  <c:v>3593.344559783468</c:v>
                </c:pt>
                <c:pt idx="3">
                  <c:v>4129.0833584416869</c:v>
                </c:pt>
                <c:pt idx="4">
                  <c:v>4058.1711695617387</c:v>
                </c:pt>
                <c:pt idx="5">
                  <c:v>4115.3512625252533</c:v>
                </c:pt>
                <c:pt idx="6">
                  <c:v>4179.8944684862181</c:v>
                </c:pt>
                <c:pt idx="7">
                  <c:v>4310.8525543772575</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2700" cap="flat" cmpd="sng" algn="ctr">
              <a:solidFill>
                <a:schemeClr val="bg1"/>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90835185978588562"/>
          <c:w val="0.95536111111111111"/>
          <c:h val="9.0909150282403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by</a:t>
            </a:r>
            <a:r>
              <a:rPr lang="en-US" sz="1000" b="1" baseline="0"/>
              <a:t> instruments, Q4 2025</a:t>
            </a:r>
            <a:endParaRPr lang="ro-RO"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RO"/>
        </a:p>
      </c:txPr>
    </c:title>
    <c:autoTitleDeleted val="0"/>
    <c:plotArea>
      <c:layout>
        <c:manualLayout>
          <c:layoutTarget val="inner"/>
          <c:xMode val="edge"/>
          <c:yMode val="edge"/>
          <c:x val="0.23204787401574803"/>
          <c:y val="0.28175568858020855"/>
          <c:w val="0.50869627296587927"/>
          <c:h val="0.64229344423061174"/>
        </c:manualLayout>
      </c:layout>
      <c:pieChart>
        <c:varyColors val="1"/>
        <c:ser>
          <c:idx val="0"/>
          <c:order val="0"/>
          <c:dPt>
            <c:idx val="0"/>
            <c:bubble3D val="0"/>
            <c:spPr>
              <a:solidFill>
                <a:srgbClr val="6F7681"/>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rgbClr val="C5C8CD"/>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17353896061935714"/>
                  <c:y val="-0.17167400293592167"/>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7.6573438320209977E-2"/>
                  <c:y val="7.78676735511740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11304489003811791"/>
                  <c:y val="5.153501486029830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75000"/>
                    </a:schemeClr>
                  </a:solidFill>
                  <a:round/>
                </a:ln>
                <a:effectLst/>
              </c:spPr>
            </c:leaderLines>
            <c:extLst>
              <c:ext xmlns:c15="http://schemas.microsoft.com/office/drawing/2012/chart" uri="{CE6537A1-D6FC-4f65-9D91-7224C49458BB}"/>
            </c:extLst>
          </c:dLbls>
          <c:cat>
            <c:strRef>
              <c:f>'D24'!$L$31:$L$33</c:f>
              <c:strCache>
                <c:ptCount val="3"/>
                <c:pt idx="0">
                  <c:v>Loans</c:v>
                </c:pt>
                <c:pt idx="1">
                  <c:v>SDR allocations</c:v>
                </c:pt>
                <c:pt idx="2">
                  <c:v>Other </c:v>
                </c:pt>
              </c:strCache>
            </c:strRef>
          </c:cat>
          <c:val>
            <c:numRef>
              <c:f>'D24'!$M$31:$M$33</c:f>
              <c:numCache>
                <c:formatCode>#,##0.00</c:formatCode>
                <c:ptCount val="3"/>
                <c:pt idx="0">
                  <c:v>3976.5054068120053</c:v>
                </c:pt>
                <c:pt idx="1">
                  <c:v>331.2027532872425</c:v>
                </c:pt>
                <c:pt idx="2">
                  <c:v>3.144394278010294</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50154586048762E-2"/>
          <c:y val="6.4836719657093284E-2"/>
          <c:w val="0.92648479329390265"/>
          <c:h val="0.73165202615569003"/>
        </c:manualLayout>
      </c:layout>
      <c:barChart>
        <c:barDir val="col"/>
        <c:grouping val="stacked"/>
        <c:varyColors val="0"/>
        <c:ser>
          <c:idx val="0"/>
          <c:order val="0"/>
          <c:tx>
            <c:strRef>
              <c:f>'D25'!$B$31</c:f>
              <c:strCache>
                <c:ptCount val="1"/>
                <c:pt idx="0">
                  <c:v>IMF</c:v>
                </c:pt>
              </c:strCache>
            </c:strRef>
          </c:tx>
          <c:spPr>
            <a:solidFill>
              <a:srgbClr val="566372"/>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'D25'!$C$31:$J$31</c:f>
              <c:numCache>
                <c:formatCode>#\ ##0.0</c:formatCode>
                <c:ptCount val="8"/>
                <c:pt idx="0">
                  <c:v>30.577768108966364</c:v>
                </c:pt>
                <c:pt idx="1">
                  <c:v>30.396327752697321</c:v>
                </c:pt>
                <c:pt idx="2">
                  <c:v>32.284906979305703</c:v>
                </c:pt>
                <c:pt idx="3">
                  <c:v>31.640004033090658</c:v>
                </c:pt>
                <c:pt idx="4">
                  <c:v>31.615514252249081</c:v>
                </c:pt>
                <c:pt idx="5">
                  <c:v>29.113030816334945</c:v>
                </c:pt>
                <c:pt idx="6">
                  <c:v>28.422249143306829</c:v>
                </c:pt>
                <c:pt idx="7">
                  <c:v>27.135664818882454</c:v>
                </c:pt>
              </c:numCache>
            </c:numRef>
          </c:val>
          <c:extLst>
            <c:ext xmlns:c16="http://schemas.microsoft.com/office/drawing/2014/chart" uri="{C3380CC4-5D6E-409C-BE32-E72D297353CC}">
              <c16:uniqueId val="{00000000-929F-44E1-8CC5-9F305734112A}"/>
            </c:ext>
          </c:extLst>
        </c:ser>
        <c:ser>
          <c:idx val="1"/>
          <c:order val="1"/>
          <c:tx>
            <c:strRef>
              <c:f>'D25'!$B$32</c:f>
              <c:strCache>
                <c:ptCount val="1"/>
                <c:pt idx="0">
                  <c:v>WB Group</c:v>
                </c:pt>
              </c:strCache>
            </c:strRef>
          </c:tx>
          <c:spPr>
            <a:solidFill>
              <a:srgbClr val="8C99AA"/>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'D25'!$C$32:$J$32</c:f>
              <c:numCache>
                <c:formatCode>#\ ##0.0</c:formatCode>
                <c:ptCount val="8"/>
                <c:pt idx="0">
                  <c:v>28.197030943267425</c:v>
                </c:pt>
                <c:pt idx="1">
                  <c:v>28.845683771477947</c:v>
                </c:pt>
                <c:pt idx="2">
                  <c:v>27.365341392566791</c:v>
                </c:pt>
                <c:pt idx="3">
                  <c:v>25.171366930287732</c:v>
                </c:pt>
                <c:pt idx="4">
                  <c:v>25.672059470062774</c:v>
                </c:pt>
                <c:pt idx="5">
                  <c:v>24.897763703164465</c:v>
                </c:pt>
                <c:pt idx="6">
                  <c:v>26.624872768756909</c:v>
                </c:pt>
                <c:pt idx="7">
                  <c:v>25.98336785572597</c:v>
                </c:pt>
              </c:numCache>
            </c:numRef>
          </c:val>
          <c:extLst>
            <c:ext xmlns:c16="http://schemas.microsoft.com/office/drawing/2014/chart" uri="{C3380CC4-5D6E-409C-BE32-E72D297353CC}">
              <c16:uniqueId val="{00000001-929F-44E1-8CC5-9F305734112A}"/>
            </c:ext>
          </c:extLst>
        </c:ser>
        <c:ser>
          <c:idx val="3"/>
          <c:order val="2"/>
          <c:tx>
            <c:strRef>
              <c:f>'D25'!$B$33</c:f>
              <c:strCache>
                <c:ptCount val="1"/>
                <c:pt idx="0">
                  <c:v>European Commission</c:v>
                </c:pt>
              </c:strCache>
            </c:strRef>
          </c:tx>
          <c:spPr>
            <a:solidFill>
              <a:srgbClr val="C1C7D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'D25'!$C$33:$J$33</c:f>
              <c:numCache>
                <c:formatCode>#\ ##0.0</c:formatCode>
                <c:ptCount val="8"/>
                <c:pt idx="0">
                  <c:v>7.6683637822547572</c:v>
                </c:pt>
                <c:pt idx="1">
                  <c:v>7.8030281816109426</c:v>
                </c:pt>
                <c:pt idx="2">
                  <c:v>8.7695061619407877</c:v>
                </c:pt>
                <c:pt idx="3">
                  <c:v>8.7221531067403042</c:v>
                </c:pt>
                <c:pt idx="4">
                  <c:v>8.9583797916872232</c:v>
                </c:pt>
                <c:pt idx="5">
                  <c:v>15.445722352522889</c:v>
                </c:pt>
                <c:pt idx="6">
                  <c:v>15.73776513219698</c:v>
                </c:pt>
                <c:pt idx="7">
                  <c:v>15.214510413851107</c:v>
                </c:pt>
              </c:numCache>
            </c:numRef>
          </c:val>
          <c:extLst>
            <c:ext xmlns:c16="http://schemas.microsoft.com/office/drawing/2014/chart" uri="{C3380CC4-5D6E-409C-BE32-E72D297353CC}">
              <c16:uniqueId val="{00000003-929F-44E1-8CC5-9F305734112A}"/>
            </c:ext>
          </c:extLst>
        </c:ser>
        <c:ser>
          <c:idx val="2"/>
          <c:order val="3"/>
          <c:tx>
            <c:strRef>
              <c:f>'D25'!$B$34</c:f>
              <c:strCache>
                <c:ptCount val="1"/>
                <c:pt idx="0">
                  <c:v>EIB</c:v>
                </c:pt>
              </c:strCache>
            </c:strRef>
          </c:tx>
          <c:spPr>
            <a:solidFill>
              <a:srgbClr val="E2E5E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'D25'!$C$34:$J$34</c:f>
              <c:numCache>
                <c:formatCode>#\ ##0.0</c:formatCode>
                <c:ptCount val="8"/>
                <c:pt idx="0">
                  <c:v>12.14721250252583</c:v>
                </c:pt>
                <c:pt idx="1">
                  <c:v>12.555465371539956</c:v>
                </c:pt>
                <c:pt idx="2">
                  <c:v>12.078487428906964</c:v>
                </c:pt>
                <c:pt idx="3">
                  <c:v>10.512965191593825</c:v>
                </c:pt>
                <c:pt idx="4">
                  <c:v>10.654835410256069</c:v>
                </c:pt>
                <c:pt idx="5">
                  <c:v>10.642895569859343</c:v>
                </c:pt>
                <c:pt idx="6">
                  <c:v>10.732658638130857</c:v>
                </c:pt>
                <c:pt idx="7">
                  <c:v>10.341425767715137</c:v>
                </c:pt>
              </c:numCache>
            </c:numRef>
          </c:val>
          <c:extLst>
            <c:ext xmlns:c16="http://schemas.microsoft.com/office/drawing/2014/chart" uri="{C3380CC4-5D6E-409C-BE32-E72D297353CC}">
              <c16:uniqueId val="{00000002-929F-44E1-8CC5-9F305734112A}"/>
            </c:ext>
          </c:extLst>
        </c:ser>
        <c:ser>
          <c:idx val="4"/>
          <c:order val="4"/>
          <c:tx>
            <c:strRef>
              <c:f>'D25'!$B$35</c:f>
              <c:strCache>
                <c:ptCount val="1"/>
                <c:pt idx="0">
                  <c:v>EBRD</c:v>
                </c:pt>
              </c:strCache>
            </c:strRef>
          </c:tx>
          <c:spPr>
            <a:solidFill>
              <a:srgbClr val="EEEEEE"/>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'D25'!$C$35:$J$35</c:f>
              <c:numCache>
                <c:formatCode>#\ ##0.0</c:formatCode>
                <c:ptCount val="8"/>
                <c:pt idx="0">
                  <c:v>8.6573447778797803</c:v>
                </c:pt>
                <c:pt idx="1">
                  <c:v>7.6726079383203194</c:v>
                </c:pt>
                <c:pt idx="2">
                  <c:v>6.2268399182443011</c:v>
                </c:pt>
                <c:pt idx="3">
                  <c:v>10.676612978403488</c:v>
                </c:pt>
                <c:pt idx="4">
                  <c:v>9.5207836977363396</c:v>
                </c:pt>
                <c:pt idx="5">
                  <c:v>6.3561892286808019</c:v>
                </c:pt>
                <c:pt idx="6">
                  <c:v>5.2859861092849378</c:v>
                </c:pt>
                <c:pt idx="7">
                  <c:v>7.7936405245840596</c:v>
                </c:pt>
              </c:numCache>
            </c:numRef>
          </c:val>
          <c:extLst>
            <c:ext xmlns:c16="http://schemas.microsoft.com/office/drawing/2014/chart" uri="{C3380CC4-5D6E-409C-BE32-E72D297353CC}">
              <c16:uniqueId val="{00000004-929F-44E1-8CC5-9F305734112A}"/>
            </c:ext>
          </c:extLst>
        </c:ser>
        <c:ser>
          <c:idx val="6"/>
          <c:order val="5"/>
          <c:tx>
            <c:strRef>
              <c:f>'D25'!$B$36</c:f>
              <c:strCache>
                <c:ptCount val="1"/>
                <c:pt idx="0">
                  <c:v>Other creditors</c:v>
                </c:pt>
              </c:strCache>
            </c:strRef>
          </c:tx>
          <c:spPr>
            <a:solidFill>
              <a:srgbClr val="A6A6A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'D25'!$C$30:$J$30</c:f>
              <c:strCache>
                <c:ptCount val="8"/>
                <c:pt idx="0">
                  <c:v>I</c:v>
                </c:pt>
                <c:pt idx="1">
                  <c:v>II</c:v>
                </c:pt>
                <c:pt idx="2">
                  <c:v>III</c:v>
                </c:pt>
                <c:pt idx="3">
                  <c:v>IV</c:v>
                </c:pt>
                <c:pt idx="4">
                  <c:v>I*</c:v>
                </c:pt>
                <c:pt idx="5">
                  <c:v>II*</c:v>
                </c:pt>
                <c:pt idx="6">
                  <c:v>III*</c:v>
                </c:pt>
                <c:pt idx="7">
                  <c:v>IV</c:v>
                </c:pt>
              </c:strCache>
            </c:strRef>
          </c:cat>
          <c:val>
            <c:numRef>
              <c:f>'D25'!$C$36:$J$36</c:f>
              <c:numCache>
                <c:formatCode>#\ ##0.0</c:formatCode>
                <c:ptCount val="8"/>
                <c:pt idx="0">
                  <c:v>12.752279885105835</c:v>
                </c:pt>
                <c:pt idx="1">
                  <c:v>12.726886984353513</c:v>
                </c:pt>
                <c:pt idx="2">
                  <c:v>13.274918119035462</c:v>
                </c:pt>
                <c:pt idx="3">
                  <c:v>13.276897759883994</c:v>
                </c:pt>
                <c:pt idx="4">
                  <c:v>13.578427378008513</c:v>
                </c:pt>
                <c:pt idx="5">
                  <c:v>13.544398329437541</c:v>
                </c:pt>
                <c:pt idx="6">
                  <c:v>13.196468208323495</c:v>
                </c:pt>
                <c:pt idx="7">
                  <c:v>13.631390619241278</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50"/>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19050"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6.4283152747250549E-2"/>
          <c:y val="0.89327756400074776"/>
          <c:w val="0.89085372337019442"/>
          <c:h val="7.923101962578664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499821907410837"/>
          <c:h val="0.65678259653280013"/>
        </c:manualLayout>
      </c:layout>
      <c:barChart>
        <c:barDir val="col"/>
        <c:grouping val="clustered"/>
        <c:varyColors val="0"/>
        <c:ser>
          <c:idx val="1"/>
          <c:order val="0"/>
          <c:tx>
            <c:strRef>
              <c:f>'D3'!$B$26</c:f>
              <c:strCache>
                <c:ptCount val="1"/>
                <c:pt idx="0">
                  <c:v>Current account </c:v>
                </c:pt>
              </c:strCache>
            </c:strRef>
          </c:tx>
          <c:spPr>
            <a:solidFill>
              <a:srgbClr val="4C566B"/>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'D3'!$C$26:$J$26</c:f>
              <c:numCache>
                <c:formatCode>#,##0.00</c:formatCode>
                <c:ptCount val="8"/>
                <c:pt idx="0">
                  <c:v>-407.54354814804657</c:v>
                </c:pt>
                <c:pt idx="1">
                  <c:v>-659.42472967907315</c:v>
                </c:pt>
                <c:pt idx="2">
                  <c:v>-803.83551297431313</c:v>
                </c:pt>
                <c:pt idx="3">
                  <c:v>-915.29579736100095</c:v>
                </c:pt>
                <c:pt idx="4">
                  <c:v>-973.00591062230149</c:v>
                </c:pt>
                <c:pt idx="5">
                  <c:v>-904.04633254571468</c:v>
                </c:pt>
                <c:pt idx="6">
                  <c:v>-728.34789613798876</c:v>
                </c:pt>
                <c:pt idx="7">
                  <c:v>-944.77009326136522</c:v>
                </c:pt>
              </c:numCache>
            </c:numRef>
          </c:val>
          <c:extLst>
            <c:ext xmlns:c16="http://schemas.microsoft.com/office/drawing/2014/chart" uri="{C3380CC4-5D6E-409C-BE32-E72D297353CC}">
              <c16:uniqueId val="{00000000-B442-4A92-A74A-A69A5EE79E2E}"/>
            </c:ext>
          </c:extLst>
        </c:ser>
        <c:ser>
          <c:idx val="2"/>
          <c:order val="1"/>
          <c:tx>
            <c:strRef>
              <c:f>'D3'!$B$27</c:f>
              <c:strCache>
                <c:ptCount val="1"/>
                <c:pt idx="0">
                  <c:v>Capital account</c:v>
                </c:pt>
              </c:strCache>
            </c:strRef>
          </c:tx>
          <c:spPr>
            <a:solidFill>
              <a:srgbClr val="3F4853"/>
            </a:solidFill>
            <a:ln w="0" cap="flat" cmpd="sng">
              <a:solidFill>
                <a:schemeClr val="tx1"/>
              </a:solidFill>
            </a:ln>
            <a:effectLst>
              <a:outerShdw blurRad="50800" dist="50800" dir="5400000" sx="1000" sy="1000" algn="ctr" rotWithShape="0">
                <a:srgbClr val="000000">
                  <a:alpha val="43137"/>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'D3'!$C$27:$J$27</c:f>
              <c:numCache>
                <c:formatCode>#,##0.00</c:formatCode>
                <c:ptCount val="8"/>
                <c:pt idx="0">
                  <c:v>13.734753311100675</c:v>
                </c:pt>
                <c:pt idx="1">
                  <c:v>14.934042127534797</c:v>
                </c:pt>
                <c:pt idx="2">
                  <c:v>18.975377142143966</c:v>
                </c:pt>
                <c:pt idx="3">
                  <c:v>26.210731952837723</c:v>
                </c:pt>
                <c:pt idx="4">
                  <c:v>8.6531308611077069</c:v>
                </c:pt>
                <c:pt idx="5">
                  <c:v>7.1275648811270829</c:v>
                </c:pt>
                <c:pt idx="6">
                  <c:v>16.301010842308845</c:v>
                </c:pt>
                <c:pt idx="7">
                  <c:v>16.876939822780457</c:v>
                </c:pt>
              </c:numCache>
            </c:numRef>
          </c:val>
          <c:extLst>
            <c:ext xmlns:c16="http://schemas.microsoft.com/office/drawing/2014/chart" uri="{C3380CC4-5D6E-409C-BE32-E72D297353CC}">
              <c16:uniqueId val="{00000001-B442-4A92-A74A-A69A5EE79E2E}"/>
            </c:ext>
          </c:extLst>
        </c:ser>
        <c:ser>
          <c:idx val="3"/>
          <c:order val="2"/>
          <c:tx>
            <c:strRef>
              <c:f>'D3'!$B$28</c:f>
              <c:strCache>
                <c:ptCount val="1"/>
                <c:pt idx="0">
                  <c:v>Financial account</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'D3'!$C$28:$J$28</c:f>
              <c:numCache>
                <c:formatCode>#,##0.00</c:formatCode>
                <c:ptCount val="8"/>
                <c:pt idx="0">
                  <c:v>-348.47749203406624</c:v>
                </c:pt>
                <c:pt idx="1">
                  <c:v>-618.04795479911741</c:v>
                </c:pt>
                <c:pt idx="2">
                  <c:v>-852.28873988407508</c:v>
                </c:pt>
                <c:pt idx="3">
                  <c:v>-1150.9450625332738</c:v>
                </c:pt>
                <c:pt idx="4">
                  <c:v>-850.76127491106979</c:v>
                </c:pt>
                <c:pt idx="5">
                  <c:v>-886.90460862598729</c:v>
                </c:pt>
                <c:pt idx="6">
                  <c:v>-768.06721648559142</c:v>
                </c:pt>
                <c:pt idx="7">
                  <c:v>-1053.3870312900958</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50"/>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'D3'!$C$24:$J$25</c15:sqref>
                        </c15:formulaRef>
                      </c:ext>
                    </c:extLst>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200"/>
      </c:valAx>
      <c:spPr>
        <a:noFill/>
        <a:ln>
          <a:noFill/>
        </a:ln>
        <a:effectLst/>
      </c:spPr>
    </c:plotArea>
    <c:legend>
      <c:legendPos val="b"/>
      <c:layout>
        <c:manualLayout>
          <c:xMode val="edge"/>
          <c:yMode val="edge"/>
          <c:x val="5.6487030692188779E-2"/>
          <c:y val="0.89003416472382291"/>
          <c:w val="0.85585014550762994"/>
          <c:h val="9.675743046085719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r>
              <a:rPr lang="en-US" sz="1000" b="1" i="0" u="none" strike="noStrike" kern="1200" spc="0" baseline="0">
                <a:solidFill>
                  <a:sysClr val="windowText" lastClr="000000"/>
                </a:solidFill>
                <a:latin typeface="Roboto" panose="02000000000000000000" pitchFamily="2" charset="0"/>
                <a:ea typeface="Roboto" panose="02000000000000000000" pitchFamily="2" charset="0"/>
              </a:rPr>
              <a:t>dynamics, by maturity</a:t>
            </a:r>
            <a:endParaRPr lang="ro-MD" sz="1000" b="1" i="0" u="none" strike="noStrike" kern="1200" spc="0" baseline="0">
              <a:solidFill>
                <a:sysClr val="windowText" lastClr="000000"/>
              </a:solidFill>
              <a:latin typeface="Roboto" panose="02000000000000000000" pitchFamily="2" charset="0"/>
              <a:ea typeface="Roboto" panose="02000000000000000000" pitchFamily="2"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title>
    <c:autoTitleDeleted val="0"/>
    <c:plotArea>
      <c:layout>
        <c:manualLayout>
          <c:layoutTarget val="inner"/>
          <c:xMode val="edge"/>
          <c:yMode val="edge"/>
          <c:x val="0.1167109413662827"/>
          <c:y val="9.1169211215516924E-2"/>
          <c:w val="0.84815932253171489"/>
          <c:h val="0.66438394346052632"/>
        </c:manualLayout>
      </c:layout>
      <c:barChart>
        <c:barDir val="col"/>
        <c:grouping val="clustered"/>
        <c:varyColors val="0"/>
        <c:ser>
          <c:idx val="1"/>
          <c:order val="1"/>
          <c:tx>
            <c:strRef>
              <c:f>'D26'!$B$37</c:f>
              <c:strCache>
                <c:ptCount val="1"/>
                <c:pt idx="0">
                  <c:v>Short-term</c:v>
                </c:pt>
              </c:strCache>
            </c:strRef>
          </c:tx>
          <c:spPr>
            <a:solidFill>
              <a:srgbClr val="DEE1E7"/>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'D26'!$C$37:$J$37</c:f>
              <c:numCache>
                <c:formatCode>#,##0.00</c:formatCode>
                <c:ptCount val="8"/>
                <c:pt idx="0">
                  <c:v>2487.8989601095286</c:v>
                </c:pt>
                <c:pt idx="1">
                  <c:v>2550.4725304225421</c:v>
                </c:pt>
                <c:pt idx="2">
                  <c:v>2525.6138968561136</c:v>
                </c:pt>
                <c:pt idx="3">
                  <c:v>2386.9699389749112</c:v>
                </c:pt>
                <c:pt idx="4">
                  <c:v>2521.1007036299839</c:v>
                </c:pt>
                <c:pt idx="5">
                  <c:v>2453.146617205342</c:v>
                </c:pt>
                <c:pt idx="6">
                  <c:v>2557.3488229220807</c:v>
                </c:pt>
                <c:pt idx="7">
                  <c:v>2528.608633524475</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Long-term</c:v>
                </c:pt>
              </c:strCache>
            </c:strRef>
          </c:tx>
          <c:spPr>
            <a:solidFill>
              <a:srgbClr val="6F7681">
                <a:alpha val="89804"/>
              </a:srgb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'D26'!$C$38:$J$38</c:f>
              <c:numCache>
                <c:formatCode>#,##0.00</c:formatCode>
                <c:ptCount val="8"/>
                <c:pt idx="0">
                  <c:v>3342.0677645752871</c:v>
                </c:pt>
                <c:pt idx="1">
                  <c:v>3321.0574653160329</c:v>
                </c:pt>
                <c:pt idx="2">
                  <c:v>3227.6330917255118</c:v>
                </c:pt>
                <c:pt idx="3">
                  <c:v>3361.4992742679874</c:v>
                </c:pt>
                <c:pt idx="4">
                  <c:v>3396.4842676733683</c:v>
                </c:pt>
                <c:pt idx="5">
                  <c:v>3263.9913778683585</c:v>
                </c:pt>
                <c:pt idx="6">
                  <c:v>3249.5801294492026</c:v>
                </c:pt>
                <c:pt idx="7">
                  <c:v>3271.1093463634411</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50"/>
        <c:axId val="1189340256"/>
        <c:axId val="1097582464"/>
      </c:barChart>
      <c:lineChart>
        <c:grouping val="standard"/>
        <c:varyColors val="0"/>
        <c:ser>
          <c:idx val="0"/>
          <c:order val="0"/>
          <c:tx>
            <c:strRef>
              <c:f>'D26'!$B$36</c:f>
              <c:strCache>
                <c:ptCount val="1"/>
                <c:pt idx="0">
                  <c:v>Private external debt</c:v>
                </c:pt>
              </c:strCache>
            </c:strRef>
          </c:tx>
          <c:spPr>
            <a:ln w="22225" cap="rnd">
              <a:solidFill>
                <a:schemeClr val="bg1">
                  <a:lumMod val="50000"/>
                </a:schemeClr>
              </a:solidFill>
              <a:round/>
            </a:ln>
            <a:effectLst/>
          </c:spPr>
          <c:marker>
            <c:symbol val="circle"/>
            <c:size val="7"/>
            <c:spPr>
              <a:solidFill>
                <a:schemeClr val="bg1">
                  <a:lumMod val="95000"/>
                </a:schemeClr>
              </a:solidFill>
              <a:ln w="9525">
                <a:solidFill>
                  <a:schemeClr val="bg1">
                    <a:lumMod val="50000"/>
                  </a:schemeClr>
                </a:solid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31869658673E-2"/>
                  <c:y val="-4.0859400425468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7.6646696949823567E-2"/>
                  <c:y val="-3.0651373624692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7.0700133403939741E-2"/>
                  <c:y val="-3.7237552752248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3-4439-9BFA-8ECED1F06E7F}"/>
                </c:ext>
              </c:extLst>
            </c:dLbl>
            <c:dLbl>
              <c:idx val="5"/>
              <c:layout>
                <c:manualLayout>
                  <c:x val="-7.6646696949823692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439-9BFA-8ECED1F06E7F}"/>
                </c:ext>
              </c:extLst>
            </c:dLbl>
            <c:dLbl>
              <c:idx val="6"/>
              <c:layout>
                <c:manualLayout>
                  <c:x val="-6.2936343232746259E-2"/>
                  <c:y val="-4.0634561303567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0-4D0A-BEC8-9D2F2EEDAA40}"/>
                </c:ext>
              </c:extLst>
            </c:dLbl>
            <c:dLbl>
              <c:idx val="7"/>
              <c:layout>
                <c:manualLayout>
                  <c:x val="-3.5129736102002471E-2"/>
                  <c:y val="-2.727156841324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0-4908-85E6-4416FAEE732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'D26'!$C$34:$J$35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'D26'!$C$36:$J$36</c:f>
              <c:numCache>
                <c:formatCode>#,##0.00</c:formatCode>
                <c:ptCount val="8"/>
                <c:pt idx="0">
                  <c:v>5829.9667246848167</c:v>
                </c:pt>
                <c:pt idx="1">
                  <c:v>5871.5299957385751</c:v>
                </c:pt>
                <c:pt idx="2">
                  <c:v>5753.2469885816263</c:v>
                </c:pt>
                <c:pt idx="3">
                  <c:v>5748.4692132428991</c:v>
                </c:pt>
                <c:pt idx="4">
                  <c:v>5917.5849713033522</c:v>
                </c:pt>
                <c:pt idx="5">
                  <c:v>5717.1379950737009</c:v>
                </c:pt>
                <c:pt idx="6">
                  <c:v>5806.9289523712832</c:v>
                </c:pt>
                <c:pt idx="7">
                  <c:v>5799.717979887916</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6928485232024932"/>
          <c:w val="0.95536111111111111"/>
          <c:h val="0.102937296164886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i="0" u="none" strike="noStrike" kern="1200" spc="0" baseline="0">
                <a:solidFill>
                  <a:sysClr val="windowText" lastClr="000000"/>
                </a:solidFill>
                <a:latin typeface="Roboto" panose="02000000000000000000" pitchFamily="2" charset="0"/>
                <a:ea typeface="Roboto" panose="02000000000000000000" pitchFamily="2" charset="0"/>
              </a:rPr>
              <a:t>by instruments, Q4 2025</a:t>
            </a:r>
            <a:endParaRPr lang="ro-RO" sz="1000" b="1" i="0" u="none" strike="noStrike" kern="1200" spc="0" baseline="0">
              <a:solidFill>
                <a:sysClr val="windowText" lastClr="000000"/>
              </a:solidFill>
              <a:latin typeface="Roboto" panose="02000000000000000000" pitchFamily="2" charset="0"/>
              <a:ea typeface="Roboto" panose="02000000000000000000" pitchFamily="2"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RO"/>
        </a:p>
      </c:txPr>
    </c:title>
    <c:autoTitleDeleted val="0"/>
    <c:plotArea>
      <c:layout>
        <c:manualLayout>
          <c:layoutTarget val="inner"/>
          <c:xMode val="edge"/>
          <c:yMode val="edge"/>
          <c:x val="0.25008581536003649"/>
          <c:y val="0.2630083679334998"/>
          <c:w val="0.55519730685838187"/>
          <c:h val="0.64492633551428602"/>
        </c:manualLayout>
      </c:layout>
      <c:pieChart>
        <c:varyColors val="1"/>
        <c:ser>
          <c:idx val="0"/>
          <c:order val="0"/>
          <c:dPt>
            <c:idx val="0"/>
            <c:bubble3D val="0"/>
            <c:spPr>
              <a:solidFill>
                <a:srgbClr val="CDD3DA"/>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78818C"/>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rgbClr val="9AA0A8"/>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rgbClr val="C5C8CD"/>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6.1458404655939615E-3"/>
                  <c:y val="-2.476710007346432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3"/>
              <c:layout>
                <c:manualLayout>
                  <c:x val="1.9743466849252485E-2"/>
                  <c:y val="1.428113531141737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rgbClr val="566372"/>
                  </a:solidFill>
                  <a:round/>
                </a:ln>
                <a:effectLst/>
              </c:spPr>
            </c:leaderLines>
            <c:extLst>
              <c:ext xmlns:c15="http://schemas.microsoft.com/office/drawing/2012/chart" uri="{CE6537A1-D6FC-4f65-9D91-7224C49458BB}"/>
            </c:extLst>
          </c:dLbls>
          <c:cat>
            <c:strRef>
              <c:f>'D26'!$L$36:$L$39</c:f>
              <c:strCache>
                <c:ptCount val="4"/>
                <c:pt idx="0">
                  <c:v>Loans</c:v>
                </c:pt>
                <c:pt idx="1">
                  <c:v>Trade credit and advances</c:v>
                </c:pt>
                <c:pt idx="2">
                  <c:v>Other debt liabilities</c:v>
                </c:pt>
                <c:pt idx="3">
                  <c:v>Currency and deposits</c:v>
                </c:pt>
              </c:strCache>
            </c:strRef>
          </c:cat>
          <c:val>
            <c:numRef>
              <c:f>'D26'!$M$36:$M$39</c:f>
              <c:numCache>
                <c:formatCode>0.0%</c:formatCode>
                <c:ptCount val="4"/>
                <c:pt idx="0">
                  <c:v>0.4864331874496563</c:v>
                </c:pt>
                <c:pt idx="1">
                  <c:v>0.39057515904770401</c:v>
                </c:pt>
                <c:pt idx="2">
                  <c:v>8.751096594967829E-2</c:v>
                </c:pt>
                <c:pt idx="3">
                  <c:v>3.5480687552961347E-2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914002579742899E-2"/>
          <c:y val="6.7922198209323867E-2"/>
          <c:w val="0.91926205302768527"/>
          <c:h val="0.63047889013873271"/>
        </c:manualLayout>
      </c:layout>
      <c:barChart>
        <c:barDir val="col"/>
        <c:grouping val="stacked"/>
        <c:varyColors val="0"/>
        <c:ser>
          <c:idx val="0"/>
          <c:order val="0"/>
          <c:tx>
            <c:strRef>
              <c:f>'D27'!$B$32</c:f>
              <c:strCache>
                <c:ptCount val="1"/>
                <c:pt idx="0">
                  <c:v>Nonfinancial corporations</c:v>
                </c:pt>
              </c:strCache>
            </c:strRef>
          </c:tx>
          <c:spPr>
            <a:solidFill>
              <a:srgbClr val="ACB5C2">
                <a:lumMod val="50000"/>
              </a:srgbClr>
            </a:solidFill>
            <a:ln>
              <a:noFill/>
            </a:ln>
            <a:effectLst/>
          </c:spPr>
          <c:invertIfNegative val="0"/>
          <c:dLbls>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'D27'!$C$32:$J$32</c:f>
              <c:numCache>
                <c:formatCode>#,##0.00</c:formatCode>
                <c:ptCount val="8"/>
                <c:pt idx="0">
                  <c:v>3309.3332983107957</c:v>
                </c:pt>
                <c:pt idx="1">
                  <c:v>3357.4786476804006</c:v>
                </c:pt>
                <c:pt idx="2">
                  <c:v>3285.6228817704223</c:v>
                </c:pt>
                <c:pt idx="3">
                  <c:v>3162.0329193407174</c:v>
                </c:pt>
                <c:pt idx="4">
                  <c:v>3358.305184449589</c:v>
                </c:pt>
                <c:pt idx="5">
                  <c:v>3244.2484677020025</c:v>
                </c:pt>
                <c:pt idx="6">
                  <c:v>3305.8418053473533</c:v>
                </c:pt>
                <c:pt idx="7">
                  <c:v>3253.7673288847645</c:v>
                </c:pt>
              </c:numCache>
            </c:numRef>
          </c:val>
          <c:extLst>
            <c:ext xmlns:c16="http://schemas.microsoft.com/office/drawing/2014/chart" uri="{C3380CC4-5D6E-409C-BE32-E72D297353CC}">
              <c16:uniqueId val="{00000001-79DD-47D7-8794-EE7E3115FB14}"/>
            </c:ext>
          </c:extLst>
        </c:ser>
        <c:ser>
          <c:idx val="1"/>
          <c:order val="1"/>
          <c:tx>
            <c:strRef>
              <c:f>'D27'!$B$33</c:f>
              <c:strCache>
                <c:ptCount val="1"/>
                <c:pt idx="0">
                  <c:v>Direct investment: intercompany lending</c:v>
                </c:pt>
              </c:strCache>
            </c:strRef>
          </c:tx>
          <c:spPr>
            <a:solidFill>
              <a:srgbClr val="8794A7"/>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'D27'!$C$33:$J$33</c:f>
              <c:numCache>
                <c:formatCode>#,##0.00</c:formatCode>
                <c:ptCount val="8"/>
                <c:pt idx="0">
                  <c:v>1743.82404485457</c:v>
                </c:pt>
                <c:pt idx="1">
                  <c:v>1743.3501643038876</c:v>
                </c:pt>
                <c:pt idx="2">
                  <c:v>1694.1248296072743</c:v>
                </c:pt>
                <c:pt idx="3">
                  <c:v>1775.8152661607639</c:v>
                </c:pt>
                <c:pt idx="4">
                  <c:v>1746.9110324461146</c:v>
                </c:pt>
                <c:pt idx="5">
                  <c:v>1646.7097127039901</c:v>
                </c:pt>
                <c:pt idx="6">
                  <c:v>1634.6888075412412</c:v>
                </c:pt>
                <c:pt idx="7">
                  <c:v>1636.9018395986443</c:v>
                </c:pt>
              </c:numCache>
            </c:numRef>
          </c:val>
          <c:extLst>
            <c:ext xmlns:c16="http://schemas.microsoft.com/office/drawing/2014/chart" uri="{C3380CC4-5D6E-409C-BE32-E72D297353CC}">
              <c16:uniqueId val="{00000003-79DD-47D7-8794-EE7E3115FB14}"/>
            </c:ext>
          </c:extLst>
        </c:ser>
        <c:ser>
          <c:idx val="2"/>
          <c:order val="2"/>
          <c:tx>
            <c:strRef>
              <c:f>'D27'!$B$34</c:f>
              <c:strCache>
                <c:ptCount val="1"/>
                <c:pt idx="0">
                  <c:v>Deposit-taking corporations</c:v>
                </c:pt>
              </c:strCache>
            </c:strRef>
          </c:tx>
          <c:spPr>
            <a:solidFill>
              <a:srgbClr val="ACB5C2">
                <a:lumMod val="60000"/>
                <a:lumOff val="40000"/>
              </a:srgbClr>
            </a:solidFill>
            <a:ln>
              <a:noFill/>
            </a:ln>
            <a:effectLst/>
          </c:spPr>
          <c:invertIfNegative val="0"/>
          <c:dLbls>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'D27'!$C$34:$J$34</c:f>
              <c:numCache>
                <c:formatCode>#,##0.00</c:formatCode>
                <c:ptCount val="8"/>
                <c:pt idx="0">
                  <c:v>430.01451671963201</c:v>
                </c:pt>
                <c:pt idx="1">
                  <c:v>410.85682583969782</c:v>
                </c:pt>
                <c:pt idx="2">
                  <c:v>408.47765845922487</c:v>
                </c:pt>
                <c:pt idx="3">
                  <c:v>434.03491908858865</c:v>
                </c:pt>
                <c:pt idx="4">
                  <c:v>426.2381180110101</c:v>
                </c:pt>
                <c:pt idx="5">
                  <c:v>409.04672400192862</c:v>
                </c:pt>
                <c:pt idx="6">
                  <c:v>413.66519804056219</c:v>
                </c:pt>
                <c:pt idx="7">
                  <c:v>425.9809269146732</c:v>
                </c:pt>
              </c:numCache>
            </c:numRef>
          </c:val>
          <c:extLst>
            <c:ext xmlns:c16="http://schemas.microsoft.com/office/drawing/2014/chart" uri="{C3380CC4-5D6E-409C-BE32-E72D297353CC}">
              <c16:uniqueId val="{00000005-79DD-47D7-8794-EE7E3115FB14}"/>
            </c:ext>
          </c:extLst>
        </c:ser>
        <c:ser>
          <c:idx val="3"/>
          <c:order val="3"/>
          <c:tx>
            <c:strRef>
              <c:f>'D27'!$B$35</c:f>
              <c:strCache>
                <c:ptCount val="1"/>
                <c:pt idx="0">
                  <c:v>Other fin. corporations</c:v>
                </c:pt>
              </c:strCache>
            </c:strRef>
          </c:tx>
          <c:spPr>
            <a:solidFill>
              <a:srgbClr val="E6E6E6"/>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'D27'!$C$35:$J$35</c:f>
              <c:numCache>
                <c:formatCode>#,##0.00</c:formatCode>
                <c:ptCount val="8"/>
                <c:pt idx="0">
                  <c:v>279.47886149047332</c:v>
                </c:pt>
                <c:pt idx="1">
                  <c:v>291.28165973509806</c:v>
                </c:pt>
                <c:pt idx="2">
                  <c:v>297.77310802013818</c:v>
                </c:pt>
                <c:pt idx="3">
                  <c:v>305.3257095924788</c:v>
                </c:pt>
                <c:pt idx="4">
                  <c:v>312.70561564933479</c:v>
                </c:pt>
                <c:pt idx="5">
                  <c:v>347.51832803802711</c:v>
                </c:pt>
                <c:pt idx="6">
                  <c:v>381.20785608718063</c:v>
                </c:pt>
                <c:pt idx="7">
                  <c:v>412.84087716757853</c:v>
                </c:pt>
              </c:numCache>
            </c:numRef>
          </c:val>
          <c:extLst>
            <c:ext xmlns:c16="http://schemas.microsoft.com/office/drawing/2014/chart" uri="{C3380CC4-5D6E-409C-BE32-E72D297353CC}">
              <c16:uniqueId val="{00000007-79DD-47D7-8794-EE7E3115FB14}"/>
            </c:ext>
          </c:extLst>
        </c:ser>
        <c:ser>
          <c:idx val="4"/>
          <c:order val="4"/>
          <c:tx>
            <c:strRef>
              <c:f>'D27'!$B$36</c:f>
              <c:strCache>
                <c:ptCount val="1"/>
                <c:pt idx="0">
                  <c:v>Households and NPISHs</c:v>
                </c:pt>
              </c:strCache>
            </c:strRef>
          </c:tx>
          <c:spPr>
            <a:solidFill>
              <a:schemeClr val="tx1"/>
            </a:solidFill>
            <a:ln>
              <a:noFill/>
            </a:ln>
            <a:effectLst/>
          </c:spPr>
          <c:invertIfNegative val="0"/>
          <c:cat>
            <c:multiLvlStrRef>
              <c:f>'D27'!$C$30:$J$31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'D27'!$C$36:$J$36</c:f>
              <c:numCache>
                <c:formatCode>#,##0.00</c:formatCode>
                <c:ptCount val="8"/>
                <c:pt idx="0">
                  <c:v>67.316003309344708</c:v>
                </c:pt>
                <c:pt idx="1">
                  <c:v>68.562698179490496</c:v>
                </c:pt>
                <c:pt idx="2">
                  <c:v>67.24851072456633</c:v>
                </c:pt>
                <c:pt idx="3">
                  <c:v>71.260399060349584</c:v>
                </c:pt>
                <c:pt idx="4">
                  <c:v>73.425020747302895</c:v>
                </c:pt>
                <c:pt idx="5">
                  <c:v>69.614762627752313</c:v>
                </c:pt>
                <c:pt idx="6">
                  <c:v>71.525285354946064</c:v>
                </c:pt>
                <c:pt idx="7">
                  <c:v>70.227007322255659</c:v>
                </c:pt>
              </c:numCache>
            </c:numRef>
          </c:val>
          <c:extLst>
            <c:ext xmlns:c16="http://schemas.microsoft.com/office/drawing/2014/chart" uri="{C3380CC4-5D6E-409C-BE32-E72D297353CC}">
              <c16:uniqueId val="{00000009-79DD-47D7-8794-EE7E3115FB14}"/>
            </c:ext>
          </c:extLst>
        </c:ser>
        <c:dLbls>
          <c:showLegendKey val="0"/>
          <c:showVal val="0"/>
          <c:showCatName val="0"/>
          <c:showSerName val="0"/>
          <c:showPercent val="0"/>
          <c:showBubbleSize val="0"/>
        </c:dLbls>
        <c:gapWidth val="60"/>
        <c:overlap val="100"/>
        <c:axId val="743380223"/>
        <c:axId val="743377311"/>
      </c:barChart>
      <c:catAx>
        <c:axId val="743380223"/>
        <c:scaling>
          <c:orientation val="minMax"/>
        </c:scaling>
        <c:delete val="0"/>
        <c:axPos val="b"/>
        <c:majorGridlines>
          <c:spPr>
            <a:ln w="9525" cap="flat" cmpd="sng" algn="ctr">
              <a:solidFill>
                <a:sysClr val="window" lastClr="FFFFFF"/>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o-MD"/>
          </a:p>
        </c:txPr>
        <c:crossAx val="743377311"/>
        <c:crosses val="autoZero"/>
        <c:auto val="1"/>
        <c:lblAlgn val="ctr"/>
        <c:lblOffset val="100"/>
        <c:noMultiLvlLbl val="0"/>
      </c:catAx>
      <c:valAx>
        <c:axId val="743377311"/>
        <c:scaling>
          <c:orientation val="minMax"/>
          <c:max val="6000"/>
          <c:min val="0"/>
        </c:scaling>
        <c:delete val="0"/>
        <c:axPos val="l"/>
        <c:numFmt formatCode="#,##0" sourceLinked="0"/>
        <c:majorTickMark val="none"/>
        <c:minorTickMark val="none"/>
        <c:tickLblPos val="nextTo"/>
        <c:spPr>
          <a:noFill/>
          <a:ln>
            <a:noFill/>
          </a:ln>
          <a:effectLst/>
        </c:spPr>
        <c:txPr>
          <a:bodyPr rot="-60000000" vert="horz"/>
          <a:lstStyle/>
          <a:p>
            <a:pPr>
              <a:defRPr/>
            </a:pPr>
            <a:endParaRPr lang="ro-MD"/>
          </a:p>
        </c:txPr>
        <c:crossAx val="743380223"/>
        <c:crosses val="autoZero"/>
        <c:crossBetween val="between"/>
      </c:valAx>
      <c:spPr>
        <a:solidFill>
          <a:srgbClr val="FAFAFC"/>
        </a:solidFill>
      </c:spPr>
    </c:plotArea>
    <c:legend>
      <c:legendPos val="b"/>
      <c:layout>
        <c:manualLayout>
          <c:xMode val="edge"/>
          <c:yMode val="edge"/>
          <c:x val="5.2888527257933277E-2"/>
          <c:y val="0.82387341582302209"/>
          <c:w val="0.91228929479828036"/>
          <c:h val="0.16230491188601426"/>
        </c:manualLayout>
      </c:layout>
      <c:overlay val="0"/>
      <c:spPr>
        <a:noFill/>
        <a:ln>
          <a:noFill/>
        </a:ln>
        <a:effectLst/>
      </c:spPr>
      <c:txPr>
        <a:bodyPr rot="0" vert="horz"/>
        <a:lstStyle/>
        <a:p>
          <a:pPr>
            <a:defRPr/>
          </a:pPr>
          <a:endParaRPr lang="ro-MD"/>
        </a:p>
      </c:txPr>
    </c:legend>
    <c:plotVisOnly val="1"/>
    <c:dispBlanksAs val="gap"/>
    <c:showDLblsOverMax val="0"/>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31/12/2025</c:v>
                </c:pt>
              </c:strCache>
            </c:strRef>
          </c:tx>
          <c:spPr>
            <a:solidFill>
              <a:schemeClr val="accent1"/>
            </a:solidFill>
          </c:spPr>
          <c:dPt>
            <c:idx val="0"/>
            <c:bubble3D val="0"/>
            <c:spPr>
              <a:solidFill>
                <a:srgbClr val="7C8A9D"/>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7C8A9D">
                  <a:lumMod val="60000"/>
                  <a:lumOff val="40000"/>
                </a:srgbClr>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ACB5C2">
                  <a:lumMod val="60000"/>
                  <a:lumOff val="40000"/>
                </a:srgb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CDD3DA"/>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6.5285447566476876E-2"/>
                  <c:y val="-6.4325009430403618E-2"/>
                </c:manualLayout>
              </c:layout>
              <c:numFmt formatCode="0.0%" sourceLinked="0"/>
              <c:spPr>
                <a:noFill/>
                <a:ln>
                  <a:noFill/>
                </a:ln>
                <a:effectLst/>
              </c:spPr>
              <c:txPr>
                <a:bodyPr rot="0" vert="horz"/>
                <a:lstStyle/>
                <a:p>
                  <a:pPr>
                    <a:defRPr sz="900">
                      <a:solidFill>
                        <a:schemeClr val="bg1"/>
                      </a:solidFill>
                    </a:defRPr>
                  </a:pPr>
                  <a:endParaRPr lang="ro-MD"/>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F4E-4284-B1A5-726F1043D0ED}"/>
                </c:ext>
              </c:extLst>
            </c:dLbl>
            <c:dLbl>
              <c:idx val="1"/>
              <c:layout>
                <c:manualLayout>
                  <c:x val="-6.1180185514110912E-2"/>
                  <c:y val="-5.9637912673056466E-2"/>
                </c:manualLayout>
              </c:layout>
              <c:numFmt formatCode="0.0%" sourceLinked="0"/>
              <c:spPr>
                <a:noFill/>
                <a:ln>
                  <a:noFill/>
                </a:ln>
                <a:effectLst/>
              </c:spPr>
              <c:txPr>
                <a:bodyPr rot="0" vert="horz"/>
                <a:lstStyle/>
                <a:p>
                  <a:pPr>
                    <a:defRPr sz="900"/>
                  </a:pPr>
                  <a:endParaRPr lang="ro-MD"/>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F4E-4284-B1A5-726F1043D0ED}"/>
                </c:ext>
              </c:extLst>
            </c:dLbl>
            <c:dLbl>
              <c:idx val="2"/>
              <c:tx>
                <c:rich>
                  <a:bodyPr/>
                  <a:lstStyle/>
                  <a:p>
                    <a:fld id="{FCE6AFD2-B7C3-43D1-A23D-C971E7973E95}" type="CATEGORYNAME">
                      <a:rPr lang="en-US"/>
                      <a:pPr/>
                      <a:t>[CATEGORY NAME]</a:t>
                    </a:fld>
                    <a:endParaRPr lang="en-US" baseline="0"/>
                  </a:p>
                  <a:p>
                    <a:r>
                      <a:rPr lang="en-US" baseline="0"/>
                      <a:t>46,5%</a:t>
                    </a: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3.7718057520037718E-3"/>
                  <c:y val="0"/>
                </c:manualLayout>
              </c:layout>
              <c:tx>
                <c:rich>
                  <a:bodyPr/>
                  <a:lstStyle/>
                  <a:p>
                    <a:fld id="{72730216-A7E7-4C13-B3B0-E2527F0E37B0}" type="CATEGORYNAME">
                      <a:rPr lang="en-US"/>
                      <a:pPr/>
                      <a:t>[CATEGORY NAME]</a:t>
                    </a:fld>
                    <a:endParaRPr lang="en-US" baseline="0"/>
                  </a:p>
                  <a:p>
                    <a:r>
                      <a:rPr lang="en-US" baseline="0"/>
                      <a:t> 28,7%</a:t>
                    </a:r>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tx>
                <c:rich>
                  <a:bodyPr rot="0" vert="horz" wrap="square" lIns="38100" tIns="19050" rIns="38100" bIns="19050" anchor="ctr">
                    <a:spAutoFit/>
                  </a:bodyPr>
                  <a:lstStyle/>
                  <a:p>
                    <a:pPr>
                      <a:defRPr sz="900"/>
                    </a:pPr>
                    <a:fld id="{7CD51FE3-E7FE-42A9-8A3F-A14772AF99CD}" type="CATEGORYNAME">
                      <a:rPr lang="en-US" sz="900"/>
                      <a:pPr>
                        <a:defRPr sz="900"/>
                      </a:pPr>
                      <a:t>[CATEGORY NAME]</a:t>
                    </a:fld>
                    <a:endParaRPr lang="en-US" sz="900" baseline="0"/>
                  </a:p>
                  <a:p>
                    <a:pPr>
                      <a:defRPr sz="900"/>
                    </a:pPr>
                    <a:r>
                      <a:rPr lang="en-US" sz="900" baseline="0"/>
                      <a:t>12,8%</a:t>
                    </a:r>
                  </a:p>
                </c:rich>
              </c:tx>
              <c:numFmt formatCode="#,##0.0" sourceLinked="0"/>
              <c:spPr>
                <a:noFill/>
                <a:ln>
                  <a:noFill/>
                </a:ln>
                <a:effectLst/>
              </c:spPr>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AF4E-4284-B1A5-726F1043D0ED}"/>
                </c:ext>
              </c:extLst>
            </c:dLbl>
            <c:dLbl>
              <c:idx val="5"/>
              <c:layout>
                <c:manualLayout>
                  <c:x val="-3.7718057520039101E-3"/>
                  <c:y val="2.0466832757101212E-2"/>
                </c:manualLayout>
              </c:layout>
              <c:tx>
                <c:rich>
                  <a:bodyPr rot="0" vert="horz" wrap="square" lIns="38100" tIns="19050" rIns="38100" bIns="19050" anchor="ctr">
                    <a:spAutoFit/>
                  </a:bodyPr>
                  <a:lstStyle/>
                  <a:p>
                    <a:pPr>
                      <a:defRPr sz="900"/>
                    </a:pPr>
                    <a:fld id="{AEEDEAF9-B4B4-479E-8C3E-9FB2D8180CF5}" type="CATEGORYNAME">
                      <a:rPr lang="en-US" sz="900"/>
                      <a:pPr>
                        <a:defRPr sz="900"/>
                      </a:pPr>
                      <a:t>[CATEGORY NAME]</a:t>
                    </a:fld>
                    <a:endParaRPr lang="en-US" sz="900" baseline="0"/>
                  </a:p>
                  <a:p>
                    <a:pPr>
                      <a:defRPr sz="900"/>
                    </a:pPr>
                    <a:r>
                      <a:rPr lang="en-US" sz="900" baseline="0"/>
                      <a:t>10,9%</a:t>
                    </a:r>
                  </a:p>
                </c:rich>
              </c:tx>
              <c:numFmt formatCode="#,##0.0" sourceLinked="0"/>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AF4E-4284-B1A5-726F1043D0ED}"/>
                </c:ext>
              </c:extLst>
            </c:dLbl>
            <c:dLbl>
              <c:idx val="6"/>
              <c:tx>
                <c:rich>
                  <a:bodyPr/>
                  <a:lstStyle/>
                  <a:p>
                    <a:fld id="{EECA0532-7B5B-491E-B716-413D1F1AB4D8}" type="CATEGORYNAME">
                      <a:rPr lang="en-US"/>
                      <a:pPr/>
                      <a:t>[CATEGORY NAME]</a:t>
                    </a:fld>
                    <a:r>
                      <a:rPr lang="en-US" baseline="0"/>
                      <a:t> </a:t>
                    </a:r>
                  </a:p>
                  <a:p>
                    <a:r>
                      <a:rPr lang="en-US" baseline="0"/>
                      <a:t>1,1%</a:t>
                    </a:r>
                  </a:p>
                </c:rich>
              </c:tx>
              <c:showLegendKey val="0"/>
              <c:showVal val="1"/>
              <c:showCatName val="1"/>
              <c:showSerName val="0"/>
              <c:showPercent val="0"/>
              <c:showBubbleSize val="0"/>
              <c:separator>
</c:separator>
              <c:extLst>
                <c:ext xmlns:c15="http://schemas.microsoft.com/office/drawing/2012/chart" uri="{CE6537A1-D6FC-4f65-9D91-7224C49458BB}">
                  <c15:layout>
                    <c:manualLayout>
                      <c:w val="9.5729013254786458E-2"/>
                      <c:h val="0.10922670690305546"/>
                    </c:manualLayout>
                  </c15:layout>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7,8%</a:t>
                    </a:r>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vert="horz"/>
              <a:lstStyle/>
              <a:p>
                <a:pPr>
                  <a:defRPr sz="900"/>
                </a:pPr>
                <a:endParaRPr lang="ro-MD"/>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CB</c:v>
                </c:pt>
                <c:pt idx="2">
                  <c:v>ERBD</c:v>
                </c:pt>
                <c:pt idx="3">
                  <c:v>EIB</c:v>
                </c:pt>
                <c:pt idx="4">
                  <c:v>IFC</c:v>
                </c:pt>
                <c:pt idx="5">
                  <c:v>BSTDB</c:v>
                </c:pt>
                <c:pt idx="6">
                  <c:v>CEB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2404.054890703841</c:v>
                </c:pt>
                <c:pt idx="1">
                  <c:v>198.75109313400509</c:v>
                </c:pt>
                <c:pt idx="2">
                  <c:v>101.48638845638051</c:v>
                </c:pt>
                <c:pt idx="3">
                  <c:v>62.734938388756262</c:v>
                </c:pt>
                <c:pt idx="4">
                  <c:v>27.816345983993429</c:v>
                </c:pt>
                <c:pt idx="5">
                  <c:v>23.827919198984656</c:v>
                </c:pt>
                <c:pt idx="6">
                  <c:v>2.5037274000000007</c:v>
                </c:pt>
              </c:numCache>
            </c:numRef>
          </c:val>
          <c:extLst>
            <c:ext xmlns:c15="http://schemas.microsoft.com/office/drawing/2012/chart" uri="{02D57815-91ED-43cb-92C2-25804820EDAC}">
              <c15:categoryFilterExceptions>
                <c15:categoryFilterException>
                  <c15:sqref>'D28'!$C$32</c15:sqref>
                  <c15:spPr>
                    <a:solidFill>
                      <a:schemeClr val="bg1">
                        <a:lumMod val="50000"/>
                      </a:schemeClr>
                    </a:solidFill>
                    <a:ln w="19050">
                      <a:solidFill>
                        <a:schemeClr val="lt1"/>
                      </a:solidFill>
                    </a:ln>
                    <a:effectLst/>
                  </c15:spPr>
                  <c15:bubble3D val="0"/>
                  <c15:dLbl>
                    <c:idx val="1"/>
                    <c:tx>
                      <c:rich>
                        <a:bodyPr/>
                        <a:lstStyle/>
                        <a:p>
                          <a:fld id="{9F034481-7C15-4D2A-BFE2-049EB4BC8026}" type="CATEGORYNAME">
                            <a:rPr lang="en-US"/>
                            <a:pPr/>
                            <a:t>[CATEGORY NAME]</a:t>
                          </a:fld>
                          <a:r>
                            <a:rPr lang="en-US" baseline="0"/>
                            <a:t>
46,5%</a:t>
                          </a:r>
                        </a:p>
                      </c:rich>
                    </c:tx>
                    <c:dLblPos val="bestFit"/>
                    <c:showLegendKey val="0"/>
                    <c:showVal val="1"/>
                    <c:showCatName val="1"/>
                    <c:showSerName val="0"/>
                    <c:showPercent val="0"/>
                    <c:showBubbleSize val="0"/>
                    <c:separator>
</c:separator>
                    <c:extLst>
                      <c:ext uri="{CE6537A1-D6FC-4f65-9D91-7224C49458BB}">
                        <c15:dlblFieldTable/>
                        <c15:showDataLabelsRange val="0"/>
                      </c:ext>
                      <c:ext xmlns:c16="http://schemas.microsoft.com/office/drawing/2014/chart" uri="{C3380CC4-5D6E-409C-BE32-E72D297353CC}">
                        <c16:uniqueId val="{00000011-D7EB-4CB4-8864-1F28F7982D30}"/>
                      </c:ext>
                    </c:extLst>
                  </c15:dLbl>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8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1534580974597"/>
          <c:y val="4.7669114961831592E-2"/>
          <c:w val="0.86854272409092148"/>
          <c:h val="0.73555058600968437"/>
        </c:manualLayout>
      </c:layout>
      <c:barChart>
        <c:barDir val="col"/>
        <c:grouping val="stacked"/>
        <c:varyColors val="0"/>
        <c:ser>
          <c:idx val="1"/>
          <c:order val="0"/>
          <c:tx>
            <c:strRef>
              <c:f>'D4'!$B$31</c:f>
              <c:strCache>
                <c:ptCount val="1"/>
                <c:pt idx="0">
                  <c:v>Goods </c:v>
                </c:pt>
              </c:strCache>
            </c:strRef>
          </c:tx>
          <c:spPr>
            <a:solidFill>
              <a:srgbClr val="D5D9E1"/>
            </a:solidFill>
            <a:ln w="6350">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'D4'!$C$31:$J$31</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extLst>
            <c:ext xmlns:c16="http://schemas.microsoft.com/office/drawing/2014/chart" uri="{C3380CC4-5D6E-409C-BE32-E72D297353CC}">
              <c16:uniqueId val="{00000000-DDA1-458A-A237-81603DB03298}"/>
            </c:ext>
          </c:extLst>
        </c:ser>
        <c:ser>
          <c:idx val="2"/>
          <c:order val="1"/>
          <c:tx>
            <c:strRef>
              <c:f>'D4'!$B$32</c:f>
              <c:strCache>
                <c:ptCount val="1"/>
                <c:pt idx="0">
                  <c:v>Services</c:v>
                </c:pt>
              </c:strCache>
            </c:strRef>
          </c:tx>
          <c:spPr>
            <a:solidFill>
              <a:srgbClr val="ACB2C3"/>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'D4'!$C$32:$J$32</c:f>
              <c:numCache>
                <c:formatCode>#,##0.00</c:formatCode>
                <c:ptCount val="8"/>
                <c:pt idx="0">
                  <c:v>530.09201334014665</c:v>
                </c:pt>
                <c:pt idx="1">
                  <c:v>641.86784317464583</c:v>
                </c:pt>
                <c:pt idx="2">
                  <c:v>683.867259190455</c:v>
                </c:pt>
                <c:pt idx="3">
                  <c:v>668.83099668433078</c:v>
                </c:pt>
                <c:pt idx="4">
                  <c:v>587.9630017004813</c:v>
                </c:pt>
                <c:pt idx="5">
                  <c:v>702.90725345866451</c:v>
                </c:pt>
                <c:pt idx="6">
                  <c:v>775.161552895814</c:v>
                </c:pt>
                <c:pt idx="7">
                  <c:v>769.2080571473482</c:v>
                </c:pt>
              </c:numCache>
            </c:numRef>
          </c:val>
          <c:extLst>
            <c:ext xmlns:c16="http://schemas.microsoft.com/office/drawing/2014/chart" uri="{C3380CC4-5D6E-409C-BE32-E72D297353CC}">
              <c16:uniqueId val="{00000001-DDA1-458A-A237-81603DB03298}"/>
            </c:ext>
          </c:extLst>
        </c:ser>
        <c:ser>
          <c:idx val="3"/>
          <c:order val="2"/>
          <c:tx>
            <c:strRef>
              <c:f>'D4'!$B$33</c:f>
              <c:strCache>
                <c:ptCount val="1"/>
                <c:pt idx="0">
                  <c:v>Primary income </c:v>
                </c:pt>
              </c:strCache>
            </c:strRef>
          </c:tx>
          <c:spPr>
            <a:solidFill>
              <a:srgbClr val="828CA5"/>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'D4'!$C$33:$J$33</c:f>
              <c:numCache>
                <c:formatCode>#,##0.00</c:formatCode>
                <c:ptCount val="8"/>
                <c:pt idx="0">
                  <c:v>235.54694341399912</c:v>
                </c:pt>
                <c:pt idx="1">
                  <c:v>286.09299492571409</c:v>
                </c:pt>
                <c:pt idx="2">
                  <c:v>268.55851379585647</c:v>
                </c:pt>
                <c:pt idx="3">
                  <c:v>258.32683935266311</c:v>
                </c:pt>
                <c:pt idx="4">
                  <c:v>231.60052873851916</c:v>
                </c:pt>
                <c:pt idx="5">
                  <c:v>214.66202732491419</c:v>
                </c:pt>
                <c:pt idx="6">
                  <c:v>220.42515680208945</c:v>
                </c:pt>
                <c:pt idx="7">
                  <c:v>269.57369568580714</c:v>
                </c:pt>
              </c:numCache>
            </c:numRef>
          </c:val>
          <c:extLst>
            <c:ext xmlns:c16="http://schemas.microsoft.com/office/drawing/2014/chart" uri="{C3380CC4-5D6E-409C-BE32-E72D297353CC}">
              <c16:uniqueId val="{00000002-DDA1-458A-A237-81603DB03298}"/>
            </c:ext>
          </c:extLst>
        </c:ser>
        <c:ser>
          <c:idx val="4"/>
          <c:order val="3"/>
          <c:tx>
            <c:strRef>
              <c:f>'D4'!$B$34</c:f>
              <c:strCache>
                <c:ptCount val="1"/>
                <c:pt idx="0">
                  <c:v>Secondary income </c:v>
                </c:pt>
              </c:strCache>
            </c:strRef>
          </c:tx>
          <c:spPr>
            <a:solidFill>
              <a:srgbClr val="404759"/>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'D4'!$C$34:$J$34</c:f>
              <c:numCache>
                <c:formatCode>#,##0.00</c:formatCode>
                <c:ptCount val="8"/>
                <c:pt idx="0">
                  <c:v>423.81207134114857</c:v>
                </c:pt>
                <c:pt idx="1">
                  <c:v>467.16855485834907</c:v>
                </c:pt>
                <c:pt idx="2">
                  <c:v>550.84213783804182</c:v>
                </c:pt>
                <c:pt idx="3">
                  <c:v>484.71386184291816</c:v>
                </c:pt>
                <c:pt idx="4">
                  <c:v>459.01107907139027</c:v>
                </c:pt>
                <c:pt idx="5">
                  <c:v>549.13755340029604</c:v>
                </c:pt>
                <c:pt idx="6">
                  <c:v>605.62179117765254</c:v>
                </c:pt>
                <c:pt idx="7">
                  <c:v>471.93278411483425</c:v>
                </c:pt>
              </c:numCache>
            </c:numRef>
          </c:val>
          <c:extLst>
            <c:ext xmlns:c16="http://schemas.microsoft.com/office/drawing/2014/chart" uri="{C3380CC4-5D6E-409C-BE32-E72D297353CC}">
              <c16:uniqueId val="{00000003-DDA1-458A-A237-81603DB03298}"/>
            </c:ext>
          </c:extLst>
        </c:ser>
        <c:ser>
          <c:idx val="6"/>
          <c:order val="4"/>
          <c:tx>
            <c:strRef>
              <c:f>'D4'!$B$36</c:f>
              <c:strCache>
                <c:ptCount val="1"/>
                <c:pt idx="0">
                  <c:v>Goods </c:v>
                </c:pt>
              </c:strCache>
            </c:strRef>
          </c:tx>
          <c:spPr>
            <a:solidFill>
              <a:srgbClr val="D5D9E1"/>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'D4'!$C$36:$J$36</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extLst>
            <c:ext xmlns:c16="http://schemas.microsoft.com/office/drawing/2014/chart" uri="{C3380CC4-5D6E-409C-BE32-E72D297353CC}">
              <c16:uniqueId val="{00000004-DDA1-458A-A237-81603DB03298}"/>
            </c:ext>
          </c:extLst>
        </c:ser>
        <c:ser>
          <c:idx val="7"/>
          <c:order val="5"/>
          <c:tx>
            <c:strRef>
              <c:f>'D4'!$B$37</c:f>
              <c:strCache>
                <c:ptCount val="1"/>
                <c:pt idx="0">
                  <c:v>Services</c:v>
                </c:pt>
              </c:strCache>
            </c:strRef>
          </c:tx>
          <c:spPr>
            <a:solidFill>
              <a:srgbClr val="ACB2C3"/>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'D4'!$C$37:$J$37</c:f>
              <c:numCache>
                <c:formatCode>#,##0.00</c:formatCode>
                <c:ptCount val="8"/>
                <c:pt idx="0">
                  <c:v>-330.23220546628096</c:v>
                </c:pt>
                <c:pt idx="1">
                  <c:v>-413.28729947906493</c:v>
                </c:pt>
                <c:pt idx="2">
                  <c:v>-468.46530623870331</c:v>
                </c:pt>
                <c:pt idx="3">
                  <c:v>-448.57984127223625</c:v>
                </c:pt>
                <c:pt idx="4">
                  <c:v>-391.30268910464139</c:v>
                </c:pt>
                <c:pt idx="5">
                  <c:v>-486.90837974976864</c:v>
                </c:pt>
                <c:pt idx="6">
                  <c:v>-534.25881245549976</c:v>
                </c:pt>
                <c:pt idx="7">
                  <c:v>-504.62732166885883</c:v>
                </c:pt>
              </c:numCache>
            </c:numRef>
          </c:val>
          <c:extLst>
            <c:ext xmlns:c16="http://schemas.microsoft.com/office/drawing/2014/chart" uri="{C3380CC4-5D6E-409C-BE32-E72D297353CC}">
              <c16:uniqueId val="{00000005-DDA1-458A-A237-81603DB03298}"/>
            </c:ext>
          </c:extLst>
        </c:ser>
        <c:ser>
          <c:idx val="8"/>
          <c:order val="6"/>
          <c:tx>
            <c:strRef>
              <c:f>'D4'!$B$38</c:f>
              <c:strCache>
                <c:ptCount val="1"/>
                <c:pt idx="0">
                  <c:v>Primary income </c:v>
                </c:pt>
              </c:strCache>
            </c:strRef>
          </c:tx>
          <c:spPr>
            <a:solidFill>
              <a:srgbClr val="828CA5"/>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'D4'!$C$38:$J$38</c:f>
              <c:numCache>
                <c:formatCode>#,##0.00</c:formatCode>
                <c:ptCount val="8"/>
                <c:pt idx="0">
                  <c:v>-158.96761459648133</c:v>
                </c:pt>
                <c:pt idx="1">
                  <c:v>-246.66624502652121</c:v>
                </c:pt>
                <c:pt idx="2">
                  <c:v>-268.64286986523399</c:v>
                </c:pt>
                <c:pt idx="3">
                  <c:v>-288.30348099843792</c:v>
                </c:pt>
                <c:pt idx="4">
                  <c:v>-201.09148654500365</c:v>
                </c:pt>
                <c:pt idx="5">
                  <c:v>-243.33989507302297</c:v>
                </c:pt>
                <c:pt idx="6">
                  <c:v>-252.2477219546476</c:v>
                </c:pt>
                <c:pt idx="7">
                  <c:v>-244.0295830928454</c:v>
                </c:pt>
              </c:numCache>
            </c:numRef>
          </c:val>
          <c:extLst>
            <c:ext xmlns:c16="http://schemas.microsoft.com/office/drawing/2014/chart" uri="{C3380CC4-5D6E-409C-BE32-E72D297353CC}">
              <c16:uniqueId val="{00000006-DDA1-458A-A237-81603DB03298}"/>
            </c:ext>
          </c:extLst>
        </c:ser>
        <c:ser>
          <c:idx val="9"/>
          <c:order val="7"/>
          <c:tx>
            <c:strRef>
              <c:f>'D4'!$B$39</c:f>
              <c:strCache>
                <c:ptCount val="1"/>
                <c:pt idx="0">
                  <c:v>Secondary income </c:v>
                </c:pt>
              </c:strCache>
            </c:strRef>
          </c:tx>
          <c:spPr>
            <a:solidFill>
              <a:srgbClr val="404759"/>
            </a:solidFill>
            <a:ln>
              <a:solidFill>
                <a:schemeClr val="bg1"/>
              </a:solidFill>
            </a:ln>
            <a:effectLst/>
          </c:spPr>
          <c:invertIfNegative val="0"/>
          <c:cat>
            <c:multiLvlStrRef>
              <c:f>'D4'!$C$27:$J$28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'D4'!$C$39:$J$39</c:f>
              <c:numCache>
                <c:formatCode>#,##0.00</c:formatCode>
                <c:ptCount val="8"/>
                <c:pt idx="0">
                  <c:v>-109.0683953411275</c:v>
                </c:pt>
                <c:pt idx="1">
                  <c:v>-118.94754980349572</c:v>
                </c:pt>
                <c:pt idx="2">
                  <c:v>-117.39563768676148</c:v>
                </c:pt>
                <c:pt idx="3">
                  <c:v>-124.17396948594001</c:v>
                </c:pt>
                <c:pt idx="4">
                  <c:v>-107.423080585929</c:v>
                </c:pt>
                <c:pt idx="5">
                  <c:v>-109.47981040227199</c:v>
                </c:pt>
                <c:pt idx="6">
                  <c:v>-118.941279333945</c:v>
                </c:pt>
                <c:pt idx="7">
                  <c:v>-112.60342793117</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'D4'!$B$30</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'D4'!$C$30:$J$30</c:f>
              <c:numCache>
                <c:formatCode>#,##0.00</c:formatCode>
                <c:ptCount val="8"/>
                <c:pt idx="0">
                  <c:v>1922.9469336700172</c:v>
                </c:pt>
                <c:pt idx="1">
                  <c:v>2052.2001323158529</c:v>
                </c:pt>
                <c:pt idx="2">
                  <c:v>2142.3527123102344</c:v>
                </c:pt>
                <c:pt idx="3">
                  <c:v>2168.9395917836864</c:v>
                </c:pt>
                <c:pt idx="4">
                  <c:v>1936.039072099238</c:v>
                </c:pt>
                <c:pt idx="5">
                  <c:v>2027.4573205455172</c:v>
                </c:pt>
                <c:pt idx="6">
                  <c:v>2360.625940881278</c:v>
                </c:pt>
                <c:pt idx="7">
                  <c:v>2381.9400108799105</c:v>
                </c:pt>
              </c:numCache>
            </c:numRef>
          </c:val>
          <c:smooth val="0"/>
          <c:extLst>
            <c:ext xmlns:c16="http://schemas.microsoft.com/office/drawing/2014/chart" uri="{C3380CC4-5D6E-409C-BE32-E72D297353CC}">
              <c16:uniqueId val="{00000008-DDA1-458A-A237-81603DB03298}"/>
            </c:ext>
          </c:extLst>
        </c:ser>
        <c:ser>
          <c:idx val="5"/>
          <c:order val="9"/>
          <c:tx>
            <c:strRef>
              <c:f>'D4'!$B$35</c:f>
              <c:strCache>
                <c:ptCount val="1"/>
                <c:pt idx="0">
                  <c:v>Import/outputs</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'D4'!$C$35:$J$35</c:f>
              <c:numCache>
                <c:formatCode>#,##0.00</c:formatCode>
                <c:ptCount val="8"/>
                <c:pt idx="0">
                  <c:v>-2330.4904818180639</c:v>
                </c:pt>
                <c:pt idx="1">
                  <c:v>-2711.6248619949265</c:v>
                </c:pt>
                <c:pt idx="2">
                  <c:v>-2946.1882252845471</c:v>
                </c:pt>
                <c:pt idx="3">
                  <c:v>-3084.2353891446865</c:v>
                </c:pt>
                <c:pt idx="4">
                  <c:v>-2909.0449827215389</c:v>
                </c:pt>
                <c:pt idx="5">
                  <c:v>-2931.5036530912321</c:v>
                </c:pt>
                <c:pt idx="6">
                  <c:v>-3088.9738370192676</c:v>
                </c:pt>
                <c:pt idx="7">
                  <c:v>-3326.7101041412748</c:v>
                </c:pt>
              </c:numCache>
            </c:numRef>
          </c:val>
          <c:smooth val="0"/>
          <c:extLst>
            <c:ext xmlns:c16="http://schemas.microsoft.com/office/drawing/2014/chart" uri="{C3380CC4-5D6E-409C-BE32-E72D297353CC}">
              <c16:uniqueId val="{00000009-DDA1-458A-A237-81603DB03298}"/>
            </c:ext>
          </c:extLst>
        </c:ser>
        <c:ser>
          <c:idx val="10"/>
          <c:order val="10"/>
          <c:tx>
            <c:strRef>
              <c:f>'D4'!$B$29</c:f>
              <c:strCache>
                <c:ptCount val="1"/>
                <c:pt idx="0">
                  <c:v>Current account </c:v>
                </c:pt>
              </c:strCache>
            </c:strRef>
          </c:tx>
          <c:spPr>
            <a:ln w="25400" cap="rnd">
              <a:noFill/>
              <a:round/>
            </a:ln>
            <a:effectLst/>
          </c:spPr>
          <c:marker>
            <c:symbol val="diamond"/>
            <c:size val="8"/>
            <c:spPr>
              <a:solidFill>
                <a:schemeClr val="bg2"/>
              </a:solidFill>
              <a:ln w="9525">
                <a:solidFill>
                  <a:srgbClr val="4C566B"/>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'D4'!$C$29:$J$29</c:f>
              <c:numCache>
                <c:formatCode>#,##0.00</c:formatCode>
                <c:ptCount val="8"/>
                <c:pt idx="0">
                  <c:v>-407.54354814804657</c:v>
                </c:pt>
                <c:pt idx="1">
                  <c:v>-659.42472967907315</c:v>
                </c:pt>
                <c:pt idx="2">
                  <c:v>-803.83551297431313</c:v>
                </c:pt>
                <c:pt idx="3">
                  <c:v>-915.29579736100095</c:v>
                </c:pt>
                <c:pt idx="4">
                  <c:v>-973.00591062230092</c:v>
                </c:pt>
                <c:pt idx="5">
                  <c:v>-904.0463325457149</c:v>
                </c:pt>
                <c:pt idx="6">
                  <c:v>-728.34789613798966</c:v>
                </c:pt>
                <c:pt idx="7">
                  <c:v>-944.77009326136431</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Imports</a:t>
                </a:r>
                <a:r>
                  <a:rPr lang="ro-MD" baseline="0"/>
                  <a:t> </a:t>
                </a:r>
                <a:r>
                  <a:rPr lang="ro-MD"/>
                  <a:t>     </a:t>
                </a:r>
                <a:r>
                  <a:rPr lang="en-US"/>
                  <a:t>                            </a:t>
                </a:r>
                <a:r>
                  <a:rPr lang="ro-MD"/>
                  <a:t>    Exports</a:t>
                </a:r>
              </a:p>
            </c:rich>
          </c:tx>
          <c:layout>
            <c:manualLayout>
              <c:xMode val="edge"/>
              <c:yMode val="edge"/>
              <c:x val="1.7572996659548416E-2"/>
              <c:y val="0.10005888152869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0554680664916898"/>
          <c:w val="0.9685233192004844"/>
          <c:h val="7.762918524073379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2.18175109063748E-2"/>
          <c:w val="0.90343685991376033"/>
          <c:h val="0.73602771125476618"/>
        </c:manualLayout>
      </c:layout>
      <c:lineChart>
        <c:grouping val="standard"/>
        <c:varyColors val="0"/>
        <c:ser>
          <c:idx val="2"/>
          <c:order val="1"/>
          <c:tx>
            <c:strRef>
              <c:f>'D5'!$B$27</c:f>
              <c:strCache>
                <c:ptCount val="1"/>
                <c:pt idx="0">
                  <c:v>EU </c:v>
                </c:pt>
              </c:strCache>
            </c:strRef>
          </c:tx>
          <c:spPr>
            <a:ln w="22225">
              <a:solidFill>
                <a:srgbClr val="A6A6A6"/>
              </a:solidFill>
            </a:ln>
          </c:spPr>
          <c:marker>
            <c:symbol val="diamond"/>
            <c:size val="6"/>
            <c:spPr>
              <a:solidFill>
                <a:srgbClr val="A6A6A6"/>
              </a:solidFill>
              <a:ln w="3175">
                <a:solidFill>
                  <a:sysClr val="window" lastClr="FFFFFF"/>
                </a:solidFill>
              </a:ln>
            </c:spPr>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'D5'!$C$27:$J$27</c:f>
              <c:numCache>
                <c:formatCode>0.00</c:formatCode>
                <c:ptCount val="8"/>
                <c:pt idx="0">
                  <c:v>-686.52</c:v>
                </c:pt>
                <c:pt idx="1">
                  <c:v>-840.81</c:v>
                </c:pt>
                <c:pt idx="2">
                  <c:v>-885.19</c:v>
                </c:pt>
                <c:pt idx="3">
                  <c:v>-925.35</c:v>
                </c:pt>
                <c:pt idx="4" formatCode="#,##0.00">
                  <c:v>-1062.07</c:v>
                </c:pt>
                <c:pt idx="5" formatCode="#,##0.00">
                  <c:v>-973.6</c:v>
                </c:pt>
                <c:pt idx="6" formatCode="#,##0.00">
                  <c:v>-794.27</c:v>
                </c:pt>
                <c:pt idx="7" formatCode="#,##0.00">
                  <c:v>-1076.28</c:v>
                </c:pt>
              </c:numCache>
            </c:numRef>
          </c:val>
          <c:smooth val="1"/>
          <c:extLst>
            <c:ext xmlns:c16="http://schemas.microsoft.com/office/drawing/2014/chart" uri="{C3380CC4-5D6E-409C-BE32-E72D297353CC}">
              <c16:uniqueId val="{00000000-B594-4076-A6EC-63410CD052E4}"/>
            </c:ext>
          </c:extLst>
        </c:ser>
        <c:ser>
          <c:idx val="3"/>
          <c:order val="2"/>
          <c:tx>
            <c:strRef>
              <c:f>'D5'!$B$28</c:f>
              <c:strCache>
                <c:ptCount val="1"/>
                <c:pt idx="0">
                  <c:v>CIS</c:v>
                </c:pt>
              </c:strCache>
            </c:strRef>
          </c:tx>
          <c:spPr>
            <a:ln w="22225">
              <a:solidFill>
                <a:srgbClr val="AB846F"/>
              </a:solidFill>
            </a:ln>
          </c:spPr>
          <c:marker>
            <c:symbol val="square"/>
            <c:size val="6"/>
            <c:spPr>
              <a:solidFill>
                <a:srgbClr val="AB846F"/>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'D5'!$C$28:$J$28</c:f>
              <c:numCache>
                <c:formatCode>0.00</c:formatCode>
                <c:ptCount val="8"/>
                <c:pt idx="0">
                  <c:v>-8.06</c:v>
                </c:pt>
                <c:pt idx="1">
                  <c:v>2.12</c:v>
                </c:pt>
                <c:pt idx="2">
                  <c:v>-31.35</c:v>
                </c:pt>
                <c:pt idx="3">
                  <c:v>-31.15</c:v>
                </c:pt>
                <c:pt idx="4" formatCode="#,##0.00">
                  <c:v>-14.9</c:v>
                </c:pt>
                <c:pt idx="5" formatCode="#,##0.00">
                  <c:v>-2.06</c:v>
                </c:pt>
                <c:pt idx="6" formatCode="#,##0.00">
                  <c:v>-13.05</c:v>
                </c:pt>
                <c:pt idx="7" formatCode="#,##0.00">
                  <c:v>-20.8</c:v>
                </c:pt>
              </c:numCache>
            </c:numRef>
          </c:val>
          <c:smooth val="1"/>
          <c:extLst>
            <c:ext xmlns:c16="http://schemas.microsoft.com/office/drawing/2014/chart" uri="{C3380CC4-5D6E-409C-BE32-E72D297353CC}">
              <c16:uniqueId val="{00000001-B594-4076-A6EC-63410CD052E4}"/>
            </c:ext>
          </c:extLst>
        </c:ser>
        <c:ser>
          <c:idx val="4"/>
          <c:order val="3"/>
          <c:tx>
            <c:strRef>
              <c:f>'D5'!$B$29</c:f>
              <c:strCache>
                <c:ptCount val="1"/>
                <c:pt idx="0">
                  <c:v>Other countries</c:v>
                </c:pt>
              </c:strCache>
            </c:strRef>
          </c:tx>
          <c:spPr>
            <a:ln w="22225">
              <a:solidFill>
                <a:srgbClr val="847A63"/>
              </a:solidFill>
            </a:ln>
            <a:effectLst/>
          </c:spPr>
          <c:marker>
            <c:symbol val="triangle"/>
            <c:size val="6"/>
            <c:spPr>
              <a:solidFill>
                <a:srgbClr val="847A63"/>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'D5'!$C$29:$J$29</c:f>
              <c:numCache>
                <c:formatCode>0.00</c:formatCode>
                <c:ptCount val="8"/>
                <c:pt idx="0">
                  <c:v>-304.14</c:v>
                </c:pt>
                <c:pt idx="1">
                  <c:v>-436.97</c:v>
                </c:pt>
                <c:pt idx="2">
                  <c:v>-536.05999999999995</c:v>
                </c:pt>
                <c:pt idx="3">
                  <c:v>-509.61</c:v>
                </c:pt>
                <c:pt idx="4" formatCode="#,##0.00">
                  <c:v>-474.8</c:v>
                </c:pt>
                <c:pt idx="5" formatCode="#,##0.00">
                  <c:v>-555.37</c:v>
                </c:pt>
                <c:pt idx="6" formatCode="#,##0.00">
                  <c:v>-616.78</c:v>
                </c:pt>
                <c:pt idx="7" formatCode="#,##0.00">
                  <c:v>-497.15</c:v>
                </c:pt>
              </c:numCache>
            </c:numRef>
          </c:val>
          <c:smooth val="1"/>
          <c:extLst>
            <c:ext xmlns:c16="http://schemas.microsoft.com/office/drawing/2014/chart" uri="{C3380CC4-5D6E-409C-BE32-E72D297353CC}">
              <c16:uniqueId val="{00000003-B594-4076-A6EC-63410CD052E4}"/>
            </c:ext>
          </c:extLst>
        </c:ser>
        <c:ser>
          <c:idx val="1"/>
          <c:order val="0"/>
          <c:tx>
            <c:strRef>
              <c:f>'D5'!$B$26</c:f>
              <c:strCache>
                <c:ptCount val="1"/>
                <c:pt idx="0">
                  <c:v>Total</c:v>
                </c:pt>
              </c:strCache>
            </c:strRef>
          </c:tx>
          <c:spPr>
            <a:ln w="22225" cap="rnd">
              <a:solidFill>
                <a:srgbClr val="7C8A9D"/>
              </a:solidFill>
              <a:round/>
            </a:ln>
            <a:effectLst/>
          </c:spPr>
          <c:marker>
            <c:symbol val="circle"/>
            <c:size val="7"/>
            <c:spPr>
              <a:solidFill>
                <a:srgbClr val="7C8A9D"/>
              </a:solidFill>
              <a:ln>
                <a:solidFill>
                  <a:sysClr val="window" lastClr="FFFFFF"/>
                </a:solidFill>
              </a:ln>
            </c:spPr>
          </c:marker>
          <c:dLbls>
            <c:dLbl>
              <c:idx val="7"/>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55-4D4B-9E62-65116C48BF10}"/>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'D5'!$C$24:$J$25</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'D5'!$C$26:$J$26</c:f>
              <c:numCache>
                <c:formatCode>#,##0.00</c:formatCode>
                <c:ptCount val="8"/>
                <c:pt idx="0">
                  <c:v>-998.73</c:v>
                </c:pt>
                <c:pt idx="1">
                  <c:v>-1275.6500000000001</c:v>
                </c:pt>
                <c:pt idx="2">
                  <c:v>-1452.6</c:v>
                </c:pt>
                <c:pt idx="3">
                  <c:v>-1466.11</c:v>
                </c:pt>
                <c:pt idx="4">
                  <c:v>-1551.76</c:v>
                </c:pt>
                <c:pt idx="5">
                  <c:v>-1531.03</c:v>
                </c:pt>
                <c:pt idx="6">
                  <c:v>-1424.11</c:v>
                </c:pt>
                <c:pt idx="7">
                  <c:v>-1594.22</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40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4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rgbClr val="F8F9FA"/>
        </a:solidFill>
        <a:ln>
          <a:noFill/>
        </a:ln>
        <a:effectLst/>
      </c:spPr>
      <c:txPr>
        <a:bodyPr rot="0" vert="horz"/>
        <a:lstStyle/>
        <a:p>
          <a:pPr>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23342591870538"/>
          <c:w val="0.42880307325266098"/>
          <c:h val="0.60402366499513194"/>
        </c:manualLayout>
      </c:layout>
      <c:lineChart>
        <c:grouping val="standard"/>
        <c:varyColors val="0"/>
        <c:ser>
          <c:idx val="0"/>
          <c:order val="0"/>
          <c:tx>
            <c:strRef>
              <c:f>'D7'!$B$80</c:f>
              <c:strCache>
                <c:ptCount val="1"/>
                <c:pt idx="0">
                  <c:v>EU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1-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5-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3-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4-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6-FF0C-4A0A-AF01-64145ED1664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'D7'!$C$80:$J$80</c:f>
              <c:numCache>
                <c:formatCode>#,##0.00</c:formatCode>
                <c:ptCount val="8"/>
                <c:pt idx="0">
                  <c:v>1135.7212812661367</c:v>
                </c:pt>
                <c:pt idx="1">
                  <c:v>1216.9638757070115</c:v>
                </c:pt>
                <c:pt idx="2">
                  <c:v>1299.3693619033706</c:v>
                </c:pt>
                <c:pt idx="3">
                  <c:v>1419.3641430331472</c:v>
                </c:pt>
                <c:pt idx="4">
                  <c:v>1433.7633172011667</c:v>
                </c:pt>
                <c:pt idx="5">
                  <c:v>1304.2386642125089</c:v>
                </c:pt>
                <c:pt idx="6">
                  <c:v>1333.4106119732828</c:v>
                </c:pt>
                <c:pt idx="7">
                  <c:v>1618.1609564108389</c:v>
                </c:pt>
              </c:numCache>
            </c:numRef>
          </c:val>
          <c:smooth val="0"/>
          <c:extLst>
            <c:ext xmlns:c16="http://schemas.microsoft.com/office/drawing/2014/chart" uri="{C3380CC4-5D6E-409C-BE32-E72D297353CC}">
              <c16:uniqueId val="{00000005-FF0C-4A0A-AF01-64145ED16642}"/>
            </c:ext>
          </c:extLst>
        </c:ser>
        <c:ser>
          <c:idx val="1"/>
          <c:order val="1"/>
          <c:tx>
            <c:strRef>
              <c:f>'D7'!$B$81</c:f>
              <c:strCache>
                <c:ptCount val="1"/>
                <c:pt idx="0">
                  <c:v>CIS</c:v>
                </c:pt>
              </c:strCache>
            </c:strRef>
          </c:tx>
          <c:spPr>
            <a:ln w="28575" cap="rnd">
              <a:solidFill>
                <a:srgbClr val="4F5B6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7-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3-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9-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0A-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8-FF0C-4A0A-AF01-64145ED166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'D7'!$C$81:$J$81</c:f>
              <c:numCache>
                <c:formatCode>0.00</c:formatCode>
                <c:ptCount val="8"/>
                <c:pt idx="0">
                  <c:v>69.39282658266535</c:v>
                </c:pt>
                <c:pt idx="1">
                  <c:v>67.413763687000042</c:v>
                </c:pt>
                <c:pt idx="2">
                  <c:v>79.566175412599947</c:v>
                </c:pt>
                <c:pt idx="3">
                  <c:v>76.59144597368271</c:v>
                </c:pt>
                <c:pt idx="4">
                  <c:v>63.702125674988714</c:v>
                </c:pt>
                <c:pt idx="5">
                  <c:v>51.782860422397277</c:v>
                </c:pt>
                <c:pt idx="6">
                  <c:v>61.716976066682122</c:v>
                </c:pt>
                <c:pt idx="7">
                  <c:v>73.581585573184995</c:v>
                </c:pt>
              </c:numCache>
            </c:numRef>
          </c:val>
          <c:smooth val="0"/>
          <c:extLst>
            <c:ext xmlns:c16="http://schemas.microsoft.com/office/drawing/2014/chart" uri="{C3380CC4-5D6E-409C-BE32-E72D297353CC}">
              <c16:uniqueId val="{0000000B-FF0C-4A0A-AF01-64145ED16642}"/>
            </c:ext>
          </c:extLst>
        </c:ser>
        <c:ser>
          <c:idx val="2"/>
          <c:order val="2"/>
          <c:tx>
            <c:strRef>
              <c:f>'D7'!$B$82</c:f>
              <c:strCache>
                <c:ptCount val="1"/>
                <c:pt idx="0">
                  <c:v>Other countries</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FF0C-4A0A-AF01-64145ED16642}"/>
                </c:ext>
              </c:extLst>
            </c:dLbl>
            <c:dLbl>
              <c:idx val="1"/>
              <c:delete val="1"/>
              <c:extLst>
                <c:ext xmlns:c15="http://schemas.microsoft.com/office/drawing/2012/chart" uri="{CE6537A1-D6FC-4f65-9D91-7224C49458BB}"/>
                <c:ext xmlns:c16="http://schemas.microsoft.com/office/drawing/2014/chart" uri="{C3380CC4-5D6E-409C-BE32-E72D297353CC}">
                  <c16:uniqueId val="{0000000D-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4-FF0C-4A0A-AF01-64145ED16642}"/>
                </c:ext>
              </c:extLst>
            </c:dLbl>
            <c:dLbl>
              <c:idx val="4"/>
              <c:delete val="1"/>
              <c:extLst>
                <c:ext xmlns:c15="http://schemas.microsoft.com/office/drawing/2012/chart" uri="{CE6537A1-D6FC-4f65-9D91-7224C49458BB}"/>
                <c:ext xmlns:c16="http://schemas.microsoft.com/office/drawing/2014/chart" uri="{C3380CC4-5D6E-409C-BE32-E72D297353CC}">
                  <c16:uniqueId val="{0000000F-FF0C-4A0A-AF01-64145ED16642}"/>
                </c:ext>
              </c:extLst>
            </c:dLbl>
            <c:dLbl>
              <c:idx val="5"/>
              <c:delete val="1"/>
              <c:extLst>
                <c:ext xmlns:c15="http://schemas.microsoft.com/office/drawing/2012/chart" uri="{CE6537A1-D6FC-4f65-9D91-7224C49458BB}"/>
                <c:ext xmlns:c16="http://schemas.microsoft.com/office/drawing/2014/chart" uri="{C3380CC4-5D6E-409C-BE32-E72D297353CC}">
                  <c16:uniqueId val="{00000010-FF0C-4A0A-AF01-64145ED16642}"/>
                </c:ext>
              </c:extLst>
            </c:dLbl>
            <c:dLbl>
              <c:idx val="6"/>
              <c:delete val="1"/>
              <c:extLst>
                <c:ext xmlns:c15="http://schemas.microsoft.com/office/drawing/2012/chart" uri="{CE6537A1-D6FC-4f65-9D91-7224C49458BB}"/>
                <c:ext xmlns:c16="http://schemas.microsoft.com/office/drawing/2014/chart" uri="{C3380CC4-5D6E-409C-BE32-E72D297353CC}">
                  <c16:uniqueId val="{00000017-FF0C-4A0A-AF01-64145ED166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'D7'!$C$82:$J$82</c:f>
              <c:numCache>
                <c:formatCode>0.00</c:formatCode>
                <c:ptCount val="8"/>
                <c:pt idx="0">
                  <c:v>527.10815856537215</c:v>
                </c:pt>
                <c:pt idx="1">
                  <c:v>648.346128291833</c:v>
                </c:pt>
                <c:pt idx="2">
                  <c:v>712.74887417787795</c:v>
                </c:pt>
                <c:pt idx="3">
                  <c:v>727.22250838124296</c:v>
                </c:pt>
                <c:pt idx="4">
                  <c:v>711.7622836098094</c:v>
                </c:pt>
                <c:pt idx="5">
                  <c:v>735.75404323126213</c:v>
                </c:pt>
                <c:pt idx="6">
                  <c:v>788.39843523520972</c:v>
                </c:pt>
                <c:pt idx="7">
                  <c:v>773.70722946437706</c:v>
                </c:pt>
              </c:numCache>
            </c:numRef>
          </c:val>
          <c:smooth val="0"/>
          <c:extLst>
            <c:ext xmlns:c16="http://schemas.microsoft.com/office/drawing/2014/chart" uri="{C3380CC4-5D6E-409C-BE32-E72D297353CC}">
              <c16:uniqueId val="{00000011-FF0C-4A0A-AF01-64145ED16642}"/>
            </c:ext>
          </c:extLst>
        </c:ser>
        <c:ser>
          <c:idx val="3"/>
          <c:order val="3"/>
          <c:tx>
            <c:strRef>
              <c:f>'D7'!$B$83</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'D7'!$C$78:$J$79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'D7'!$C$83:$J$83</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smooth val="0"/>
          <c:extLst>
            <c:ext xmlns:c16="http://schemas.microsoft.com/office/drawing/2014/chart" uri="{C3380CC4-5D6E-409C-BE32-E72D297353CC}">
              <c16:uniqueId val="{00000012-FF0C-4A0A-AF01-64145ED16642}"/>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RO" sz="800">
                <a:solidFill>
                  <a:sysClr val="windowText" lastClr="000000"/>
                </a:solidFill>
                <a:latin typeface="Roboto" panose="02000000000000000000" pitchFamily="2" charset="0"/>
                <a:ea typeface="Roboto" panose="02000000000000000000" pitchFamily="2" charset="0"/>
              </a:rPr>
              <a:t>(</a:t>
            </a:r>
            <a:r>
              <a:rPr lang="en-US" sz="800">
                <a:solidFill>
                  <a:sysClr val="windowText" lastClr="000000"/>
                </a:solidFill>
                <a:latin typeface="Roboto" panose="02000000000000000000" pitchFamily="2" charset="0"/>
                <a:ea typeface="Roboto" panose="02000000000000000000" pitchFamily="2" charset="0"/>
              </a:rPr>
              <a:t>EUR</a:t>
            </a:r>
            <a:r>
              <a:rPr lang="en-US" sz="800" baseline="0">
                <a:solidFill>
                  <a:sysClr val="windowText" lastClr="000000"/>
                </a:solidFill>
                <a:latin typeface="Roboto" panose="02000000000000000000" pitchFamily="2" charset="0"/>
                <a:ea typeface="Roboto" panose="02000000000000000000" pitchFamily="2" charset="0"/>
              </a:rPr>
              <a:t> million</a:t>
            </a:r>
            <a:r>
              <a:rPr lang="ro-RO" sz="800">
                <a:solidFill>
                  <a:sysClr val="windowText" lastClr="000000"/>
                </a:solidFill>
                <a:latin typeface="Roboto" panose="02000000000000000000" pitchFamily="2" charset="0"/>
                <a:ea typeface="Roboto" panose="02000000000000000000" pitchFamily="2" charset="0"/>
              </a:rPr>
              <a:t>)</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EU </c:v>
                </c:pt>
              </c:strCache>
            </c:strRef>
          </c:tx>
          <c:spPr>
            <a:ln w="28575" cap="rnd">
              <a:solidFill>
                <a:schemeClr val="accent3">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1-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1-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3-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4-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2-8C72-4EC5-BC2F-47961FC6E73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'D7'!$C$72:$J$72</c:f>
              <c:numCache>
                <c:formatCode>#,##0.00</c:formatCode>
                <c:ptCount val="8"/>
                <c:pt idx="0">
                  <c:v>449.19746709847391</c:v>
                </c:pt>
                <c:pt idx="1">
                  <c:v>376.15787977881735</c:v>
                </c:pt>
                <c:pt idx="2">
                  <c:v>414.183125697138</c:v>
                </c:pt>
                <c:pt idx="3">
                  <c:v>494.01605710939083</c:v>
                </c:pt>
                <c:pt idx="4">
                  <c:v>371.6927118452586</c:v>
                </c:pt>
                <c:pt idx="5">
                  <c:v>330.63863081780067</c:v>
                </c:pt>
                <c:pt idx="6">
                  <c:v>539.139475160296</c:v>
                </c:pt>
                <c:pt idx="7">
                  <c:v>541.88517952297036</c:v>
                </c:pt>
              </c:numCache>
            </c:numRef>
          </c:val>
          <c:smooth val="0"/>
          <c:extLst>
            <c:ext xmlns:c16="http://schemas.microsoft.com/office/drawing/2014/chart" uri="{C3380CC4-5D6E-409C-BE32-E72D297353CC}">
              <c16:uniqueId val="{00000005-8C72-4EC5-BC2F-47961FC6E73B}"/>
            </c:ext>
          </c:extLst>
        </c:ser>
        <c:ser>
          <c:idx val="1"/>
          <c:order val="1"/>
          <c:tx>
            <c:strRef>
              <c:f>'D7'!$B$73</c:f>
              <c:strCache>
                <c:ptCount val="1"/>
                <c:pt idx="0">
                  <c:v>CIS</c:v>
                </c:pt>
              </c:strCache>
            </c:strRef>
          </c:tx>
          <c:spPr>
            <a:ln w="28575" cap="rnd">
              <a:solidFill>
                <a:srgbClr val="4F5B69"/>
              </a:solidFill>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72-4EC5-BC2F-47961FC6E73B}"/>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28-4C33-B39E-CB6F9E0CA21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'D7'!$C$73:$J$73</c:f>
              <c:numCache>
                <c:formatCode>0.00</c:formatCode>
                <c:ptCount val="8"/>
                <c:pt idx="0">
                  <c:v>61.328878363346284</c:v>
                </c:pt>
                <c:pt idx="1">
                  <c:v>69.534417396319654</c:v>
                </c:pt>
                <c:pt idx="2">
                  <c:v>48.215851318656505</c:v>
                </c:pt>
                <c:pt idx="3">
                  <c:v>45.44397089518759</c:v>
                </c:pt>
                <c:pt idx="4">
                  <c:v>48.805227107033694</c:v>
                </c:pt>
                <c:pt idx="5">
                  <c:v>49.725474674246932</c:v>
                </c:pt>
                <c:pt idx="6">
                  <c:v>48.66385787550977</c:v>
                </c:pt>
                <c:pt idx="7">
                  <c:v>52.784695899707472</c:v>
                </c:pt>
              </c:numCache>
            </c:numRef>
          </c:val>
          <c:smooth val="0"/>
          <c:extLst>
            <c:ext xmlns:c16="http://schemas.microsoft.com/office/drawing/2014/chart" uri="{C3380CC4-5D6E-409C-BE32-E72D297353CC}">
              <c16:uniqueId val="{00000008-8C72-4EC5-BC2F-47961FC6E73B}"/>
            </c:ext>
          </c:extLst>
        </c:ser>
        <c:ser>
          <c:idx val="2"/>
          <c:order val="2"/>
          <c:tx>
            <c:strRef>
              <c:f>'D7'!$B$74</c:f>
              <c:strCache>
                <c:ptCount val="1"/>
                <c:pt idx="0">
                  <c:v>Other countries</c:v>
                </c:pt>
              </c:strCache>
            </c:strRef>
          </c:tx>
          <c:spPr>
            <a:ln w="28575" cap="rnd">
              <a:solidFill>
                <a:srgbClr val="847A6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A-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0-8C72-4EC5-BC2F-47961FC6E73B}"/>
                </c:ext>
              </c:extLst>
            </c:dLbl>
            <c:dLbl>
              <c:idx val="4"/>
              <c:delete val="1"/>
              <c:extLst>
                <c:ext xmlns:c15="http://schemas.microsoft.com/office/drawing/2012/chart" uri="{CE6537A1-D6FC-4f65-9D91-7224C49458BB}"/>
                <c:ext xmlns:c16="http://schemas.microsoft.com/office/drawing/2014/chart" uri="{C3380CC4-5D6E-409C-BE32-E72D297353CC}">
                  <c16:uniqueId val="{0000000C-8C72-4EC5-BC2F-47961FC6E73B}"/>
                </c:ext>
              </c:extLst>
            </c:dLbl>
            <c:dLbl>
              <c:idx val="5"/>
              <c:delete val="1"/>
              <c:extLst>
                <c:ext xmlns:c15="http://schemas.microsoft.com/office/drawing/2012/chart" uri="{CE6537A1-D6FC-4f65-9D91-7224C49458BB}"/>
                <c:ext xmlns:c16="http://schemas.microsoft.com/office/drawing/2014/chart" uri="{C3380CC4-5D6E-409C-BE32-E72D297353CC}">
                  <c16:uniqueId val="{0000000D-8C72-4EC5-BC2F-47961FC6E73B}"/>
                </c:ext>
              </c:extLst>
            </c:dLbl>
            <c:dLbl>
              <c:idx val="6"/>
              <c:delete val="1"/>
              <c:extLst>
                <c:ext xmlns:c15="http://schemas.microsoft.com/office/drawing/2012/chart" uri="{CE6537A1-D6FC-4f65-9D91-7224C49458BB}"/>
                <c:ext xmlns:c16="http://schemas.microsoft.com/office/drawing/2014/chart" uri="{C3380CC4-5D6E-409C-BE32-E72D297353CC}">
                  <c16:uniqueId val="{00000013-8C72-4EC5-BC2F-47961FC6E73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'D7'!$C$74:$J$74</c:f>
              <c:numCache>
                <c:formatCode>0.00</c:formatCode>
                <c:ptCount val="8"/>
                <c:pt idx="0">
                  <c:v>222.9695601129028</c:v>
                </c:pt>
                <c:pt idx="1">
                  <c:v>211.37844218200723</c:v>
                </c:pt>
                <c:pt idx="2">
                  <c:v>176.68582447008652</c:v>
                </c:pt>
                <c:pt idx="3">
                  <c:v>217.60786589919593</c:v>
                </c:pt>
                <c:pt idx="4">
                  <c:v>236.96652363655497</c:v>
                </c:pt>
                <c:pt idx="5">
                  <c:v>180.38638086959514</c:v>
                </c:pt>
                <c:pt idx="6">
                  <c:v>171.61410696991615</c:v>
                </c:pt>
                <c:pt idx="7">
                  <c:v>276.55559850924294</c:v>
                </c:pt>
              </c:numCache>
            </c:numRef>
          </c:val>
          <c:smooth val="0"/>
          <c:extLst>
            <c:ext xmlns:c16="http://schemas.microsoft.com/office/drawing/2014/chart" uri="{C3380CC4-5D6E-409C-BE32-E72D297353CC}">
              <c16:uniqueId val="{0000000E-8C72-4EC5-BC2F-47961FC6E73B}"/>
            </c:ext>
          </c:extLst>
        </c:ser>
        <c:ser>
          <c:idx val="3"/>
          <c:order val="3"/>
          <c:tx>
            <c:strRef>
              <c:f>'D7'!$B$75</c:f>
              <c:strCache>
                <c:ptCount val="1"/>
                <c:pt idx="0">
                  <c:v>TOTAL</c:v>
                </c:pt>
              </c:strCache>
            </c:strRef>
          </c:tx>
          <c:spPr>
            <a:ln w="28575" cap="rnd">
              <a:solidFill>
                <a:srgbClr val="758597"/>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'D7'!$C$70:$J$71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'D7'!$C$75:$J$75</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smooth val="0"/>
          <c:extLst>
            <c:ext xmlns:c16="http://schemas.microsoft.com/office/drawing/2014/chart" uri="{C3380CC4-5D6E-409C-BE32-E72D297353CC}">
              <c16:uniqueId val="{0000000F-8C72-4EC5-BC2F-47961FC6E73B}"/>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majorUnit val="2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1010832359034"/>
          <c:y val="4.8350246232221561E-2"/>
          <c:w val="0.67848707743413139"/>
          <c:h val="0.65227265460622552"/>
        </c:manualLayout>
      </c:layout>
      <c:pieChart>
        <c:varyColors val="1"/>
        <c:ser>
          <c:idx val="0"/>
          <c:order val="0"/>
          <c:dPt>
            <c:idx val="0"/>
            <c:bubble3D val="0"/>
            <c:spPr>
              <a:solidFill>
                <a:schemeClr val="accent1"/>
              </a:solidFill>
              <a:ln w="12700">
                <a:solidFill>
                  <a:schemeClr val="lt1"/>
                </a:solidFill>
              </a:ln>
              <a:effectLst/>
            </c:spPr>
            <c:extLst>
              <c:ext xmlns:c16="http://schemas.microsoft.com/office/drawing/2014/chart" uri="{C3380CC4-5D6E-409C-BE32-E72D297353CC}">
                <c16:uniqueId val="{00000004-AE82-4548-941B-7AEECA90ECFD}"/>
              </c:ext>
            </c:extLst>
          </c:dPt>
          <c:dPt>
            <c:idx val="1"/>
            <c:bubble3D val="0"/>
            <c:spPr>
              <a:solidFill>
                <a:srgbClr val="B5B6B6"/>
              </a:solidFill>
              <a:ln w="9525">
                <a:solidFill>
                  <a:schemeClr val="lt1"/>
                </a:solidFill>
              </a:ln>
              <a:effectLst/>
            </c:spPr>
            <c:extLst>
              <c:ext xmlns:c16="http://schemas.microsoft.com/office/drawing/2014/chart" uri="{C3380CC4-5D6E-409C-BE32-E72D297353CC}">
                <c16:uniqueId val="{00000001-AE82-4548-941B-7AEECA90ECFD}"/>
              </c:ext>
            </c:extLst>
          </c:dPt>
          <c:dPt>
            <c:idx val="2"/>
            <c:bubble3D val="0"/>
            <c:spPr>
              <a:solidFill>
                <a:srgbClr val="969797"/>
              </a:solidFill>
              <a:ln w="12700">
                <a:solidFill>
                  <a:schemeClr val="lt1"/>
                </a:solidFill>
              </a:ln>
              <a:effectLst/>
            </c:spPr>
            <c:extLst>
              <c:ext xmlns:c16="http://schemas.microsoft.com/office/drawing/2014/chart" uri="{C3380CC4-5D6E-409C-BE32-E72D297353CC}">
                <c16:uniqueId val="{00000002-AE82-4548-941B-7AEECA90ECFD}"/>
              </c:ext>
            </c:extLst>
          </c:dPt>
          <c:dPt>
            <c:idx val="3"/>
            <c:bubble3D val="0"/>
            <c:spPr>
              <a:solidFill>
                <a:schemeClr val="tx1">
                  <a:lumMod val="20000"/>
                  <a:lumOff val="80000"/>
                </a:schemeClr>
              </a:solidFill>
              <a:ln w="12700">
                <a:solidFill>
                  <a:schemeClr val="lt1"/>
                </a:solidFill>
              </a:ln>
              <a:effectLst/>
            </c:spPr>
            <c:extLst>
              <c:ext xmlns:c16="http://schemas.microsoft.com/office/drawing/2014/chart" uri="{C3380CC4-5D6E-409C-BE32-E72D297353CC}">
                <c16:uniqueId val="{00000003-AE82-4548-941B-7AEECA90ECFD}"/>
              </c:ext>
            </c:extLst>
          </c:dPt>
          <c:dLbls>
            <c:dLbl>
              <c:idx val="3"/>
              <c:layout>
                <c:manualLayout>
                  <c:x val="-3.1982927413334084E-2"/>
                  <c:y val="2.8919136850339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82-4548-941B-7AEECA90EC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Live animals</c:v>
                </c:pt>
                <c:pt idx="1">
                  <c:v>Vegetable products</c:v>
                </c:pt>
                <c:pt idx="2">
                  <c:v>Animal or vegetable fats</c:v>
                </c:pt>
                <c:pt idx="3">
                  <c:v>Prepared foodstuffs</c:v>
                </c:pt>
              </c:strCache>
            </c:strRef>
          </c:cat>
          <c:val>
            <c:numRef>
              <c:f>'D7'!$K$57:$K$60</c:f>
              <c:numCache>
                <c:formatCode>0.0%</c:formatCode>
                <c:ptCount val="4"/>
                <c:pt idx="0">
                  <c:v>2.0205215948991061E-2</c:v>
                </c:pt>
                <c:pt idx="1">
                  <c:v>0.63540487855389183</c:v>
                </c:pt>
                <c:pt idx="2">
                  <c:v>0.11279586855750615</c:v>
                </c:pt>
                <c:pt idx="3">
                  <c:v>0.23159403693961098</c:v>
                </c:pt>
              </c:numCache>
            </c:numRef>
          </c:val>
          <c:extLst>
            <c:ext xmlns:c16="http://schemas.microsoft.com/office/drawing/2014/chart" uri="{C3380CC4-5D6E-409C-BE32-E72D297353CC}">
              <c16:uniqueId val="{00000000-AE82-4548-941B-7AEECA90EC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6049305545773407"/>
          <c:y val="0.71804246125452964"/>
          <c:w val="0.83950683219725541"/>
          <c:h val="0.28195753874547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rgbClr val="758597">
          <a:alpha val="0"/>
        </a:srgbClr>
      </a:solidFill>
      <a:round/>
    </a:ln>
    <a:effectLst/>
  </c:spPr>
  <c:txPr>
    <a:bodyPr/>
    <a:lstStyle/>
    <a:p>
      <a:pPr>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602D9A88-8B0C-4141-A543-F11F813E8285}">
          <cx:spPr>
            <a:ln>
              <a:noFill/>
            </a:ln>
          </cx:spPr>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visibility seriesName="0" categoryName="1" value="0"/>
          </cx:dataLabels>
          <cx:dataId val="0"/>
          <cx:layoutPr>
            <cx:parentLabelLayout val="overlapping"/>
          </cx:layoutPr>
        </cx:series>
      </cx:plotAreaRegion>
    </cx:plotArea>
  </cx:chart>
  <cx:spPr>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BD3EBB9C-E8A2-4E0F-81A8-43CEE23F9988}">
          <cx:tx>
            <cx:txData>
              <cx:f>_xlchart.v1.18</cx:f>
              <cx:v>Current taxes on income, wealth, etc.  Social contributions Current international cooperation Miscellaneous current transfers of general government Personal transfers Other current transfers**</cx:v>
            </cx:txData>
          </cx:tx>
          <cx:dataPt idx="0">
            <cx:spPr>
              <a:solidFill>
                <a:srgbClr val="505A69"/>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BC727A1A-9E2A-4BD8-8BB1-F380C665ACB2}">
          <cx:tx>
            <cx:txData>
              <cx:f>_xlchart.v1.20</cx:f>
              <cx:v>Current taxes on income, wealth, etc.  Social contributions Current international cooperation Miscellaneous current transfers of general government Personal transfers Other current transfers**</cx:v>
            </cx:txData>
          </cx:tx>
          <cx:dataPt idx="0">
            <cx:spPr>
              <a:solidFill>
                <a:srgbClr val="976E4F"/>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2,4%</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txData>
          <cx:v>Legend</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Legend</a:t>
          </a:r>
        </a:p>
      </cx:txPr>
    </cx:title>
    <cx:plotArea>
      <cx:plotAreaRegion>
        <cx:series layoutId="treemap" uniqueId="{DC450235-27BB-448D-AB24-F5824DFDBF26}">
          <cx:dataPt idx="0">
            <cx:spPr>
              <a:solidFill>
                <a:srgbClr val="505A69"/>
              </a:solidFill>
            </cx:spPr>
          </cx:dataPt>
          <cx:dataPt idx="1">
            <cx:spPr>
              <a:solidFill>
                <a:srgbClr val="5F6E82"/>
              </a:solidFill>
            </cx:spPr>
          </cx:dataPt>
          <cx:dataPt idx="2">
            <cx:spPr>
              <a:solidFill>
                <a:srgbClr val="828EA3"/>
              </a:solidFill>
            </cx:spPr>
          </cx:dataPt>
          <cx:dataPt idx="3">
            <cx:spPr>
              <a:solidFill>
                <a:srgbClr val="96A0AF"/>
              </a:solidFill>
            </cx:spPr>
          </cx:dataPt>
          <cx:dataPt idx="4">
            <cx:spPr>
              <a:solidFill>
                <a:srgbClr val="A7B0BD"/>
              </a:solidFill>
            </cx:spPr>
          </cx:dataPt>
          <cx:dataPt idx="5">
            <cx:spPr>
              <a:solidFill>
                <a:srgbClr val="A6A6A6"/>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txData>
          <cx:v>Inflows</cx:v>
        </cx:txData>
      </cx:tx>
      <cx:txPr>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chemeClr val="tx1"/>
              </a:solidFill>
              <a:latin typeface="Roboto" panose="02000000000000000000" pitchFamily="2" charset="0"/>
              <a:ea typeface="Roboto" panose="02000000000000000000" pitchFamily="2" charset="0"/>
            </a:rPr>
            <a:t>Inflows</a:t>
          </a:r>
        </a:p>
      </cx:txPr>
    </cx:title>
    <cx:plotArea>
      <cx:plotAreaRegion>
        <cx:series layoutId="treemap" uniqueId="{816855B8-1D97-4639-A311-ABB964C2D6AB}">
          <cx:tx>
            <cx:txData>
              <cx:f>_xlchart.v1.24</cx:f>
              <cx:v>EU  CIS Other countries</cx:v>
            </cx:txData>
          </cx:tx>
          <cx:dataPt idx="0">
            <cx:spPr>
              <a:solidFill>
                <a:srgbClr val="606E82"/>
              </a:solidFill>
            </cx:spPr>
          </cx:dataPt>
          <cx:dataPt idx="1">
            <cx:spPr>
              <a:solidFill>
                <a:srgbClr val="7C7C7C"/>
              </a:solidFill>
            </cx:spPr>
          </cx:dataPt>
          <cx:dataPt idx="2">
            <cx:spPr>
              <a:solidFill>
                <a:srgbClr val="BFBFBF"/>
              </a:solidFill>
            </cx:spPr>
          </cx:dataPt>
          <cx:dataLabels pos="inEnd">
            <cx:txPr>
              <a:bodyPr vertOverflow="overflow" horzOverflow="overflow" wrap="square" lIns="0" tIns="0" rIns="0" bIns="0"/>
              <a:lstStyle/>
              <a:p>
                <a:pPr algn="ctr" rtl="0">
                  <a:defRPr sz="900" b="0" i="0">
                    <a:solidFill>
                      <a:schemeClr val="bg1"/>
                    </a:solidFill>
                    <a:latin typeface="Roboto" panose="02000000000000000000" pitchFamily="2" charset="0"/>
                    <a:ea typeface="Roboto" panose="02000000000000000000" pitchFamily="2" charset="0"/>
                    <a:cs typeface="Roboto" panose="02000000000000000000" pitchFamily="2" charset="0"/>
                  </a:defRPr>
                </a:pPr>
                <a:endParaRPr lang="ro-RO">
                  <a:solidFill>
                    <a:schemeClr val="bg1"/>
                  </a:solidFill>
                  <a:latin typeface="Roboto" panose="02000000000000000000" pitchFamily="2" charset="0"/>
                  <a:ea typeface="Roboto" panose="02000000000000000000" pitchFamily="2"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Roboto" panose="02000000000000000000" pitchFamily="2" charset="0"/>
                      <a:ea typeface="Roboto" panose="02000000000000000000" pitchFamily="2" charset="0"/>
                    </a:rPr>
                    <a:t>EU 
64,4%</a:t>
                  </a:r>
                </a:p>
              </cx:txPr>
              <cx:separator>
</cx:separator>
            </cx:dataLabel>
            <cx:dataLabel idx="2">
              <cx:separator>
</cx:separator>
            </cx:dataLabel>
            <cx:dataLabelHidden idx="1"/>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txData>
          <cx:v>Outflows</cx:v>
        </cx:txData>
      </cx:tx>
      <cx:txPr>
        <a:bodyPr spcFirstLastPara="1" vertOverflow="ellipsis" horzOverflow="overflow" wrap="square" lIns="0" tIns="0" rIns="0" bIns="0" anchor="ctr" anchorCtr="1"/>
        <a:lstStyle/>
        <a:p>
          <a:pPr algn="ctr" rtl="0">
            <a:defRPr sz="900" b="1">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r>
            <a:rPr lang="en-US" sz="900" b="1" i="0" u="none" strike="noStrike" baseline="0">
              <a:solidFill>
                <a:sysClr val="windowText" lastClr="000000"/>
              </a:solidFill>
              <a:latin typeface="Roboto" panose="02000000000000000000" pitchFamily="2" charset="0"/>
              <a:ea typeface="Roboto" panose="02000000000000000000" pitchFamily="2" charset="0"/>
            </a:rPr>
            <a:t>Outflows</a:t>
          </a:r>
        </a:p>
      </cx:txPr>
    </cx:title>
    <cx:plotArea>
      <cx:plotAreaRegion>
        <cx:series layoutId="treemap" uniqueId="{C0BF6FBB-4B47-43EE-9F11-98A4AD116244}">
          <cx:tx>
            <cx:txData>
              <cx:f>_xlchart.v1.26</cx:f>
              <cx:v>EU  CIS Other countries</cx:v>
            </cx:txData>
          </cx:tx>
          <cx:dataPt idx="0">
            <cx:spPr>
              <a:solidFill>
                <a:srgbClr val="606E82"/>
              </a:solidFill>
            </cx:spPr>
          </cx:dataPt>
          <cx:dataPt idx="1">
            <cx:spPr>
              <a:solidFill>
                <a:srgbClr val="7C7C7C"/>
              </a:solidFill>
            </cx:spPr>
          </cx:dataPt>
          <cx:dataPt idx="2">
            <cx:spPr>
              <a:solidFill>
                <a:srgbClr val="BFBFBF"/>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Text" lastClr="000000"/>
                  </a:solidFill>
                  <a:latin typeface="Roboto" panose="02000000000000000000" pitchFamily="2" charset="0"/>
                  <a:ea typeface="Roboto" panose="02000000000000000000" pitchFamily="2"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EU 
68,1%</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CIS, 3,4%</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D73A5074-D938-4CDC-B2D2-A75D52849CF9}">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3">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0"/>
              <cx:separator>
</cx:separator>
            </cx:dataLabel>
          </cx:dataLabels>
          <cx:dataId val="0"/>
          <cx:layoutPr>
            <cx:parentLabelLayout val="overlapping"/>
          </cx:layoutPr>
        </cx:series>
      </cx:plotAreaRegion>
    </cx:plotArea>
  </cx:chart>
  <cx:spPr>
    <a:solidFill>
      <a:srgbClr val="FAFAFA"/>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F38BDAF4-AFFA-43B8-9918-6B9EF58E9D44}">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4">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942BD369-9000-4F3E-8058-1562FD9EEAD7}">
          <cx:tx>
            <cx:txData>
              <cx:f>_xlchart.v1.6</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0"/>
                  </a:pPr>
                  <a:r>
                    <a:rPr lang="en-US" sz="800" b="0" i="0" u="none" strike="noStrike" baseline="0">
                      <a:solidFill>
                        <a:sysClr val="window" lastClr="FFFFFF"/>
                      </a:solidFill>
                      <a:latin typeface="Roboto" panose="02000000000000000000" pitchFamily="2" charset="0"/>
                      <a:ea typeface="Roboto" panose="02000000000000000000" pitchFamily="2" charset="0"/>
                    </a:rPr>
                    <a:t>Travel
204,12</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20321F94-CCA0-47D9-A1B6-E6787BCE4569}">
          <cx:tx>
            <cx:txData>
              <cx:f>_xlchart.v1.8</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Computer services
31,13</a:t>
                  </a:r>
                </a:p>
              </cx:txPr>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Personal, cultural, and recreational services
21,33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Technical, trade-related, and other business services
39,10</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Manufacturing services on physical inputs Transport Travel Construction Computer services Government goods and services n.i.e. Personal, cultural, and recreational services Technical, trade-related, and other business services Other</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Roboto" panose="02000000000000000000" pitchFamily="2" charset="0"/>
                    <a:ea typeface="Roboto" panose="02000000000000000000" pitchFamily="2" charset="0"/>
                    <a:cs typeface="Roboto" panose="02000000000000000000" pitchFamily="2" charset="0"/>
                  </a:defRPr>
                </a:pPr>
                <a:endParaRPr lang="en-US" sz="700" b="0" i="0" u="none" strike="noStrike" baseline="0">
                  <a:solidFill>
                    <a:schemeClr val="bg1"/>
                  </a:solidFill>
                  <a:latin typeface="Roboto" panose="02000000000000000000" pitchFamily="2" charset="0"/>
                  <a:ea typeface="Roboto" panose="02000000000000000000" pitchFamily="2"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txData>
          <cx:v>Legend</cx:v>
        </cx:txData>
      </cx:tx>
      <cx:txPr>
        <a:bodyPr spcFirstLastPara="1" vertOverflow="ellipsis" horzOverflow="overflow" wrap="square" lIns="0" tIns="0" rIns="0" bIns="0" anchor="ctr" anchorCtr="1"/>
        <a:lstStyle/>
        <a:p>
          <a:pPr algn="ctr" rtl="0">
            <a:defRPr sz="11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100" b="1" i="0" u="none" strike="noStrike" baseline="0">
              <a:solidFill>
                <a:srgbClr val="424C58"/>
              </a:solidFill>
              <a:latin typeface="Roboto" panose="02000000000000000000" pitchFamily="2" charset="0"/>
              <a:ea typeface="Roboto" panose="02000000000000000000" pitchFamily="2" charset="0"/>
            </a:rPr>
            <a:t>Legend</a:t>
          </a:r>
        </a:p>
      </cx:txPr>
    </cx:title>
    <cx:plotArea>
      <cx:plotAreaRegion>
        <cx:series layoutId="treemap" uniqueId="{5430B2EE-AACA-4D14-A37D-2DE25CE6B301}">
          <cx:dataPt idx="0">
            <cx:spPr>
              <a:solidFill>
                <a:sysClr val="window" lastClr="FFFFFF">
                  <a:lumMod val="65000"/>
                </a:sysClr>
              </a:solidFill>
            </cx:spPr>
          </cx:dataPt>
          <cx:dataPt idx="1">
            <cx:spPr>
              <a:solidFill>
                <a:srgbClr val="8895A4"/>
              </a:solidFill>
            </cx:spPr>
          </cx:dataPt>
          <cx:dataPt idx="2">
            <cx:spPr>
              <a:solidFill>
                <a:srgbClr val="5F6E7F"/>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1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45E136CB-21DD-4855-8B21-E237B07BD9B2}">
          <cx:dataPt idx="0">
            <cx:spPr>
              <a:solidFill>
                <a:sysClr val="window" lastClr="FFFFFF">
                  <a:lumMod val="65000"/>
                </a:sysClr>
              </a:solidFill>
            </cx:spPr>
          </cx:dataPt>
          <cx:dataPt idx="1">
            <cx:spPr>
              <a:solidFill>
                <a:srgbClr val="8895A4"/>
              </a:solidFill>
            </cx:spPr>
          </cx:dataPt>
          <cx:dataPt idx="2">
            <cx:spPr>
              <a:solidFill>
                <a:srgbClr val="424C58"/>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2"/>
          </cx:dataLabels>
          <cx:dataId val="0"/>
          <cx:layoutPr>
            <cx:parentLabelLayout val="none"/>
          </cx:layoutPr>
        </cx:series>
      </cx:plotAreaRegion>
    </cx:plotArea>
  </cx:chart>
  <cx:spPr>
    <a:solidFill>
      <a:srgbClr val="FAFAFA"/>
    </a:solidFill>
    <a:ln>
      <a:noFill/>
    </a:ln>
  </cx:spPr>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1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1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37FBE8EA-6926-4C50-BBCD-2A0B4B18925E}">
          <cx:spPr>
            <a:ln>
              <a:noFill/>
            </a:ln>
          </cx:spPr>
          <cx:dataPt idx="0">
            <cx:spPr>
              <a:solidFill>
                <a:sysClr val="window" lastClr="FFFFFF">
                  <a:lumMod val="65000"/>
                </a:sysClr>
              </a:solidFill>
              <a:ln>
                <a:noFill/>
              </a:ln>
            </cx:spPr>
          </cx:dataPt>
          <cx:dataPt idx="1">
            <cx:spPr>
              <a:solidFill>
                <a:srgbClr val="8895A4"/>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0"/>
          </cx:dataLabels>
          <cx:dataId val="0"/>
          <cx:layoutPr>
            <cx:parentLabelLayout val="overlapping"/>
          </cx:layoutPr>
        </cx:series>
      </cx:plotAreaRegion>
    </cx:plotArea>
  </cx:chart>
  <cx:spPr>
    <a:solidFill>
      <a:srgbClr val="FAFAFA"/>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Ex9.xml" Type="http://schemas.microsoft.com/office/2014/relationships/chartEx"/><Relationship Id="rId5" Target="../charts/chart18.xml" Type="http://schemas.openxmlformats.org/officeDocument/2006/relationships/chart"/><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Ex3.xml" Type="http://schemas.microsoft.com/office/2014/relationships/chartEx"/><Relationship Id="rId6" Target="../charts/chart9.xml" Type="http://schemas.openxmlformats.org/officeDocument/2006/relationships/chart"/></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10</xdr:col>
      <xdr:colOff>0</xdr:colOff>
      <xdr:row>25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rgbClr val="FAFAFC"/>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Roboto" panose="02000000000000000000" pitchFamily="2" charset="0"/>
            <a:ea typeface="Roboto" panose="02000000000000000000" pitchFamily="2" charset="0"/>
            <a:cs typeface="+mn-cs"/>
          </a:endParaRPr>
        </a:p>
      </xdr:txBody>
    </xdr:sp>
    <xdr:clientData/>
  </xdr:twoCellAnchor>
  <xdr:twoCellAnchor>
    <xdr:from>
      <xdr:col>1</xdr:col>
      <xdr:colOff>28909</xdr:colOff>
      <xdr:row>6</xdr:row>
      <xdr:rowOff>65866</xdr:rowOff>
    </xdr:from>
    <xdr:to>
      <xdr:col>1</xdr:col>
      <xdr:colOff>3672840</xdr:colOff>
      <xdr:row>27</xdr:row>
      <xdr:rowOff>167640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218391"/>
              <a:ext cx="3643931" cy="4102274"/>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62910</xdr:rowOff>
    </xdr:from>
    <xdr:to>
      <xdr:col>6</xdr:col>
      <xdr:colOff>559862</xdr:colOff>
      <xdr:row>27</xdr:row>
      <xdr:rowOff>180976</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215435"/>
              <a:ext cx="3633070" cy="4118566"/>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732375"/>
              <a:ext cx="7383677" cy="699682"/>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222584</xdr:colOff>
      <xdr:row>4</xdr:row>
      <xdr:rowOff>150202</xdr:rowOff>
    </xdr:from>
    <xdr:to>
      <xdr:col>4</xdr:col>
      <xdr:colOff>309208</xdr:colOff>
      <xdr:row>6</xdr:row>
      <xdr:rowOff>46537</xdr:rowOff>
    </xdr:to>
    <xdr:sp macro="" textlink="">
      <xdr:nvSpPr>
        <xdr:cNvPr id="6" name="TextBox 5">
          <a:extLst>
            <a:ext uri="{FF2B5EF4-FFF2-40B4-BE49-F238E27FC236}">
              <a16:creationId xmlns:a16="http://schemas.microsoft.com/office/drawing/2014/main" id="{A46DADD4-4C60-41F8-A375-2A23B3164984}"/>
            </a:ext>
          </a:extLst>
        </xdr:cNvPr>
        <xdr:cNvSpPr txBox="1"/>
      </xdr:nvSpPr>
      <xdr:spPr>
        <a:xfrm>
          <a:off x="5661359" y="2626702"/>
          <a:ext cx="696224" cy="277335"/>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Imports</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7" name="TextBox 6">
          <a:extLst>
            <a:ext uri="{FF2B5EF4-FFF2-40B4-BE49-F238E27FC236}">
              <a16:creationId xmlns:a16="http://schemas.microsoft.com/office/drawing/2014/main" id="{22CBAB8D-E633-47BB-AA3E-6944468CFC11}"/>
            </a:ext>
          </a:extLst>
        </xdr:cNvPr>
        <xdr:cNvSpPr txBox="1"/>
      </xdr:nvSpPr>
      <xdr:spPr>
        <a:xfrm>
          <a:off x="3777733" y="695153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482124</xdr:colOff>
      <xdr:row>7</xdr:row>
      <xdr:rowOff>71386</xdr:rowOff>
    </xdr:from>
    <xdr:to>
      <xdr:col>1</xdr:col>
      <xdr:colOff>1501404</xdr:colOff>
      <xdr:row>15</xdr:row>
      <xdr:rowOff>108300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78105</xdr:colOff>
      <xdr:row>9</xdr:row>
      <xdr:rowOff>150495</xdr:rowOff>
    </xdr:from>
    <xdr:to>
      <xdr:col>6</xdr:col>
      <xdr:colOff>407670</xdr:colOff>
      <xdr:row>16</xdr:row>
      <xdr:rowOff>188402</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18</xdr:row>
      <xdr:rowOff>152549</xdr:rowOff>
    </xdr:from>
    <xdr:to>
      <xdr:col>1</xdr:col>
      <xdr:colOff>1600200</xdr:colOff>
      <xdr:row>25</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1" name="TextBox 10">
          <a:extLst>
            <a:ext uri="{FF2B5EF4-FFF2-40B4-BE49-F238E27FC236}">
              <a16:creationId xmlns:a16="http://schemas.microsoft.com/office/drawing/2014/main" id="{17421135-39FA-4610-B129-DEE414221A32}"/>
            </a:ext>
          </a:extLst>
        </xdr:cNvPr>
        <xdr:cNvSpPr txBox="1"/>
      </xdr:nvSpPr>
      <xdr:spPr>
        <a:xfrm>
          <a:off x="2056522" y="26904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Export</a:t>
          </a:r>
          <a:r>
            <a:rPr kumimoji="0" lang="en-US"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s</a:t>
          </a:r>
          <a:r>
            <a:rPr kumimoji="0" lang="ro-MD" sz="9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1</xdr:col>
      <xdr:colOff>2092650</xdr:colOff>
      <xdr:row>8</xdr:row>
      <xdr:rowOff>99301</xdr:rowOff>
    </xdr:from>
    <xdr:to>
      <xdr:col>1</xdr:col>
      <xdr:colOff>3457575</xdr:colOff>
      <xdr:row>15</xdr:row>
      <xdr:rowOff>68493</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3882390</xdr:colOff>
      <xdr:row>9</xdr:row>
      <xdr:rowOff>123869</xdr:rowOff>
    </xdr:from>
    <xdr:to>
      <xdr:col>4</xdr:col>
      <xdr:colOff>62865</xdr:colOff>
      <xdr:row>17</xdr:row>
      <xdr:rowOff>160783</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10</xdr:col>
      <xdr:colOff>19049</xdr:colOff>
      <xdr:row>26</xdr:row>
      <xdr:rowOff>0</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44</xdr:row>
      <xdr:rowOff>133350</xdr:rowOff>
    </xdr:from>
    <xdr:to>
      <xdr:col>10</xdr:col>
      <xdr:colOff>9524</xdr:colOff>
      <xdr:row>50</xdr:row>
      <xdr:rowOff>71436</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696AFD58-B7DF-B37A-575B-D180E68D2A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9099" y="7038975"/>
              <a:ext cx="6477000" cy="795336"/>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26</xdr:row>
      <xdr:rowOff>0</xdr:rowOff>
    </xdr:from>
    <xdr:to>
      <xdr:col>4</xdr:col>
      <xdr:colOff>752474</xdr:colOff>
      <xdr:row>45</xdr:row>
      <xdr:rowOff>38100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B91A88F-8C77-1504-6D7A-4BCBB1B390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0999" y="4333875"/>
              <a:ext cx="3505200" cy="275272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695325</xdr:colOff>
      <xdr:row>26</xdr:row>
      <xdr:rowOff>0</xdr:rowOff>
    </xdr:from>
    <xdr:to>
      <xdr:col>10</xdr:col>
      <xdr:colOff>19049</xdr:colOff>
      <xdr:row>45</xdr:row>
      <xdr:rowOff>23812</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CF9163B5-81E2-7527-AEE2-BA420E68E8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86200" y="4333875"/>
              <a:ext cx="3019424" cy="2738437"/>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142876</xdr:colOff>
      <xdr:row>28</xdr:row>
      <xdr:rowOff>85725</xdr:rowOff>
    </xdr:from>
    <xdr:to>
      <xdr:col>4</xdr:col>
      <xdr:colOff>495301</xdr:colOff>
      <xdr:row>37</xdr:row>
      <xdr:rowOff>76200</xdr:rowOff>
    </xdr:to>
    <xdr:graphicFrame macro="">
      <xdr:nvGraphicFramePr>
        <xdr:cNvPr id="11" name="Chart 10">
          <a:extLst>
            <a:ext uri="{FF2B5EF4-FFF2-40B4-BE49-F238E27FC236}">
              <a16:creationId xmlns:a16="http://schemas.microsoft.com/office/drawing/2014/main" id="{DA4AD25E-F1C8-7203-EF6A-03A82B843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28</xdr:row>
      <xdr:rowOff>95249</xdr:rowOff>
    </xdr:from>
    <xdr:to>
      <xdr:col>8</xdr:col>
      <xdr:colOff>352425</xdr:colOff>
      <xdr:row>40</xdr:row>
      <xdr:rowOff>0</xdr:rowOff>
    </xdr:to>
    <xdr:graphicFrame macro="">
      <xdr:nvGraphicFramePr>
        <xdr:cNvPr id="13" name="Chart 12">
          <a:extLst>
            <a:ext uri="{FF2B5EF4-FFF2-40B4-BE49-F238E27FC236}">
              <a16:creationId xmlns:a16="http://schemas.microsoft.com/office/drawing/2014/main" id="{D13BE397-BAEA-57CF-AC7F-0D30152EF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xdr:colOff>
      <xdr:row>5</xdr:row>
      <xdr:rowOff>0</xdr:rowOff>
    </xdr:from>
    <xdr:to>
      <xdr:col>9</xdr:col>
      <xdr:colOff>628649</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361951</xdr:colOff>
      <xdr:row>25</xdr:row>
      <xdr:rowOff>97154</xdr:rowOff>
    </xdr:from>
    <xdr:to>
      <xdr:col>3</xdr:col>
      <xdr:colOff>430530</xdr:colOff>
      <xdr:row>41</xdr:row>
      <xdr:rowOff>72391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61951" y="3916679"/>
              <a:ext cx="3745229" cy="2308862"/>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421005</xdr:colOff>
      <xdr:row>25</xdr:row>
      <xdr:rowOff>95250</xdr:rowOff>
    </xdr:from>
    <xdr:to>
      <xdr:col>10</xdr:col>
      <xdr:colOff>9524</xdr:colOff>
      <xdr:row>41</xdr:row>
      <xdr:rowOff>38100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7655" y="3914775"/>
              <a:ext cx="3455669" cy="227647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9525</xdr:colOff>
      <xdr:row>41</xdr:row>
      <xdr:rowOff>38100</xdr:rowOff>
    </xdr:from>
    <xdr:to>
      <xdr:col>9</xdr:col>
      <xdr:colOff>781049</xdr:colOff>
      <xdr:row>48</xdr:row>
      <xdr:rowOff>138112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1FBE24F-F829-2A23-C905-5C19DE54E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90525" y="6191250"/>
              <a:ext cx="7153274" cy="1147762"/>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38100</xdr:rowOff>
    </xdr:from>
    <xdr:to>
      <xdr:col>9</xdr:col>
      <xdr:colOff>590551</xdr:colOff>
      <xdr:row>22</xdr:row>
      <xdr:rowOff>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23</xdr:row>
      <xdr:rowOff>171450</xdr:rowOff>
    </xdr:from>
    <xdr:to>
      <xdr:col>3</xdr:col>
      <xdr:colOff>323850</xdr:colOff>
      <xdr:row>34</xdr:row>
      <xdr:rowOff>161925</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1475" y="4619625"/>
              <a:ext cx="3952875" cy="208597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323850</xdr:colOff>
      <xdr:row>23</xdr:row>
      <xdr:rowOff>180975</xdr:rowOff>
    </xdr:from>
    <xdr:to>
      <xdr:col>10</xdr:col>
      <xdr:colOff>0</xdr:colOff>
      <xdr:row>34</xdr:row>
      <xdr:rowOff>152400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24350" y="4629150"/>
              <a:ext cx="3943350" cy="206692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367665</xdr:colOff>
      <xdr:row>34</xdr:row>
      <xdr:rowOff>139065</xdr:rowOff>
    </xdr:from>
    <xdr:to>
      <xdr:col>9</xdr:col>
      <xdr:colOff>590550</xdr:colOff>
      <xdr:row>47</xdr:row>
      <xdr:rowOff>0</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333375</xdr:colOff>
      <xdr:row>35</xdr:row>
      <xdr:rowOff>47625</xdr:rowOff>
    </xdr:from>
    <xdr:to>
      <xdr:col>10</xdr:col>
      <xdr:colOff>0</xdr:colOff>
      <xdr:row>46</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476249</xdr:colOff>
      <xdr:row>5</xdr:row>
      <xdr:rowOff>23811</xdr:rowOff>
    </xdr:from>
    <xdr:to>
      <xdr:col>12</xdr:col>
      <xdr:colOff>0</xdr:colOff>
      <xdr:row>23</xdr:row>
      <xdr:rowOff>142874</xdr:rowOff>
    </xdr:to>
    <xdr:graphicFrame macro="">
      <xdr:nvGraphicFramePr>
        <xdr:cNvPr id="2" name="Chart 1">
          <a:extLst>
            <a:ext uri="{FF2B5EF4-FFF2-40B4-BE49-F238E27FC236}">
              <a16:creationId xmlns:a16="http://schemas.microsoft.com/office/drawing/2014/main" id="{2CAC9264-8D8A-6AB2-67B6-913F60ECB6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3</xdr:col>
      <xdr:colOff>1781175</xdr:colOff>
      <xdr:row>27</xdr:row>
      <xdr:rowOff>104775</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3" name="TextBox 3">
          <a:extLst xmlns:a="http://schemas.openxmlformats.org/drawingml/2006/main">
            <a:ext uri="{FF2B5EF4-FFF2-40B4-BE49-F238E27FC236}">
              <a16:creationId xmlns:a16="http://schemas.microsoft.com/office/drawing/2014/main" id="{97C5F8BC-9F10-012F-B90B-F0575EEC3D7A}"/>
            </a:ext>
          </a:extLst>
        </cdr:cNvPr>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590550</xdr:colOff>
      <xdr:row>25</xdr:row>
      <xdr:rowOff>47625</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19051</xdr:rowOff>
    </xdr:from>
    <xdr:to>
      <xdr:col>12</xdr:col>
      <xdr:colOff>14287</xdr:colOff>
      <xdr:row>25</xdr:row>
      <xdr:rowOff>47626</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390525</xdr:colOff>
      <xdr:row>11</xdr:row>
      <xdr:rowOff>9525</xdr:rowOff>
    </xdr:from>
    <xdr:to>
      <xdr:col>10</xdr:col>
      <xdr:colOff>483381</xdr:colOff>
      <xdr:row>12</xdr:row>
      <xdr:rowOff>84566</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477125" y="1943100"/>
          <a:ext cx="692931" cy="236966"/>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900" b="0">
              <a:solidFill>
                <a:sysClr val="windowText" lastClr="000000"/>
              </a:solidFill>
              <a:latin typeface="Roboto" panose="02000000000000000000" pitchFamily="2" charset="0"/>
              <a:ea typeface="Roboto" panose="02000000000000000000" pitchFamily="2" charset="0"/>
            </a:rPr>
            <a:t>long-term</a:t>
          </a:r>
          <a:endParaRPr lang="ro-MD" sz="800" b="0">
            <a:solidFill>
              <a:sysClr val="windowText" lastClr="000000"/>
            </a:solidFill>
            <a:latin typeface="Roboto" panose="02000000000000000000" pitchFamily="2" charset="0"/>
            <a:ea typeface="Roboto" panose="02000000000000000000" pitchFamily="2" charset="0"/>
          </a:endParaRPr>
        </a:p>
      </xdr:txBody>
    </xdr:sp>
    <xdr:clientData/>
  </xdr:twoCellAnchor>
  <xdr:twoCellAnchor>
    <xdr:from>
      <xdr:col>8</xdr:col>
      <xdr:colOff>95251</xdr:colOff>
      <xdr:row>17</xdr:row>
      <xdr:rowOff>114300</xdr:rowOff>
    </xdr:from>
    <xdr:to>
      <xdr:col>9</xdr:col>
      <xdr:colOff>35682</xdr:colOff>
      <xdr:row>19</xdr:row>
      <xdr:rowOff>55968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429376" y="3019425"/>
          <a:ext cx="6929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b="0">
              <a:solidFill>
                <a:sysClr val="windowText" lastClr="000000"/>
              </a:solidFill>
              <a:latin typeface="Roboto" panose="02000000000000000000" pitchFamily="2" charset="0"/>
              <a:ea typeface="Roboto" panose="02000000000000000000" pitchFamily="2" charset="0"/>
            </a:rPr>
            <a:t>short-term</a:t>
          </a:r>
          <a:endParaRPr lang="ro-MD" sz="800" b="0">
            <a:solidFill>
              <a:sysClr val="windowText" lastClr="000000"/>
            </a:solidFill>
            <a:latin typeface="Roboto" panose="02000000000000000000" pitchFamily="2" charset="0"/>
            <a:ea typeface="Roboto" panose="02000000000000000000"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5</xdr:row>
      <xdr:rowOff>19050</xdr:rowOff>
    </xdr:from>
    <xdr:to>
      <xdr:col>6</xdr:col>
      <xdr:colOff>590550</xdr:colOff>
      <xdr:row>29</xdr:row>
      <xdr:rowOff>19049</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21432</xdr:rowOff>
    </xdr:from>
    <xdr:to>
      <xdr:col>11</xdr:col>
      <xdr:colOff>9525</xdr:colOff>
      <xdr:row>29</xdr:row>
      <xdr:rowOff>123826</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10</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10</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11905</xdr:colOff>
      <xdr:row>5</xdr:row>
      <xdr:rowOff>9525</xdr:rowOff>
    </xdr:from>
    <xdr:to>
      <xdr:col>5</xdr:col>
      <xdr:colOff>12808</xdr:colOff>
      <xdr:row>39</xdr:row>
      <xdr:rowOff>28575</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9525</xdr:rowOff>
    </xdr:from>
    <xdr:to>
      <xdr:col>11</xdr:col>
      <xdr:colOff>0</xdr:colOff>
      <xdr:row>31</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190500</xdr:colOff>
      <xdr:row>26</xdr:row>
      <xdr:rowOff>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5</xdr:row>
      <xdr:rowOff>47626</xdr:rowOff>
    </xdr:from>
    <xdr:to>
      <xdr:col>13</xdr:col>
      <xdr:colOff>0</xdr:colOff>
      <xdr:row>26</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5</xdr:row>
      <xdr:rowOff>19050</xdr:rowOff>
    </xdr:from>
    <xdr:to>
      <xdr:col>9</xdr:col>
      <xdr:colOff>748145</xdr:colOff>
      <xdr:row>26</xdr:row>
      <xdr:rowOff>6927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28575</xdr:rowOff>
    </xdr:from>
    <xdr:to>
      <xdr:col>10</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8</xdr:col>
      <xdr:colOff>19050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5</xdr:row>
      <xdr:rowOff>47625</xdr:rowOff>
    </xdr:from>
    <xdr:to>
      <xdr:col>12</xdr:col>
      <xdr:colOff>962024</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xdr:colOff>
      <xdr:row>5</xdr:row>
      <xdr:rowOff>9525</xdr:rowOff>
    </xdr:from>
    <xdr:to>
      <xdr:col>9</xdr:col>
      <xdr:colOff>657226</xdr:colOff>
      <xdr:row>27</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29525</xdr:rowOff>
    </xdr:from>
    <xdr:to>
      <xdr:col>8</xdr:col>
      <xdr:colOff>581025</xdr:colOff>
      <xdr:row>26</xdr:row>
      <xdr:rowOff>142875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10</xdr:col>
      <xdr:colOff>0</xdr:colOff>
      <xdr:row>21</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xdr:colOff>
      <xdr:row>5</xdr:row>
      <xdr:rowOff>19050</xdr:rowOff>
    </xdr:from>
    <xdr:to>
      <xdr:col>9</xdr:col>
      <xdr:colOff>628651</xdr:colOff>
      <xdr:row>24</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9</xdr:col>
      <xdr:colOff>581025</xdr:colOff>
      <xdr:row>20</xdr:row>
      <xdr:rowOff>171450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371475</xdr:colOff>
      <xdr:row>5</xdr:row>
      <xdr:rowOff>9524</xdr:rowOff>
    </xdr:from>
    <xdr:to>
      <xdr:col>3</xdr:col>
      <xdr:colOff>805962</xdr:colOff>
      <xdr:row>17</xdr:row>
      <xdr:rowOff>43962</xdr:rowOff>
    </xdr:to>
    <xdr:pic>
      <xdr:nvPicPr>
        <xdr:cNvPr id="17" name="Picture 16">
          <a:extLst>
            <a:ext uri="{FF2B5EF4-FFF2-40B4-BE49-F238E27FC236}">
              <a16:creationId xmlns:a16="http://schemas.microsoft.com/office/drawing/2014/main" id="{0841C92A-3E0E-D93C-1A16-F8C05C89E48B}"/>
            </a:ext>
          </a:extLst>
        </xdr:cNvPr>
        <xdr:cNvPicPr>
          <a:picLocks noChangeAspect="1"/>
        </xdr:cNvPicPr>
      </xdr:nvPicPr>
      <xdr:blipFill>
        <a:blip xmlns:r="http://schemas.openxmlformats.org/officeDocument/2006/relationships" r:embed="rId1"/>
        <a:stretch>
          <a:fillRect/>
        </a:stretch>
      </xdr:blipFill>
      <xdr:spPr>
        <a:xfrm>
          <a:off x="371475" y="786178"/>
          <a:ext cx="4024679" cy="22838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12</xdr:col>
      <xdr:colOff>0</xdr:colOff>
      <xdr:row>53</xdr:row>
      <xdr:rowOff>4397</xdr:rowOff>
    </xdr:to>
    <xdr:sp macro="" textlink="">
      <xdr:nvSpPr>
        <xdr:cNvPr id="2" name="Rectangle 1">
          <a:extLst>
            <a:ext uri="{FF2B5EF4-FFF2-40B4-BE49-F238E27FC236}">
              <a16:creationId xmlns:a16="http://schemas.microsoft.com/office/drawing/2014/main" id="{673EAD40-BCC1-4127-BC9D-EEF7B6C74BED}"/>
            </a:ext>
          </a:extLst>
        </xdr:cNvPr>
        <xdr:cNvSpPr/>
      </xdr:nvSpPr>
      <xdr:spPr>
        <a:xfrm>
          <a:off x="405849" y="3034003"/>
          <a:ext cx="8347626" cy="7295494"/>
        </a:xfrm>
        <a:prstGeom prst="rect">
          <a:avLst/>
        </a:prstGeom>
        <a:solidFill>
          <a:srgbClr val="FAFA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1452041</xdr:colOff>
      <xdr:row>5</xdr:row>
      <xdr:rowOff>28576</xdr:rowOff>
    </xdr:from>
    <xdr:to>
      <xdr:col>2</xdr:col>
      <xdr:colOff>542925</xdr:colOff>
      <xdr:row>6</xdr:row>
      <xdr:rowOff>47626</xdr:rowOff>
    </xdr:to>
    <xdr:sp macro="" textlink="">
      <xdr:nvSpPr>
        <xdr:cNvPr id="3" name="TextBox 2">
          <a:extLst>
            <a:ext uri="{FF2B5EF4-FFF2-40B4-BE49-F238E27FC236}">
              <a16:creationId xmlns:a16="http://schemas.microsoft.com/office/drawing/2014/main" id="{C3D48131-7C9E-45C2-A111-8DE40D6CA8EF}"/>
            </a:ext>
          </a:extLst>
        </xdr:cNvPr>
        <xdr:cNvSpPr txBox="1"/>
      </xdr:nvSpPr>
      <xdr:spPr>
        <a:xfrm>
          <a:off x="1833041" y="1181101"/>
          <a:ext cx="79585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Exports</a:t>
          </a:r>
          <a:endParaRPr lang="ro-RO" sz="1000" b="1">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6</xdr:col>
      <xdr:colOff>171585</xdr:colOff>
      <xdr:row>5</xdr:row>
      <xdr:rowOff>23529</xdr:rowOff>
    </xdr:from>
    <xdr:to>
      <xdr:col>11</xdr:col>
      <xdr:colOff>153447</xdr:colOff>
      <xdr:row>6</xdr:row>
      <xdr:rowOff>54302</xdr:rowOff>
    </xdr:to>
    <xdr:sp macro="" textlink="">
      <xdr:nvSpPr>
        <xdr:cNvPr id="4" name="TextBox 3">
          <a:extLst>
            <a:ext uri="{FF2B5EF4-FFF2-40B4-BE49-F238E27FC236}">
              <a16:creationId xmlns:a16="http://schemas.microsoft.com/office/drawing/2014/main" id="{17EE0CC9-B6AB-4B40-B31E-5A8EB17F8145}"/>
            </a:ext>
          </a:extLst>
        </xdr:cNvPr>
        <xdr:cNvSpPr txBox="1"/>
      </xdr:nvSpPr>
      <xdr:spPr>
        <a:xfrm>
          <a:off x="4657860" y="1176054"/>
          <a:ext cx="3696612"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Roboto" panose="02000000000000000000" pitchFamily="2" charset="0"/>
              <a:ea typeface="Roboto" panose="02000000000000000000" pitchFamily="2" charset="0"/>
              <a:cs typeface="Tahoma" panose="020B0604030504040204" pitchFamily="34" charset="0"/>
            </a:rPr>
            <a:t>Import</a:t>
          </a:r>
          <a:r>
            <a:rPr lang="en-US" sz="900" b="1">
              <a:solidFill>
                <a:sysClr val="windowText" lastClr="000000"/>
              </a:solidFill>
              <a:latin typeface="Roboto" panose="02000000000000000000" pitchFamily="2" charset="0"/>
              <a:ea typeface="Roboto" panose="02000000000000000000" pitchFamily="2" charset="0"/>
              <a:cs typeface="Tahoma" panose="020B0604030504040204" pitchFamily="34" charset="0"/>
            </a:rPr>
            <a:t>s</a:t>
          </a:r>
          <a:endParaRPr lang="ro-RO" sz="900" b="1">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F369EC36-5422-410C-A743-320C00619FB5}"/>
            </a:ext>
          </a:extLst>
        </xdr:cNvPr>
        <xdr:cNvSpPr txBox="1"/>
      </xdr:nvSpPr>
      <xdr:spPr>
        <a:xfrm>
          <a:off x="3659121" y="6736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74119</xdr:colOff>
      <xdr:row>33</xdr:row>
      <xdr:rowOff>140322</xdr:rowOff>
    </xdr:from>
    <xdr:to>
      <xdr:col>11</xdr:col>
      <xdr:colOff>400049</xdr:colOff>
      <xdr:row>52</xdr:row>
      <xdr:rowOff>147431</xdr:rowOff>
    </xdr:to>
    <xdr:graphicFrame macro="">
      <xdr:nvGraphicFramePr>
        <xdr:cNvPr id="6" name="Chart 5">
          <a:extLst>
            <a:ext uri="{FF2B5EF4-FFF2-40B4-BE49-F238E27FC236}">
              <a16:creationId xmlns:a16="http://schemas.microsoft.com/office/drawing/2014/main" id="{062852CF-1BED-49DF-8C0F-BC04C413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161925</xdr:colOff>
      <xdr:row>34</xdr:row>
      <xdr:rowOff>7799</xdr:rowOff>
    </xdr:from>
    <xdr:to>
      <xdr:col>6</xdr:col>
      <xdr:colOff>38100</xdr:colOff>
      <xdr:row>50</xdr:row>
      <xdr:rowOff>100853</xdr:rowOff>
    </xdr:to>
    <xdr:graphicFrame macro="">
      <xdr:nvGraphicFramePr>
        <xdr:cNvPr id="7" name="Chart 6">
          <a:extLst>
            <a:ext uri="{FF2B5EF4-FFF2-40B4-BE49-F238E27FC236}">
              <a16:creationId xmlns:a16="http://schemas.microsoft.com/office/drawing/2014/main" id="{2569C653-4CE5-4B1B-8996-8FD916574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57149</xdr:colOff>
      <xdr:row>28</xdr:row>
      <xdr:rowOff>9525</xdr:rowOff>
    </xdr:from>
    <xdr:to>
      <xdr:col>11</xdr:col>
      <xdr:colOff>438149</xdr:colOff>
      <xdr:row>32</xdr:row>
      <xdr:rowOff>100011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919B3EB-85FC-8C79-5DC7-D3B50D3CF7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8149" y="4667250"/>
              <a:ext cx="8153400" cy="700086"/>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23812</xdr:colOff>
      <xdr:row>6</xdr:row>
      <xdr:rowOff>90486</xdr:rowOff>
    </xdr:from>
    <xdr:to>
      <xdr:col>5</xdr:col>
      <xdr:colOff>476250</xdr:colOff>
      <xdr:row>27</xdr:row>
      <xdr:rowOff>114299</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9CF57285-CDB7-1E20-ABDD-EB63047CAA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4812" y="1395411"/>
              <a:ext cx="3957638" cy="3224213"/>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514350</xdr:colOff>
      <xdr:row>6</xdr:row>
      <xdr:rowOff>109536</xdr:rowOff>
    </xdr:from>
    <xdr:to>
      <xdr:col>11</xdr:col>
      <xdr:colOff>481012</xdr:colOff>
      <xdr:row>27</xdr:row>
      <xdr:rowOff>95249</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76659321-55C7-B91A-422D-F6D65AD62F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400550" y="1414461"/>
              <a:ext cx="4233862" cy="3186113"/>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338138</xdr:colOff>
      <xdr:row>7</xdr:row>
      <xdr:rowOff>142874</xdr:rowOff>
    </xdr:from>
    <xdr:to>
      <xdr:col>2</xdr:col>
      <xdr:colOff>504825</xdr:colOff>
      <xdr:row>24</xdr:row>
      <xdr:rowOff>85725</xdr:rowOff>
    </xdr:to>
    <xdr:graphicFrame macro="">
      <xdr:nvGraphicFramePr>
        <xdr:cNvPr id="19" name="Chart 18">
          <a:extLst>
            <a:ext uri="{FF2B5EF4-FFF2-40B4-BE49-F238E27FC236}">
              <a16:creationId xmlns:a16="http://schemas.microsoft.com/office/drawing/2014/main" id="{963FE463-A236-04D9-DB27-B423F87855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28576</xdr:rowOff>
    </xdr:from>
    <xdr:to>
      <xdr:col>9</xdr:col>
      <xdr:colOff>581025</xdr:colOff>
      <xdr:row>22</xdr:row>
      <xdr:rowOff>0</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7"/>
  <sheetViews>
    <sheetView showGridLines="0" showRowColHeaders="0" zoomScaleNormal="100" workbookViewId="0"/>
  </sheetViews>
  <sheetFormatPr defaultColWidth="9.140625" defaultRowHeight="15"/>
  <cols>
    <col min="1" max="1" customWidth="true" style="4" width="5.7109375" collapsed="false"/>
    <col min="2" max="2" customWidth="true" style="2" width="125.7109375" collapsed="false"/>
    <col min="3" max="3" bestFit="true" customWidth="true" style="5" width="4.7109375" collapsed="false"/>
    <col min="4" max="16384" style="4" width="9.140625" collapsed="false"/>
  </cols>
  <sheetData>
    <row r="1" spans="2:3">
      <c r="C1" s="3"/>
    </row>
    <row r="2" spans="2:3" s="590" customFormat="1" ht="20.25">
      <c r="B2" s="10" t="s">
        <v>141</v>
      </c>
      <c r="C2" s="589"/>
    </row>
    <row r="3" spans="2:3" ht="5.0999999999999996" customHeight="1">
      <c r="C3" s="3"/>
    </row>
    <row r="4" spans="2:3" s="426" customFormat="1" ht="15.75">
      <c r="B4" s="11" t="s">
        <v>142</v>
      </c>
      <c r="C4" s="591"/>
    </row>
    <row r="5" spans="2:3">
      <c r="B5" s="5" t="str">
        <f>'D1'!B$5</f>
        <v>Chart 1. GDP, physical volume indices (% as against the same quarter of the previous year)</v>
      </c>
      <c r="C5" s="6" t="s">
        <v>8</v>
      </c>
    </row>
    <row r="6" spans="2:3">
      <c r="B6" s="5" t="str">
        <f>'T1'!B3</f>
        <v>Table 1. Main macroeconomic indicators of the Republic of Moldova</v>
      </c>
      <c r="C6" s="6" t="s">
        <v>9</v>
      </c>
    </row>
    <row r="7" spans="2:3">
      <c r="B7" s="5" t="str">
        <f>'D2'!B5</f>
        <v>Chart 2. Economic openness indicators (%)</v>
      </c>
      <c r="C7" s="6" t="s">
        <v>10</v>
      </c>
    </row>
    <row r="8" spans="2:3">
      <c r="B8" s="5" t="str">
        <f>'T2'!B3</f>
        <v>Table 2. Balance of payments of the Republic of Moldova, main aggregates (EUR million)</v>
      </c>
      <c r="C8" s="6" t="s">
        <v>11</v>
      </c>
    </row>
    <row r="9" spans="2:3">
      <c r="B9" s="5" t="str">
        <f>'D3'!B5</f>
        <v>Chart 3. Balance of payments– main components (EUR million)</v>
      </c>
      <c r="C9" s="7" t="s">
        <v>59</v>
      </c>
    </row>
    <row r="10" spans="2:3">
      <c r="B10" s="5" t="str">
        <f>'T3'!B3</f>
        <v>Table 3. The main components of the BOP current account, % to GDP</v>
      </c>
      <c r="C10" s="6" t="s">
        <v>12</v>
      </c>
    </row>
    <row r="11" spans="2:3">
      <c r="B11" s="5" t="str">
        <f>'D4'!B5</f>
        <v>Chart 4. Current account – main components (EUR million)</v>
      </c>
      <c r="C11" s="6" t="s">
        <v>13</v>
      </c>
    </row>
    <row r="12" spans="2:3">
      <c r="B12" s="5" t="str">
        <f>'D5'!B5</f>
        <v>Chart 5. Trade in goods balance in the balance of payments, by region (EUR million)</v>
      </c>
      <c r="C12" s="6" t="s">
        <v>14</v>
      </c>
    </row>
    <row r="13" spans="2:3">
      <c r="B13" s="5" t="str">
        <f>'D6'!B5</f>
        <v>Chart 6. Main trading partners (EUR million)</v>
      </c>
      <c r="C13" s="6" t="s">
        <v>15</v>
      </c>
    </row>
    <row r="14" spans="2:3">
      <c r="B14" s="5" t="str">
        <f>'T4'!B3</f>
        <v>Table 4. Contribution of the main categories of goods to the total change (percentage points)</v>
      </c>
      <c r="C14" s="6" t="s">
        <v>55</v>
      </c>
    </row>
    <row r="15" spans="2:3">
      <c r="B15" s="5" t="str">
        <f>'D7'!B5</f>
        <v>Chart 7. Export and import of goods by categories and geographical areas</v>
      </c>
      <c r="C15" s="6" t="s">
        <v>16</v>
      </c>
    </row>
    <row r="16" spans="2:3">
      <c r="B16" s="5" t="str">
        <f>'D8'!B5</f>
        <v>Chart 8. Imports of energy products and electricity (FOB prices), (EUR million)</v>
      </c>
      <c r="C16" s="6" t="s">
        <v>17</v>
      </c>
    </row>
    <row r="17" spans="2:3">
      <c r="B17" s="5" t="str">
        <f>'T5'!B3</f>
        <v>Table 5. Contribution of the main categories of services to the total change (percentage points)</v>
      </c>
      <c r="C17" s="6" t="s">
        <v>19</v>
      </c>
    </row>
    <row r="18" spans="2:3">
      <c r="B18" s="5" t="str">
        <f>'D9'!B5</f>
        <v>Chart 9. Balance of services</v>
      </c>
      <c r="C18" s="6" t="s">
        <v>18</v>
      </c>
    </row>
    <row r="19" spans="2:3">
      <c r="B19" s="5" t="str">
        <f>'T6'!B3</f>
        <v>Table 6. Сomputer services, by main types (EUR million)</v>
      </c>
      <c r="C19" s="6" t="s">
        <v>24</v>
      </c>
    </row>
    <row r="20" spans="2:3">
      <c r="B20" s="5" t="str">
        <f>'D10'!B5</f>
        <v>Chart 10. Exports and imports of services, by main types, in Quarter IV 2025 (EUR million)</v>
      </c>
      <c r="C20" s="6" t="s">
        <v>20</v>
      </c>
    </row>
    <row r="21" spans="2:3">
      <c r="B21" s="5" t="str">
        <f>'D11'!B5</f>
        <v>Chart 11. Primary income, in dynamics</v>
      </c>
      <c r="C21" s="6" t="s">
        <v>21</v>
      </c>
    </row>
    <row r="22" spans="2:3">
      <c r="B22" s="5" t="str">
        <f>'D12'!B5</f>
        <v>Chart 12. Secondary income, in dynamics, main component</v>
      </c>
      <c r="C22" s="6" t="s">
        <v>22</v>
      </c>
    </row>
    <row r="23" spans="2:3">
      <c r="B23" s="5" t="str">
        <f>'D13'!B5</f>
        <v>Chart 13. Personal remittances by components and geographical areas</v>
      </c>
      <c r="C23" s="6" t="s">
        <v>23</v>
      </c>
    </row>
    <row r="24" spans="2:3">
      <c r="B24" s="5" t="str">
        <f>'D14'!B5</f>
        <v>Chart 14. The evolution of the capital account (EUR million)</v>
      </c>
      <c r="C24" s="6" t="s">
        <v>27</v>
      </c>
    </row>
    <row r="25" spans="2:3">
      <c r="B25" s="5" t="str">
        <f>'T7'!B3</f>
        <v>Table 7. Net financial flows</v>
      </c>
      <c r="C25" s="6" t="s">
        <v>25</v>
      </c>
    </row>
    <row r="26" spans="2:3">
      <c r="B26" s="5" t="str">
        <f>'T8'!B3</f>
        <v>Table 8. Direct investment, capital inflows and outflows (EUR million)</v>
      </c>
      <c r="C26" s="6" t="s">
        <v>26</v>
      </c>
    </row>
    <row r="27" spans="2:3">
      <c r="B27" s="5" t="str">
        <f>'D15'!B5</f>
        <v>Chart 15. Financial account, financial assets and liabilities by functional categories in Quarter IV 2025 (EUR million)</v>
      </c>
      <c r="C27" s="6" t="s">
        <v>28</v>
      </c>
    </row>
    <row r="28" spans="2:3">
      <c r="B28" s="5" t="str">
        <f>'D16'!B5</f>
        <v>Chart 16. External loans (liabilities, except intercomapany lending), drawings and repayments, in Quarter IV, 2025 (EUR million)</v>
      </c>
      <c r="C28" s="6" t="s">
        <v>29</v>
      </c>
    </row>
    <row r="29" spans="2:3" ht="5.0999999999999996" customHeight="1"/>
    <row r="30" spans="2:3" s="426" customFormat="1" ht="15.75">
      <c r="B30" s="12" t="s">
        <v>341</v>
      </c>
      <c r="C30" s="592"/>
    </row>
    <row r="31" spans="2:3">
      <c r="B31" s="5" t="str">
        <f>'T9'!B3</f>
        <v>Table 9. Main indicators of the International Investment Position at the end of the period</v>
      </c>
      <c r="C31" s="6" t="s">
        <v>31</v>
      </c>
    </row>
    <row r="32" spans="2:3">
      <c r="B32" s="5" t="str">
        <f>'T10'!B3</f>
        <v>Table 10. International Investment Position (EUR million)</v>
      </c>
      <c r="C32" s="6" t="s">
        <v>33</v>
      </c>
    </row>
    <row r="33" spans="2:3">
      <c r="B33" s="5" t="str">
        <f>'D17'!B5</f>
        <v>Chart 17. The main creditors of general government in Quarter IV, 2025</v>
      </c>
      <c r="C33" s="6" t="s">
        <v>30</v>
      </c>
    </row>
    <row r="34" spans="2:3">
      <c r="B34" s="5" t="str">
        <f>'D18'!B5</f>
        <v>Chart 18. Net international investment position, by institutional sector (% to GDP)</v>
      </c>
      <c r="C34" s="6" t="s">
        <v>32</v>
      </c>
    </row>
    <row r="35" spans="2:3">
      <c r="B35" s="5" t="str">
        <f>'D19'!B5</f>
        <v>Chart 19. External financial assets and liabilities structure, by functional categories, at period-end (%)</v>
      </c>
      <c r="C35" s="6" t="s">
        <v>36</v>
      </c>
    </row>
    <row r="36" spans="2:3">
      <c r="B36" s="5" t="str">
        <f>'D20'!B5</f>
        <v>Chart 20. Indices of official reserve assets sufficiency, at the end of the period</v>
      </c>
      <c r="C36" s="6" t="s">
        <v>37</v>
      </c>
    </row>
    <row r="37" spans="2:3">
      <c r="B37" s="5" t="str">
        <f>'D21'!B5</f>
        <v>Chart 21. Position of direct investment** – equity, by geographic region, at the end of period (EUR million)</v>
      </c>
      <c r="C37" s="6" t="s">
        <v>38</v>
      </c>
    </row>
    <row r="38" spans="2:3">
      <c r="B38" s="5" t="str">
        <f>'D22'!B5</f>
        <v>Chart 22. Direct investment liabilities, equity as of 12/31/2025, by industry (according to NACE-2)</v>
      </c>
      <c r="C38" s="6" t="s">
        <v>39</v>
      </c>
    </row>
    <row r="39" spans="2:3" ht="5.0999999999999996" customHeight="1"/>
    <row r="40" spans="2:3" s="426" customFormat="1" ht="15.75">
      <c r="B40" s="12" t="s">
        <v>342</v>
      </c>
      <c r="C40" s="592"/>
    </row>
    <row r="41" spans="2:3">
      <c r="B41" s="5" t="str">
        <f>'T11'!B3</f>
        <v xml:space="preserve">Table 11. Gross external debt, at the end of the period </v>
      </c>
      <c r="C41" s="6" t="s">
        <v>34</v>
      </c>
    </row>
    <row r="42" spans="2:3">
      <c r="B42" s="5" t="str">
        <f>'T12'!B3</f>
        <v>Table 12. Main indicators of the external debt</v>
      </c>
      <c r="C42" s="6" t="s">
        <v>35</v>
      </c>
    </row>
    <row r="43" spans="2:3">
      <c r="B43" s="5" t="str">
        <f>'T13'!B3</f>
        <v>Table 13. External debt, in the form of loans, SDR allocations and debt securities, service, actual payments of principal and interest</v>
      </c>
      <c r="C43" s="6" t="s">
        <v>42</v>
      </c>
    </row>
    <row r="44" spans="2:3">
      <c r="B44" s="5" t="str">
        <f>'D23'!B5</f>
        <v>Chart 23. Structure of external financial assets and liabilities by maturity, at period-end (%)</v>
      </c>
      <c r="C44" s="6" t="s">
        <v>40</v>
      </c>
    </row>
    <row r="45" spans="2:3">
      <c r="B45" s="5" t="str">
        <f>'T14'!B3</f>
        <v>Table 14. Short-term external public debt (by remaining maturity) - by sector, at period-end (EUR million)</v>
      </c>
      <c r="C45" s="6" t="s">
        <v>45</v>
      </c>
    </row>
    <row r="46" spans="2:3">
      <c r="B46" s="5" t="str">
        <f>'D24'!B5</f>
        <v>Chart 24. Public external debt at period-end, by maturities (according to the original maturity) and by instruments (EUR million)</v>
      </c>
      <c r="C46" s="6" t="s">
        <v>41</v>
      </c>
    </row>
    <row r="47" spans="2:3" s="2" customFormat="1">
      <c r="B47" s="5" t="str">
        <f>'T15'!B3</f>
        <v>Table 15. External loans, SDR allocations and debt securities, by creditor, at the end of the period (EUR million)</v>
      </c>
      <c r="C47" s="9" t="s">
        <v>57</v>
      </c>
    </row>
    <row r="48" spans="2:3" s="2" customFormat="1">
      <c r="B48" s="5" t="str">
        <f>'D25'!B5</f>
        <v>Chart 25. Structure of external public debt by creditors at period-end (%)</v>
      </c>
      <c r="C48" s="6" t="s">
        <v>43</v>
      </c>
    </row>
    <row r="49" spans="2:3" s="2" customFormat="1">
      <c r="B49" s="5" t="str">
        <f>'D26'!B5</f>
        <v>Chart 26. Private external debt at period-end (according to the original maturity), (EUR million)</v>
      </c>
      <c r="C49" s="6" t="s">
        <v>44</v>
      </c>
    </row>
    <row r="50" spans="2:3" s="2" customFormat="1">
      <c r="B50" s="5" t="str">
        <f>'D27'!B5</f>
        <v>Chart 27. Structure of external private debt by institutional sectors, at period-end (%)</v>
      </c>
      <c r="C50" s="6" t="s">
        <v>46</v>
      </c>
    </row>
    <row r="51" spans="2:3" s="2" customFormat="1">
      <c r="B51" s="5" t="str">
        <f>'D28'!B5</f>
        <v xml:space="preserve">Chart 28. Creditor structure of private debt (loans), as of 12/31/2025 </v>
      </c>
      <c r="C51" s="6" t="s">
        <v>80</v>
      </c>
    </row>
    <row r="52" spans="2:3" s="2" customFormat="1">
      <c r="B52" s="5" t="str">
        <f>'T16'!B3</f>
        <v>Table 16. Short-term external private debt (by remaining maturity) - by sector, at period-end (EUR million)</v>
      </c>
      <c r="C52" s="9" t="s">
        <v>58</v>
      </c>
    </row>
    <row r="53" spans="2:3" ht="15.75" customHeight="1">
      <c r="C53" s="8"/>
    </row>
    <row r="54" spans="2:3">
      <c r="B54" s="13" t="s">
        <v>338</v>
      </c>
    </row>
    <row r="55" spans="2:3">
      <c r="B55" s="2" t="s">
        <v>339</v>
      </c>
    </row>
    <row r="56" spans="2:3" ht="30">
      <c r="B56" s="1" t="s">
        <v>340</v>
      </c>
    </row>
    <row r="57" spans="2:3" ht="45">
      <c r="B57" s="680" t="s">
        <v>353</v>
      </c>
    </row>
  </sheetData>
  <phoneticPr fontId="16" type="noConversion"/>
  <hyperlinks>
    <hyperlink ref="C5" location="'D1'!A1" display="D1" xr:uid="{B254651B-7AC4-43F5-86F5-044D9A0CE342}"/>
    <hyperlink ref="C6" location="'T1'!A1" display="T1" xr:uid="{71AD784C-6266-4D67-A2AF-B9CDA3BBA910}"/>
    <hyperlink ref="C7" location="'D2'!A1" display="D2" xr:uid="{BBF02742-DA6A-4DAF-8C84-1A997F1DD77D}"/>
    <hyperlink ref="C8" location="'T2'!A1" display="T2" xr:uid="{BC0CC540-EFC2-4A60-B404-B4121BCC2254}"/>
    <hyperlink ref="C10" location="'T3'!A1" display="T3" xr:uid="{5DED926B-6BD9-4004-9841-3FB9A7929EB2}"/>
    <hyperlink ref="C17" location="'T5'!A1" display="T5" xr:uid="{C95A8DC0-3E2E-4E8B-BD2F-0FAA1D9BE6AC}"/>
    <hyperlink ref="C19" location="'T6'!A1" display="T6" xr:uid="{D1304329-F382-4FDD-A5C7-2EBC2E78491D}"/>
    <hyperlink ref="C25" location="'T7'!A1" display="T7" xr:uid="{1EC0E056-EBAB-4ADB-936C-B365AC78FDA8}"/>
    <hyperlink ref="C26" location="'T8'!A1" display="T8" xr:uid="{EDC9C420-1B88-423C-99EF-EA9182B4DDAC}"/>
    <hyperlink ref="C31" location="'T9'!A1" display="T9" xr:uid="{704BC642-FC5A-4CD3-84EE-E74847434AC5}"/>
    <hyperlink ref="C32" location="'T10'!A1" display="T10" xr:uid="{335C52A6-957C-4F32-A4FE-A57C57A08932}"/>
    <hyperlink ref="C41" location="'T11'!A1" display="T11" xr:uid="{CFA1DAFC-3156-4092-A14D-9B40A14BAB94}"/>
    <hyperlink ref="C42" location="'T12'!A1" display="T12" xr:uid="{60F29B8C-AB08-40C3-9BDB-39C4E6EED257}"/>
    <hyperlink ref="C43" location="'T13'!A1" display="T13" xr:uid="{821E952C-BD93-4792-8BF3-E1DECB707323}"/>
    <hyperlink ref="C45" location="'T14'!A1" display="T14" xr:uid="{C0BDD717-7404-4096-8152-1D6D44DDFCEF}"/>
    <hyperlink ref="C14" location="'T4'!A1" display="T4" xr:uid="{7444A579-9F6D-4E09-BE20-CDF194E2ABB3}"/>
    <hyperlink ref="C47" location="'T15'!A1" display="T15" xr:uid="{FF9477AF-E2C1-406B-891C-3BF6C6DDCB97}"/>
    <hyperlink ref="C52" location="'T16'!A1" display="T16" xr:uid="{F343D471-12A9-42AA-B860-A89A15587333}"/>
    <hyperlink ref="C9" location="'D3'!A1" display="D3" xr:uid="{90B7E6DC-B787-41FE-823E-E8BFBFE2DDC0}"/>
    <hyperlink ref="C11" location="'D4'!A1" display="D4" xr:uid="{71E800AD-E443-4FC6-8BAB-1FD9FF30C1AF}"/>
    <hyperlink ref="C12" location="'D5'!A1" display="D5" xr:uid="{D4721EE3-2BDB-4FDD-ABAC-F8F7D563457E}"/>
    <hyperlink ref="C13" location="'D6'!A1" display="D6" xr:uid="{DB1F1605-F4A5-41F9-857E-37DE8E2C5A41}"/>
    <hyperlink ref="C15" location="'D7'!A1" display="D7" xr:uid="{D972B391-78DE-4C82-B5AF-A4033FB9AA40}"/>
    <hyperlink ref="C16" location="'D8'!A1" display="D8" xr:uid="{3154690F-6677-470D-B98D-EF478FEBFB10}"/>
    <hyperlink ref="C18" location="'D9'!A1" display="D9" xr:uid="{23D49583-7430-4058-826C-E4D17079906C}"/>
    <hyperlink ref="C20" location="'D10'!A1" display="D10" xr:uid="{4921FB31-0CEF-4F30-8DBA-FD9BF44436FF}"/>
    <hyperlink ref="C21" location="'D11'!A1" display="D11" xr:uid="{F006170F-5920-4FF5-BA0D-3C126C34286A}"/>
    <hyperlink ref="C22" location="'D12'!A1" display="D12" xr:uid="{514783C7-10DC-43C3-B1F0-7D8A5B65625C}"/>
    <hyperlink ref="C23" location="'D13'!A1" display="D13" xr:uid="{66D9E8D9-F58B-4EBE-B4EE-1764B73E838C}"/>
    <hyperlink ref="C24" location="'D14'!A1" display="D14" xr:uid="{47F30054-045A-45E4-8505-D76207F1CF67}"/>
    <hyperlink ref="C27" location="'D15'!A1" display="D15" xr:uid="{463E6AE5-7D1C-4194-99DF-4584ACA38B2E}"/>
    <hyperlink ref="C28" location="'D16'!A1" display="D16" xr:uid="{1A9ADBB2-189C-4ADB-8589-11562C4A21DA}"/>
    <hyperlink ref="C33" location="'D17'!A1" display="D17" xr:uid="{27ADC305-3CAE-4F7E-80F2-1435BB9CC16E}"/>
    <hyperlink ref="C34" location="'D18'!A1" display="D18" xr:uid="{3379207A-FE91-462A-8299-6ECE544DB63D}"/>
    <hyperlink ref="C35" location="'D19'!A1" display="D19" xr:uid="{9017B038-81B2-4070-93F9-E352C83DA21B}"/>
    <hyperlink ref="C36" location="'D20'!A1" display="D20" xr:uid="{0AC8E60E-D62E-46EE-8D2E-94B647F1C0C0}"/>
    <hyperlink ref="C37" location="'D21'!A1" display="D21" xr:uid="{197B12B6-D417-434C-9541-2E16D11C9FEB}"/>
    <hyperlink ref="C38" location="'D22'!A1" display="D22" xr:uid="{54951E80-48D6-49D6-BD80-EDE2C1E928DF}"/>
    <hyperlink ref="C44" location="'D23'!A1" display="D23" xr:uid="{F6F72006-6112-4888-93DF-E79C5E96D1F6}"/>
    <hyperlink ref="C46" location="'D24'!A1" display="D24" xr:uid="{A3536A39-DD5F-4E16-B7E4-C2D4FB16873B}"/>
    <hyperlink ref="C48" location="'D25'!A1" display="D25" xr:uid="{C6A6F843-A2F8-4320-A8F7-62089DCA89ED}"/>
    <hyperlink ref="C49" location="'D26'!A1" display="D26" xr:uid="{5FA40FA1-F933-4D5C-BDF4-F7006F11254D}"/>
    <hyperlink ref="C50" location="'D27'!A1" display="D27" xr:uid="{965CC05F-7B04-496D-8BE4-C4D301D52E2E}"/>
    <hyperlink ref="C51" location="'D28'!A1" display="D28" xr:uid="{45E0B922-B4DA-46C2-AAED-8485DE0EBE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O47"/>
  <sheetViews>
    <sheetView showGridLines="0" showRowColHeaders="0" zoomScale="130" zoomScaleNormal="130" workbookViewId="0"/>
  </sheetViews>
  <sheetFormatPr defaultColWidth="9.140625" defaultRowHeight="15"/>
  <cols>
    <col min="1" max="1" customWidth="true" style="4" width="5.7109375" collapsed="false"/>
    <col min="2" max="2" customWidth="true" style="4" width="35.85546875" collapsed="false"/>
    <col min="3" max="4" customWidth="true" style="4" width="12.28515625" collapsed="false"/>
    <col min="5" max="5" customWidth="true" style="4" width="7.28515625" collapsed="false"/>
    <col min="6" max="6" customWidth="true" style="4" width="13.85546875" collapsed="false"/>
    <col min="7" max="10" customWidth="true" style="4" width="12.28515625" collapsed="false"/>
    <col min="11" max="16384" style="4" width="9.140625" collapsed="false"/>
  </cols>
  <sheetData>
    <row r="1" spans="2:12">
      <c r="B1" s="686" t="s">
        <v>102</v>
      </c>
      <c r="C1" s="687"/>
      <c r="D1" s="687"/>
      <c r="E1" s="687"/>
      <c r="F1" s="687"/>
      <c r="G1" s="687"/>
      <c r="H1" s="687"/>
      <c r="I1" s="94"/>
      <c r="J1" s="94"/>
      <c r="K1" s="94"/>
      <c r="L1" s="94"/>
    </row>
    <row r="2" spans="2:12" ht="11.25" customHeight="1">
      <c r="B2" s="139"/>
      <c r="C2" s="140"/>
      <c r="D2" s="140"/>
      <c r="K2" s="94"/>
    </row>
    <row r="3" spans="2:12" s="141" customFormat="1">
      <c r="B3" s="689" t="s">
        <v>97</v>
      </c>
      <c r="C3" s="689"/>
      <c r="D3" s="689"/>
      <c r="E3" s="689"/>
      <c r="F3" s="689"/>
      <c r="G3" s="689"/>
      <c r="H3" s="689"/>
      <c r="K3" s="94"/>
    </row>
    <row r="4" spans="2:12" ht="5.0999999999999996" customHeight="1">
      <c r="B4" s="139"/>
      <c r="C4" s="140"/>
      <c r="D4" s="140"/>
      <c r="K4" s="94"/>
    </row>
    <row r="5" spans="2:12" s="129" customFormat="1">
      <c r="B5" s="142" t="s">
        <v>610</v>
      </c>
      <c r="C5" s="143"/>
      <c r="D5" s="143"/>
      <c r="E5" s="142"/>
      <c r="F5" s="144"/>
      <c r="G5" s="144"/>
      <c r="H5" s="144"/>
      <c r="I5" s="58"/>
      <c r="J5" s="58"/>
      <c r="K5" s="94"/>
    </row>
    <row r="6" spans="2:12" s="173" customFormat="1">
      <c r="C6" s="608"/>
      <c r="E6" s="149"/>
      <c r="F6" s="149"/>
      <c r="G6" s="149"/>
      <c r="H6" s="149"/>
      <c r="I6" s="226"/>
      <c r="J6" s="226"/>
      <c r="K6" s="94"/>
      <c r="L6" s="148"/>
    </row>
    <row r="7" spans="2:12" s="173" customFormat="1">
      <c r="B7" s="139"/>
      <c r="C7" s="608"/>
      <c r="E7" s="149"/>
      <c r="F7" s="150"/>
      <c r="G7" s="151"/>
      <c r="H7" s="151"/>
      <c r="I7" s="226"/>
      <c r="K7" s="94"/>
    </row>
    <row r="8" spans="2:12" s="173" customFormat="1">
      <c r="B8" s="139"/>
      <c r="C8" s="608"/>
      <c r="E8" s="145" t="s">
        <v>614</v>
      </c>
      <c r="F8" s="146" t="s">
        <v>615</v>
      </c>
      <c r="G8" s="147" t="s">
        <v>51</v>
      </c>
      <c r="H8" s="147" t="s">
        <v>52</v>
      </c>
      <c r="I8" s="609"/>
      <c r="K8" s="94"/>
    </row>
    <row r="9" spans="2:12" s="173" customFormat="1">
      <c r="B9" s="139"/>
      <c r="C9" s="608"/>
      <c r="E9" s="149">
        <v>1</v>
      </c>
      <c r="F9" s="150" t="s">
        <v>611</v>
      </c>
      <c r="G9" s="151">
        <v>219.58</v>
      </c>
      <c r="H9" s="151">
        <v>675.29</v>
      </c>
      <c r="K9" s="94"/>
    </row>
    <row r="10" spans="2:12" s="173" customFormat="1">
      <c r="B10" s="139"/>
      <c r="C10" s="608"/>
      <c r="E10" s="149">
        <v>2</v>
      </c>
      <c r="F10" s="150" t="s">
        <v>612</v>
      </c>
      <c r="G10" s="151">
        <v>89.48</v>
      </c>
      <c r="H10" s="151">
        <v>270.20999999999998</v>
      </c>
      <c r="K10" s="94"/>
    </row>
    <row r="11" spans="2:12" s="173" customFormat="1">
      <c r="B11" s="139"/>
      <c r="C11" s="608"/>
      <c r="E11" s="149">
        <v>3</v>
      </c>
      <c r="F11" s="150" t="s">
        <v>613</v>
      </c>
      <c r="G11" s="151">
        <v>117.25</v>
      </c>
      <c r="H11" s="151">
        <v>172.63</v>
      </c>
      <c r="K11" s="94"/>
    </row>
    <row r="12" spans="2:12" ht="12.75" customHeight="1">
      <c r="B12" s="139"/>
      <c r="E12" s="149">
        <v>4</v>
      </c>
      <c r="F12" s="150" t="s">
        <v>591</v>
      </c>
      <c r="G12" s="151">
        <v>42.24</v>
      </c>
      <c r="H12" s="151">
        <v>164.18</v>
      </c>
      <c r="K12" s="94"/>
    </row>
    <row r="13" spans="2:12" ht="12.75" customHeight="1">
      <c r="E13" s="149">
        <v>5</v>
      </c>
      <c r="F13" s="150" t="s">
        <v>90</v>
      </c>
      <c r="G13" s="151">
        <v>2.65</v>
      </c>
      <c r="H13" s="151">
        <v>188.69</v>
      </c>
      <c r="K13" s="94"/>
    </row>
    <row r="14" spans="2:12" ht="15.95" customHeight="1">
      <c r="E14" s="149"/>
      <c r="F14" s="150"/>
      <c r="G14" s="151"/>
      <c r="H14" s="151"/>
      <c r="K14" s="94"/>
    </row>
    <row r="15" spans="2:12" ht="15.95" customHeight="1">
      <c r="E15" s="149"/>
      <c r="F15" s="150"/>
      <c r="G15" s="151"/>
      <c r="H15" s="151"/>
      <c r="K15" s="94"/>
    </row>
    <row r="16" spans="2:12" ht="15.95" customHeight="1">
      <c r="E16" s="149"/>
      <c r="F16" s="150"/>
      <c r="G16" s="151"/>
      <c r="H16" s="151"/>
      <c r="K16" s="94"/>
    </row>
    <row r="17" spans="3:15">
      <c r="E17" s="149"/>
      <c r="F17" s="150"/>
      <c r="G17" s="151"/>
      <c r="H17" s="151"/>
      <c r="K17" s="94"/>
    </row>
    <row r="18" spans="3:15">
      <c r="K18" s="94"/>
      <c r="O18"/>
    </row>
    <row r="19" spans="3:15">
      <c r="C19" s="152"/>
      <c r="D19" s="152"/>
      <c r="K19" s="94"/>
    </row>
    <row r="20" spans="3:15">
      <c r="K20" s="94"/>
    </row>
    <row r="21" spans="3:15">
      <c r="K21" s="94"/>
    </row>
    <row r="22" spans="3:15">
      <c r="K22" s="94"/>
    </row>
    <row r="23" spans="3:15">
      <c r="K23" s="94"/>
    </row>
    <row r="24" spans="3:15">
      <c r="K24" s="94"/>
    </row>
    <row r="25" spans="3:15">
      <c r="K25" s="94"/>
    </row>
    <row r="26" spans="3:15">
      <c r="K26" s="94"/>
    </row>
    <row r="27" spans="3:15">
      <c r="K27" s="94"/>
    </row>
    <row r="28" spans="3:15">
      <c r="K28" s="94"/>
    </row>
    <row r="29" spans="3:15">
      <c r="K29" s="94"/>
    </row>
    <row r="30" spans="3:15">
      <c r="C30" s="153"/>
      <c r="D30" s="153"/>
      <c r="E30" s="153"/>
      <c r="F30" s="153"/>
      <c r="G30" s="153"/>
      <c r="H30" s="153"/>
      <c r="I30" s="153"/>
      <c r="J30" s="153"/>
      <c r="K30" s="94"/>
    </row>
    <row r="31" spans="3:15">
      <c r="C31" s="153"/>
      <c r="D31" s="153"/>
      <c r="E31" s="153"/>
      <c r="F31" s="153"/>
      <c r="G31" s="153"/>
      <c r="H31" s="153"/>
      <c r="I31" s="153"/>
      <c r="J31" s="153"/>
      <c r="K31" s="94"/>
    </row>
    <row r="32" spans="3:15">
      <c r="C32" s="153"/>
      <c r="D32" s="153"/>
      <c r="E32" s="153"/>
      <c r="F32" s="153"/>
      <c r="G32" s="153"/>
      <c r="H32" s="153"/>
      <c r="I32" s="153"/>
      <c r="J32" s="153"/>
      <c r="K32" s="94"/>
    </row>
    <row r="33" spans="3:11">
      <c r="C33" s="153"/>
      <c r="D33" s="153"/>
      <c r="E33" s="153"/>
      <c r="F33" s="153"/>
      <c r="G33" s="153"/>
      <c r="H33" s="153"/>
      <c r="I33" s="153"/>
      <c r="J33" s="153"/>
      <c r="K33" s="94"/>
    </row>
    <row r="34" spans="3:11">
      <c r="C34" s="153"/>
      <c r="D34" s="153"/>
      <c r="E34" s="153"/>
      <c r="F34" s="153"/>
      <c r="G34" s="153"/>
      <c r="H34" s="153"/>
      <c r="I34" s="153"/>
      <c r="J34" s="153"/>
      <c r="K34" s="94"/>
    </row>
    <row r="35" spans="3:11">
      <c r="C35" s="153"/>
      <c r="D35" s="153"/>
      <c r="E35" s="153"/>
      <c r="F35" s="153"/>
      <c r="G35" s="153"/>
      <c r="H35" s="153"/>
      <c r="I35" s="153"/>
      <c r="J35" s="153"/>
      <c r="K35" s="94"/>
    </row>
    <row r="36" spans="3:11">
      <c r="K36" s="94"/>
    </row>
    <row r="37" spans="3:11">
      <c r="K37" s="94"/>
    </row>
    <row r="38" spans="3:11">
      <c r="K38" s="94"/>
    </row>
    <row r="39" spans="3:11">
      <c r="K39" s="94"/>
    </row>
    <row r="40" spans="3:11">
      <c r="K40" s="94"/>
    </row>
    <row r="41" spans="3:11">
      <c r="K41" s="94"/>
    </row>
    <row r="42" spans="3:11">
      <c r="K42" s="94"/>
    </row>
    <row r="43" spans="3:11">
      <c r="K43" s="94"/>
    </row>
    <row r="44" spans="3:11">
      <c r="K44" s="94"/>
    </row>
    <row r="45" spans="3:11">
      <c r="K45" s="94"/>
    </row>
    <row r="46" spans="3:11">
      <c r="K46" s="94"/>
    </row>
    <row r="47" spans="3:11">
      <c r="K47" s="94"/>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1B48-F196-4A85-81B0-D3377061B076}">
  <dimension ref="A1:X121"/>
  <sheetViews>
    <sheetView showGridLines="0" showRowColHeaders="0" zoomScaleNormal="100" workbookViewId="0"/>
  </sheetViews>
  <sheetFormatPr defaultColWidth="9.140625" defaultRowHeight="15"/>
  <cols>
    <col min="1" max="1" customWidth="true" style="4" width="5.7109375" collapsed="false"/>
    <col min="2" max="2" customWidth="true" style="4" width="25.5703125" collapsed="false"/>
    <col min="3" max="7" customWidth="true" style="173" width="9.0" collapsed="false"/>
    <col min="8" max="8" customWidth="true" style="173" width="15.5703125" collapsed="false"/>
    <col min="9" max="9" customWidth="true" style="173" width="14.140625" collapsed="false"/>
    <col min="10" max="10" customWidth="true" style="173" width="9.0" collapsed="false"/>
    <col min="11" max="13" customWidth="true" style="173" width="7.28515625" collapsed="false"/>
    <col min="14" max="15" customWidth="true" style="4" width="7.0" collapsed="false"/>
    <col min="16" max="16" customWidth="true" style="174" width="4.7109375" collapsed="false"/>
    <col min="17" max="17" style="4" width="9.140625" collapsed="false"/>
    <col min="18" max="18" customWidth="true" style="4" width="9.140625" collapsed="false"/>
    <col min="19" max="16384" style="4" width="9.140625" collapsed="false"/>
  </cols>
  <sheetData>
    <row r="1" spans="2:24">
      <c r="B1" s="686" t="s">
        <v>102</v>
      </c>
      <c r="C1" s="686"/>
      <c r="D1" s="686"/>
      <c r="E1" s="686"/>
      <c r="F1" s="686"/>
      <c r="G1" s="686"/>
      <c r="H1" s="686"/>
      <c r="I1" s="686"/>
      <c r="J1" s="686"/>
      <c r="K1" s="686"/>
      <c r="L1" s="686"/>
      <c r="M1" s="4"/>
      <c r="P1" s="4"/>
    </row>
    <row r="2" spans="2:24" ht="11.25" customHeight="1">
      <c r="B2" s="127"/>
      <c r="C2" s="127"/>
      <c r="D2" s="127"/>
      <c r="E2" s="127"/>
      <c r="F2" s="127"/>
      <c r="G2" s="127"/>
      <c r="H2" s="127"/>
      <c r="I2" s="127"/>
      <c r="J2" s="127"/>
      <c r="K2" s="127"/>
      <c r="L2" s="4"/>
      <c r="M2" s="4"/>
      <c r="P2" s="4"/>
    </row>
    <row r="3" spans="2:24" s="567" customFormat="1" ht="45" customHeight="1">
      <c r="B3" s="689" t="s">
        <v>98</v>
      </c>
      <c r="C3" s="689"/>
      <c r="D3" s="689"/>
      <c r="E3" s="689"/>
      <c r="F3" s="689"/>
      <c r="G3" s="689"/>
      <c r="H3" s="689"/>
      <c r="I3" s="689"/>
      <c r="J3" s="689"/>
      <c r="K3" s="689"/>
      <c r="L3" s="689"/>
    </row>
    <row r="4" spans="2:24" s="60" customFormat="1" ht="5.0999999999999996" customHeight="1">
      <c r="B4" s="556"/>
      <c r="C4" s="556"/>
      <c r="D4" s="556"/>
      <c r="E4" s="556"/>
      <c r="F4" s="556"/>
      <c r="G4" s="556"/>
      <c r="H4" s="556"/>
      <c r="I4" s="556"/>
      <c r="J4" s="556"/>
      <c r="K4" s="556"/>
      <c r="L4" s="154"/>
      <c r="M4" s="14"/>
      <c r="N4" s="14"/>
      <c r="O4" s="14"/>
      <c r="P4" s="14"/>
      <c r="Q4" s="14"/>
      <c r="R4" s="14"/>
      <c r="S4" s="14"/>
      <c r="T4" s="14"/>
      <c r="U4" s="14"/>
      <c r="V4" s="14"/>
      <c r="W4" s="14"/>
      <c r="X4" s="14"/>
    </row>
    <row r="5" spans="2:24" s="155" customFormat="1">
      <c r="B5" s="738" t="s">
        <v>81</v>
      </c>
      <c r="C5" s="738"/>
      <c r="D5" s="738"/>
      <c r="E5" s="738"/>
      <c r="F5" s="738"/>
      <c r="G5" s="738"/>
      <c r="H5" s="738"/>
      <c r="I5" s="738"/>
      <c r="J5" s="738"/>
      <c r="K5" s="738"/>
      <c r="L5" s="738"/>
      <c r="M5" s="14"/>
      <c r="N5" s="14"/>
      <c r="O5" s="14"/>
      <c r="P5" s="14"/>
      <c r="Q5" s="14"/>
      <c r="R5" s="14"/>
      <c r="S5" s="14"/>
      <c r="T5" s="14"/>
      <c r="U5" s="14"/>
      <c r="V5" s="14"/>
      <c r="W5" s="14"/>
      <c r="X5" s="14"/>
    </row>
    <row r="6" spans="2:24" ht="12" customHeight="1">
      <c r="B6" s="127"/>
      <c r="C6" s="127"/>
      <c r="D6" s="127"/>
      <c r="E6" s="127"/>
      <c r="F6" s="127"/>
      <c r="G6" s="127"/>
      <c r="H6" s="127"/>
      <c r="I6" s="127"/>
      <c r="J6" s="127"/>
      <c r="K6" s="127"/>
      <c r="L6" s="4"/>
      <c r="M6" s="4"/>
      <c r="P6" s="4"/>
    </row>
    <row r="7" spans="2:24" ht="12" customHeight="1">
      <c r="B7" s="127"/>
      <c r="C7" s="127"/>
      <c r="D7" s="127"/>
      <c r="E7" s="127"/>
      <c r="F7" s="127"/>
      <c r="G7" s="127"/>
      <c r="H7" s="127"/>
      <c r="I7" s="127"/>
      <c r="J7" s="127"/>
      <c r="K7" s="127"/>
      <c r="L7" s="4"/>
      <c r="M7" s="4"/>
      <c r="P7" s="4"/>
    </row>
    <row r="8" spans="2:24" ht="12" customHeight="1">
      <c r="B8" s="127"/>
      <c r="C8" s="127"/>
      <c r="D8" s="127"/>
      <c r="E8" s="127"/>
      <c r="F8" s="127"/>
      <c r="G8" s="127"/>
      <c r="H8" s="127"/>
      <c r="I8" s="127"/>
      <c r="J8" s="127"/>
      <c r="K8" s="127"/>
      <c r="L8" s="4"/>
      <c r="M8" s="4"/>
      <c r="P8" s="4"/>
    </row>
    <row r="9" spans="2:24" ht="12" customHeight="1">
      <c r="B9" s="127"/>
      <c r="C9" s="127"/>
      <c r="D9" s="127"/>
      <c r="E9" s="127"/>
      <c r="F9" s="127"/>
      <c r="G9" s="127"/>
      <c r="H9" s="127"/>
      <c r="I9" s="127"/>
      <c r="J9" s="127"/>
      <c r="K9" s="127"/>
      <c r="L9" s="4"/>
      <c r="M9" s="4"/>
      <c r="P9" s="4"/>
    </row>
    <row r="10" spans="2:24" ht="12" customHeight="1">
      <c r="B10" s="127"/>
      <c r="C10" s="127"/>
      <c r="D10" s="127"/>
      <c r="E10" s="127"/>
      <c r="F10" s="127"/>
      <c r="G10" s="127"/>
      <c r="H10" s="127"/>
      <c r="I10" s="127"/>
      <c r="J10" s="127"/>
      <c r="K10" s="127"/>
      <c r="L10" s="4"/>
      <c r="M10" s="4"/>
      <c r="P10" s="4"/>
    </row>
    <row r="11" spans="2:24" ht="12" customHeight="1">
      <c r="B11" s="127"/>
      <c r="C11" s="127"/>
      <c r="D11" s="127"/>
      <c r="E11" s="127"/>
      <c r="F11" s="127"/>
      <c r="G11" s="127"/>
      <c r="H11" s="127"/>
      <c r="I11" s="127"/>
      <c r="J11" s="127"/>
      <c r="K11" s="127"/>
      <c r="L11" s="4"/>
      <c r="M11" s="4"/>
      <c r="P11" s="4"/>
    </row>
    <row r="12" spans="2:24" ht="12" customHeight="1">
      <c r="B12" s="127"/>
      <c r="C12" s="127"/>
      <c r="D12" s="127"/>
      <c r="E12" s="127"/>
      <c r="F12" s="127"/>
      <c r="G12" s="127"/>
      <c r="H12" s="127"/>
      <c r="I12" s="127"/>
      <c r="J12" s="127"/>
      <c r="K12" s="127"/>
      <c r="L12" s="4"/>
      <c r="M12" s="4"/>
      <c r="P12" s="4"/>
    </row>
    <row r="13" spans="2:24" ht="12" customHeight="1">
      <c r="B13" s="127"/>
      <c r="C13" s="127"/>
      <c r="D13" s="127"/>
      <c r="E13" s="127"/>
      <c r="F13" s="127"/>
      <c r="G13" s="127"/>
      <c r="H13" s="127"/>
      <c r="I13" s="127"/>
      <c r="J13" s="127"/>
      <c r="K13" s="127"/>
      <c r="L13" s="4"/>
      <c r="M13" s="4"/>
      <c r="P13" s="4"/>
    </row>
    <row r="14" spans="2:24" ht="12" customHeight="1">
      <c r="B14" s="127"/>
      <c r="C14" s="127"/>
      <c r="D14" s="127"/>
      <c r="E14" s="127"/>
      <c r="F14" s="127"/>
      <c r="G14" s="127"/>
      <c r="H14" s="127"/>
      <c r="I14" s="127"/>
      <c r="J14" s="127"/>
      <c r="K14" s="127"/>
      <c r="L14" s="4"/>
      <c r="M14" s="4"/>
      <c r="P14" s="4"/>
    </row>
    <row r="15" spans="2:24" ht="12" customHeight="1">
      <c r="B15" s="127"/>
      <c r="C15" s="127"/>
      <c r="D15" s="127"/>
      <c r="E15" s="127"/>
      <c r="F15" s="127"/>
      <c r="G15" s="127"/>
      <c r="H15" s="127"/>
      <c r="I15" s="127"/>
      <c r="J15" s="127"/>
      <c r="K15" s="127"/>
      <c r="L15" s="4"/>
      <c r="M15" s="4"/>
      <c r="P15" s="4"/>
    </row>
    <row r="16" spans="2:24" ht="12" customHeight="1">
      <c r="B16" s="127"/>
      <c r="C16" s="127"/>
      <c r="D16" s="127"/>
      <c r="E16" s="127"/>
      <c r="F16" s="127"/>
      <c r="G16" s="127"/>
      <c r="H16" s="127"/>
      <c r="I16" s="127"/>
      <c r="J16" s="127"/>
      <c r="K16" s="127"/>
      <c r="L16" s="4"/>
      <c r="M16" s="4"/>
      <c r="P16" s="4"/>
    </row>
    <row r="17" spans="2:16" ht="12" customHeight="1">
      <c r="B17" s="127"/>
      <c r="C17" s="127"/>
      <c r="D17" s="127"/>
      <c r="E17" s="127"/>
      <c r="F17" s="127"/>
      <c r="G17" s="127"/>
      <c r="H17" s="127"/>
      <c r="I17" s="127"/>
      <c r="J17" s="127"/>
      <c r="K17" s="127"/>
      <c r="L17" s="4"/>
      <c r="M17" s="4"/>
      <c r="P17" s="4"/>
    </row>
    <row r="18" spans="2:16" ht="12" customHeight="1">
      <c r="B18" s="127"/>
      <c r="C18" s="127"/>
      <c r="D18" s="127"/>
      <c r="E18" s="127"/>
      <c r="F18" s="127"/>
      <c r="G18" s="127"/>
      <c r="H18" s="127"/>
      <c r="I18" s="127"/>
      <c r="J18" s="127"/>
      <c r="K18" s="127"/>
      <c r="L18" s="4"/>
      <c r="M18" s="4"/>
      <c r="P18" s="4"/>
    </row>
    <row r="19" spans="2:16" ht="12" customHeight="1">
      <c r="B19" s="127"/>
      <c r="C19" s="127"/>
      <c r="D19" s="127"/>
      <c r="E19" s="127"/>
      <c r="F19" s="127"/>
      <c r="G19" s="127"/>
      <c r="H19" s="127"/>
      <c r="I19" s="127"/>
      <c r="J19" s="127"/>
      <c r="K19" s="127"/>
      <c r="L19" s="4"/>
      <c r="M19" s="4"/>
      <c r="P19" s="4"/>
    </row>
    <row r="20" spans="2:16" ht="12" customHeight="1">
      <c r="B20" s="127"/>
      <c r="C20" s="127"/>
      <c r="D20" s="127"/>
      <c r="E20" s="127"/>
      <c r="F20" s="127"/>
      <c r="G20" s="127"/>
      <c r="H20" s="127"/>
      <c r="I20" s="127"/>
      <c r="J20" s="127"/>
      <c r="K20" s="127"/>
      <c r="L20" s="4"/>
      <c r="M20" s="4"/>
      <c r="P20" s="4"/>
    </row>
    <row r="21" spans="2:16" ht="12" customHeight="1">
      <c r="B21" s="127"/>
      <c r="C21" s="127"/>
      <c r="D21" s="127"/>
      <c r="E21" s="127"/>
      <c r="F21" s="127"/>
      <c r="G21" s="127"/>
      <c r="H21" s="127"/>
      <c r="I21" s="127"/>
      <c r="J21" s="127"/>
      <c r="K21" s="127"/>
      <c r="L21" s="4"/>
      <c r="M21" s="4"/>
      <c r="P21" s="4"/>
    </row>
    <row r="22" spans="2:16" ht="12" customHeight="1">
      <c r="B22" s="127"/>
      <c r="C22" s="127"/>
      <c r="D22" s="127"/>
      <c r="E22" s="127"/>
      <c r="F22" s="127"/>
      <c r="G22" s="127"/>
      <c r="H22" s="127"/>
      <c r="I22" s="127"/>
      <c r="J22" s="127"/>
      <c r="K22" s="127"/>
      <c r="L22" s="4"/>
      <c r="M22" s="4"/>
      <c r="P22" s="4"/>
    </row>
    <row r="23" spans="2:16" ht="12" customHeight="1">
      <c r="B23" s="127"/>
      <c r="C23" s="127"/>
      <c r="D23" s="127"/>
      <c r="E23" s="127"/>
      <c r="F23" s="127"/>
      <c r="G23" s="127"/>
      <c r="H23" s="127"/>
      <c r="I23" s="127"/>
      <c r="J23" s="127"/>
      <c r="K23" s="127"/>
      <c r="L23" s="4"/>
      <c r="M23" s="4"/>
      <c r="P23" s="4"/>
    </row>
    <row r="24" spans="2:16" ht="12" customHeight="1">
      <c r="B24" s="127"/>
      <c r="C24" s="127"/>
      <c r="D24" s="127"/>
      <c r="E24" s="127"/>
      <c r="F24" s="127"/>
      <c r="G24" s="127"/>
      <c r="H24" s="127"/>
      <c r="I24" s="127"/>
      <c r="J24" s="127"/>
      <c r="K24" s="127"/>
      <c r="L24" s="4"/>
      <c r="M24" s="4"/>
      <c r="P24" s="4"/>
    </row>
    <row r="25" spans="2:16" ht="12" customHeight="1">
      <c r="B25" s="127"/>
      <c r="C25" s="127"/>
      <c r="D25" s="127"/>
      <c r="E25" s="127"/>
      <c r="F25" s="127"/>
      <c r="G25" s="127"/>
      <c r="H25" s="127"/>
      <c r="I25" s="127"/>
      <c r="J25" s="127"/>
      <c r="K25" s="127"/>
      <c r="L25" s="4"/>
      <c r="M25" s="4"/>
      <c r="P25" s="4"/>
    </row>
    <row r="26" spans="2:16" ht="12" customHeight="1">
      <c r="B26" s="127"/>
      <c r="C26" s="127"/>
      <c r="D26" s="127"/>
      <c r="E26" s="127"/>
      <c r="F26" s="127"/>
      <c r="G26" s="127"/>
      <c r="H26" s="127"/>
      <c r="I26" s="127"/>
      <c r="J26" s="127"/>
      <c r="K26" s="127"/>
      <c r="L26" s="4"/>
      <c r="M26" s="4"/>
      <c r="P26" s="4"/>
    </row>
    <row r="27" spans="2:16" ht="12" customHeight="1">
      <c r="B27" s="127"/>
      <c r="C27" s="127"/>
      <c r="D27" s="127"/>
      <c r="E27" s="127"/>
      <c r="F27" s="127"/>
      <c r="G27" s="127"/>
      <c r="H27" s="127"/>
      <c r="I27" s="127"/>
      <c r="J27" s="127"/>
      <c r="K27" s="127"/>
      <c r="L27" s="4"/>
      <c r="M27" s="4"/>
      <c r="P27" s="4"/>
    </row>
    <row r="28" spans="2:16" ht="12" customHeight="1">
      <c r="B28" s="127"/>
      <c r="C28" s="127"/>
      <c r="D28" s="127"/>
      <c r="E28" s="127"/>
      <c r="F28" s="127"/>
      <c r="G28" s="127"/>
      <c r="H28" s="127"/>
      <c r="I28" s="127"/>
      <c r="J28" s="127"/>
      <c r="K28" s="127"/>
      <c r="L28" s="4"/>
      <c r="M28" s="4"/>
      <c r="P28" s="4"/>
    </row>
    <row r="29" spans="2:16" ht="12" customHeight="1">
      <c r="B29" s="127"/>
      <c r="C29" s="127"/>
      <c r="D29" s="127"/>
      <c r="E29" s="127"/>
      <c r="F29" s="127"/>
      <c r="G29" s="127"/>
      <c r="H29" s="127"/>
      <c r="I29" s="127"/>
      <c r="J29" s="127"/>
      <c r="K29" s="127"/>
      <c r="L29" s="4"/>
      <c r="M29" s="4"/>
      <c r="P29" s="4"/>
    </row>
    <row r="30" spans="2:16" ht="12" customHeight="1">
      <c r="B30" s="127"/>
      <c r="C30" s="127"/>
      <c r="D30" s="127"/>
      <c r="E30" s="127"/>
      <c r="F30" s="127"/>
      <c r="G30" s="127"/>
      <c r="H30" s="127"/>
      <c r="I30" s="127"/>
      <c r="J30" s="127"/>
      <c r="K30" s="127"/>
      <c r="L30" s="4"/>
      <c r="M30" s="4"/>
      <c r="P30" s="4"/>
    </row>
    <row r="31" spans="2:16" ht="12" customHeight="1">
      <c r="B31" s="127"/>
      <c r="C31" s="127"/>
      <c r="D31" s="127"/>
      <c r="E31" s="127"/>
      <c r="F31" s="127"/>
      <c r="G31" s="127"/>
      <c r="H31" s="127"/>
      <c r="I31" s="127"/>
      <c r="J31" s="127"/>
      <c r="K31" s="127"/>
      <c r="L31" s="4"/>
      <c r="M31" s="4"/>
      <c r="P31" s="4"/>
    </row>
    <row r="32" spans="2:16" ht="12" customHeight="1">
      <c r="B32" s="127"/>
      <c r="C32" s="127"/>
      <c r="D32" s="127"/>
      <c r="E32" s="127"/>
      <c r="F32" s="127"/>
      <c r="G32" s="127"/>
      <c r="H32" s="127"/>
      <c r="I32" s="127"/>
      <c r="J32" s="127"/>
      <c r="K32" s="127"/>
      <c r="L32" s="4"/>
      <c r="M32" s="4"/>
      <c r="P32" s="4"/>
    </row>
    <row r="33" spans="2:16" ht="12" customHeight="1">
      <c r="B33" s="127"/>
      <c r="C33" s="127"/>
      <c r="D33" s="127"/>
      <c r="E33" s="127"/>
      <c r="F33" s="127"/>
      <c r="G33" s="127"/>
      <c r="H33" s="127"/>
      <c r="I33" s="127"/>
      <c r="J33" s="127"/>
      <c r="K33" s="127"/>
      <c r="L33" s="4"/>
      <c r="M33" s="4"/>
      <c r="P33" s="4"/>
    </row>
    <row r="34" spans="2:16" ht="12" customHeight="1">
      <c r="B34" s="127"/>
      <c r="C34" s="127"/>
      <c r="D34" s="127"/>
      <c r="E34" s="127"/>
      <c r="F34" s="127"/>
      <c r="G34" s="127"/>
      <c r="H34" s="127"/>
      <c r="I34" s="127"/>
      <c r="J34" s="127"/>
      <c r="K34" s="127"/>
      <c r="L34" s="4"/>
      <c r="M34" s="4"/>
      <c r="P34" s="4"/>
    </row>
    <row r="35" spans="2:16" ht="12" customHeight="1">
      <c r="B35" s="127"/>
      <c r="C35" s="127"/>
      <c r="D35" s="127"/>
      <c r="E35" s="127"/>
      <c r="F35" s="127"/>
      <c r="G35" s="127"/>
      <c r="H35" s="127"/>
      <c r="I35" s="127"/>
      <c r="J35" s="127"/>
      <c r="K35" s="127"/>
      <c r="L35" s="4"/>
      <c r="M35" s="4"/>
      <c r="P35" s="4"/>
    </row>
    <row r="36" spans="2:16" ht="12" customHeight="1">
      <c r="B36" s="127"/>
      <c r="C36" s="127"/>
      <c r="D36" s="127"/>
      <c r="E36" s="127"/>
      <c r="F36" s="127"/>
      <c r="G36" s="127"/>
      <c r="H36" s="127"/>
      <c r="I36" s="127"/>
      <c r="J36" s="127"/>
      <c r="K36" s="127"/>
      <c r="L36" s="4"/>
      <c r="M36" s="4"/>
      <c r="P36" s="4"/>
    </row>
    <row r="37" spans="2:16" ht="12" customHeight="1">
      <c r="B37" s="127"/>
      <c r="C37" s="127"/>
      <c r="D37" s="127"/>
      <c r="E37" s="127"/>
      <c r="F37" s="127"/>
      <c r="G37" s="127"/>
      <c r="H37" s="127"/>
      <c r="I37" s="127"/>
      <c r="J37" s="127"/>
      <c r="K37" s="127"/>
      <c r="L37" s="4"/>
      <c r="M37" s="4"/>
      <c r="P37" s="4"/>
    </row>
    <row r="38" spans="2:16" ht="12" customHeight="1">
      <c r="B38" s="127"/>
      <c r="C38" s="127"/>
      <c r="D38" s="127"/>
      <c r="E38" s="127"/>
      <c r="F38" s="127"/>
      <c r="G38" s="127"/>
      <c r="H38" s="127"/>
      <c r="I38" s="127"/>
      <c r="J38" s="127"/>
      <c r="K38" s="127"/>
      <c r="L38" s="4"/>
      <c r="M38" s="4"/>
      <c r="P38" s="4"/>
    </row>
    <row r="39" spans="2:16" ht="12" customHeight="1">
      <c r="B39" s="127"/>
      <c r="C39" s="127"/>
      <c r="D39" s="127"/>
      <c r="E39" s="127"/>
      <c r="F39" s="127"/>
      <c r="G39" s="127"/>
      <c r="H39" s="127"/>
      <c r="I39" s="127"/>
      <c r="J39" s="127"/>
      <c r="K39" s="127"/>
      <c r="L39" s="4"/>
      <c r="M39" s="4"/>
      <c r="P39" s="4"/>
    </row>
    <row r="40" spans="2:16" ht="12" customHeight="1">
      <c r="B40" s="127"/>
      <c r="C40" s="127"/>
      <c r="D40" s="127"/>
      <c r="E40" s="127"/>
      <c r="F40" s="127"/>
      <c r="G40" s="127"/>
      <c r="H40" s="127"/>
      <c r="I40" s="127"/>
      <c r="J40" s="127"/>
      <c r="K40" s="127"/>
      <c r="L40" s="4"/>
      <c r="M40" s="4"/>
      <c r="P40" s="4"/>
    </row>
    <row r="41" spans="2:16" ht="12" customHeight="1">
      <c r="B41" s="127"/>
      <c r="C41" s="127"/>
      <c r="D41" s="127"/>
      <c r="E41" s="127"/>
      <c r="F41" s="127"/>
      <c r="G41" s="127"/>
      <c r="H41" s="127"/>
      <c r="I41" s="127"/>
      <c r="J41" s="127"/>
      <c r="K41" s="127"/>
      <c r="L41" s="4"/>
      <c r="M41" s="4"/>
      <c r="P41" s="4"/>
    </row>
    <row r="42" spans="2:16" ht="12" customHeight="1">
      <c r="B42" s="127"/>
      <c r="C42" s="127"/>
      <c r="D42" s="127"/>
      <c r="E42" s="127"/>
      <c r="F42" s="127"/>
      <c r="G42" s="127"/>
      <c r="H42" s="127"/>
      <c r="I42" s="127"/>
      <c r="J42" s="127"/>
      <c r="K42" s="127"/>
      <c r="L42" s="4"/>
      <c r="M42" s="4"/>
      <c r="P42" s="4"/>
    </row>
    <row r="43" spans="2:16" ht="12" customHeight="1">
      <c r="B43" s="127"/>
      <c r="C43" s="127"/>
      <c r="D43" s="127"/>
      <c r="E43" s="127"/>
      <c r="F43" s="127"/>
      <c r="G43" s="127"/>
      <c r="H43" s="127"/>
      <c r="I43" s="127"/>
      <c r="J43" s="127"/>
      <c r="K43" s="127"/>
      <c r="L43" s="4"/>
      <c r="M43" s="4"/>
      <c r="P43" s="4"/>
    </row>
    <row r="44" spans="2:16" ht="12" customHeight="1">
      <c r="B44" s="127"/>
      <c r="C44" s="127"/>
      <c r="D44" s="127"/>
      <c r="E44" s="127"/>
      <c r="F44" s="127"/>
      <c r="G44" s="127"/>
      <c r="H44" s="127"/>
      <c r="I44" s="127"/>
      <c r="J44" s="127"/>
      <c r="K44" s="127"/>
      <c r="L44" s="4"/>
      <c r="M44" s="4"/>
      <c r="P44" s="4"/>
    </row>
    <row r="45" spans="2:16" ht="12" customHeight="1">
      <c r="B45" s="127"/>
      <c r="C45" s="127"/>
      <c r="D45" s="127"/>
      <c r="E45" s="127"/>
      <c r="F45" s="127"/>
      <c r="G45" s="127"/>
      <c r="H45" s="127"/>
      <c r="I45" s="127"/>
      <c r="J45" s="127"/>
      <c r="K45" s="127"/>
      <c r="L45" s="4"/>
      <c r="M45" s="4"/>
      <c r="P45" s="4"/>
    </row>
    <row r="46" spans="2:16" ht="12" customHeight="1">
      <c r="B46" s="127"/>
      <c r="C46" s="127"/>
      <c r="D46" s="127"/>
      <c r="E46" s="127"/>
      <c r="F46" s="127"/>
      <c r="G46" s="127"/>
      <c r="H46" s="127"/>
      <c r="I46" s="127"/>
      <c r="J46" s="127"/>
      <c r="K46" s="127"/>
      <c r="L46" s="4"/>
      <c r="M46" s="4"/>
      <c r="P46" s="4"/>
    </row>
    <row r="47" spans="2:16" ht="12" customHeight="1">
      <c r="B47" s="127"/>
      <c r="C47" s="127"/>
      <c r="D47" s="127"/>
      <c r="E47" s="127"/>
      <c r="F47" s="127"/>
      <c r="G47" s="127"/>
      <c r="H47" s="127"/>
      <c r="I47" s="127"/>
      <c r="J47" s="127"/>
      <c r="K47" s="127"/>
      <c r="L47" s="4"/>
      <c r="M47" s="4"/>
      <c r="P47" s="4"/>
    </row>
    <row r="48" spans="2:16" ht="12" customHeight="1">
      <c r="B48" s="127"/>
      <c r="C48" s="127"/>
      <c r="D48" s="127"/>
      <c r="E48" s="127"/>
      <c r="F48" s="127"/>
      <c r="G48" s="127"/>
      <c r="H48" s="127"/>
      <c r="I48" s="127"/>
      <c r="J48" s="127"/>
      <c r="K48" s="127"/>
      <c r="L48" s="4"/>
      <c r="M48" s="4"/>
      <c r="P48" s="4"/>
    </row>
    <row r="49" spans="2:16" ht="12" customHeight="1">
      <c r="B49" s="127"/>
      <c r="C49" s="127"/>
      <c r="D49" s="127"/>
      <c r="E49" s="127"/>
      <c r="F49" s="127"/>
      <c r="G49" s="127"/>
      <c r="H49" s="127"/>
      <c r="I49" s="127"/>
      <c r="J49" s="127"/>
      <c r="K49" s="127"/>
      <c r="L49" s="4"/>
      <c r="M49" s="4"/>
      <c r="P49" s="4"/>
    </row>
    <row r="50" spans="2:16" ht="12" customHeight="1">
      <c r="B50" s="127"/>
      <c r="C50" s="127"/>
      <c r="D50" s="127"/>
      <c r="E50" s="127"/>
      <c r="F50" s="127"/>
      <c r="G50" s="127"/>
      <c r="H50" s="127"/>
      <c r="I50" s="127"/>
      <c r="J50" s="127"/>
      <c r="K50" s="127"/>
      <c r="L50" s="4"/>
      <c r="M50" s="4"/>
      <c r="P50" s="4"/>
    </row>
    <row r="51" spans="2:16" ht="12" customHeight="1">
      <c r="B51" s="127"/>
      <c r="C51" s="127"/>
      <c r="D51" s="127"/>
      <c r="E51" s="127"/>
      <c r="F51" s="127"/>
      <c r="G51" s="127"/>
      <c r="H51" s="127"/>
      <c r="I51" s="127"/>
      <c r="J51" s="127"/>
      <c r="K51" s="127"/>
      <c r="L51" s="4"/>
      <c r="M51" s="4"/>
      <c r="P51" s="4"/>
    </row>
    <row r="52" spans="2:16" ht="12" customHeight="1">
      <c r="B52" s="127"/>
      <c r="C52" s="127"/>
      <c r="D52" s="127"/>
      <c r="E52" s="127"/>
      <c r="F52" s="127"/>
      <c r="G52" s="127"/>
      <c r="H52" s="127"/>
      <c r="I52" s="127"/>
      <c r="J52" s="127"/>
      <c r="K52" s="127"/>
      <c r="L52" s="4"/>
      <c r="M52" s="4"/>
      <c r="P52" s="4"/>
    </row>
    <row r="53" spans="2:16" ht="12" customHeight="1">
      <c r="B53" s="127"/>
      <c r="C53" s="127"/>
      <c r="D53" s="127"/>
      <c r="E53" s="127"/>
      <c r="F53" s="127"/>
      <c r="G53" s="127"/>
      <c r="H53" s="127"/>
      <c r="I53" s="127"/>
      <c r="J53" s="127"/>
      <c r="K53" s="127"/>
      <c r="L53" s="4"/>
      <c r="M53" s="4"/>
      <c r="P53" s="4"/>
    </row>
    <row r="54" spans="2:16" s="31" customFormat="1" ht="11.25">
      <c r="B54" s="52" t="s">
        <v>370</v>
      </c>
      <c r="C54" s="156"/>
      <c r="D54" s="156"/>
      <c r="E54" s="156"/>
      <c r="F54" s="156"/>
      <c r="G54" s="156"/>
      <c r="H54" s="156"/>
      <c r="I54" s="156"/>
      <c r="J54" s="156"/>
      <c r="K54" s="156"/>
    </row>
    <row r="55" spans="2:16" ht="12" customHeight="1">
      <c r="B55" s="127"/>
      <c r="C55" s="127"/>
      <c r="D55" s="127"/>
      <c r="E55" s="127"/>
      <c r="F55" s="127"/>
      <c r="G55" s="127"/>
      <c r="H55" s="127"/>
      <c r="I55" s="127"/>
      <c r="J55" s="127"/>
      <c r="K55" s="127"/>
      <c r="L55" s="4"/>
      <c r="M55" s="4"/>
      <c r="P55" s="4"/>
    </row>
    <row r="56" spans="2:16" s="31" customFormat="1" ht="11.25">
      <c r="B56" s="156"/>
      <c r="C56" s="156"/>
      <c r="D56" s="156"/>
      <c r="E56" s="156"/>
      <c r="F56" s="156"/>
      <c r="G56" s="156"/>
      <c r="H56" s="156"/>
      <c r="I56" s="157" t="s">
        <v>426</v>
      </c>
      <c r="J56" s="157"/>
    </row>
    <row r="57" spans="2:16" s="31" customFormat="1" ht="11.25">
      <c r="B57" s="570"/>
      <c r="C57" s="570" t="s">
        <v>422</v>
      </c>
      <c r="D57" s="570" t="s">
        <v>640</v>
      </c>
      <c r="E57" s="570" t="s">
        <v>423</v>
      </c>
      <c r="F57" s="570" t="s">
        <v>640</v>
      </c>
      <c r="G57" s="157"/>
      <c r="H57" s="157"/>
      <c r="I57" s="158" t="s">
        <v>617</v>
      </c>
      <c r="J57" s="159">
        <v>11.096229619980749</v>
      </c>
      <c r="K57" s="247">
        <v>2.0205215948991061E-2</v>
      </c>
    </row>
    <row r="58" spans="2:16" s="31" customFormat="1" ht="11.25">
      <c r="B58" s="158" t="s">
        <v>426</v>
      </c>
      <c r="C58" s="159">
        <v>549.17649224802437</v>
      </c>
      <c r="D58" s="247">
        <v>0.63034944303171059</v>
      </c>
      <c r="E58" s="159">
        <v>381.75094871967269</v>
      </c>
      <c r="F58" s="247">
        <v>0.15484028640153633</v>
      </c>
      <c r="G58" s="558">
        <v>1</v>
      </c>
      <c r="H58" s="160">
        <v>1</v>
      </c>
      <c r="I58" s="158" t="s">
        <v>618</v>
      </c>
      <c r="J58" s="159">
        <v>348.94942236150825</v>
      </c>
      <c r="K58" s="247">
        <v>0.63540487855389183</v>
      </c>
    </row>
    <row r="59" spans="2:16" s="31" customFormat="1" ht="11.25">
      <c r="B59" s="158" t="s">
        <v>427</v>
      </c>
      <c r="C59" s="159">
        <v>62.420101233826855</v>
      </c>
      <c r="D59" s="247">
        <v>7.1646322452119299E-2</v>
      </c>
      <c r="E59" s="159">
        <v>499.18807415468183</v>
      </c>
      <c r="F59" s="247">
        <v>0.20247343098838275</v>
      </c>
      <c r="G59" s="558">
        <v>1</v>
      </c>
      <c r="H59" s="160">
        <v>1</v>
      </c>
      <c r="I59" s="158" t="s">
        <v>637</v>
      </c>
      <c r="J59" s="159">
        <v>61.94483943448045</v>
      </c>
      <c r="K59" s="247">
        <v>0.11279586855750615</v>
      </c>
    </row>
    <row r="60" spans="2:16" s="31" customFormat="1" ht="11.25">
      <c r="B60" s="158" t="s">
        <v>428</v>
      </c>
      <c r="C60" s="159">
        <v>21.784873795961907</v>
      </c>
      <c r="D60" s="247">
        <v>2.5004863204521291E-2</v>
      </c>
      <c r="E60" s="159">
        <v>216.77833341062882</v>
      </c>
      <c r="F60" s="247">
        <v>8.7926485431206333E-2</v>
      </c>
      <c r="G60" s="558">
        <v>1</v>
      </c>
      <c r="H60" s="160">
        <v>1</v>
      </c>
      <c r="I60" s="158" t="s">
        <v>638</v>
      </c>
      <c r="J60" s="159">
        <v>127.18600083205494</v>
      </c>
      <c r="K60" s="247">
        <v>0.23159403693961098</v>
      </c>
    </row>
    <row r="61" spans="2:16" s="31" customFormat="1" ht="11.25">
      <c r="B61" s="158" t="s">
        <v>639</v>
      </c>
      <c r="C61" s="159">
        <v>10.923961239864102</v>
      </c>
      <c r="D61" s="247">
        <v>1.2538615509671979E-2</v>
      </c>
      <c r="E61" s="159">
        <v>98.50640208961731</v>
      </c>
      <c r="F61" s="247">
        <v>3.9954738981255671E-2</v>
      </c>
      <c r="G61" s="558">
        <v>1</v>
      </c>
      <c r="H61" s="160">
        <v>1</v>
      </c>
      <c r="I61" s="158" t="s">
        <v>70</v>
      </c>
      <c r="J61" s="159">
        <v>549.17649224802437</v>
      </c>
      <c r="K61" s="247">
        <v>1</v>
      </c>
    </row>
    <row r="62" spans="2:16" s="31" customFormat="1" ht="11.25">
      <c r="B62" s="158" t="s">
        <v>430</v>
      </c>
      <c r="C62" s="159">
        <v>10.991447144860372</v>
      </c>
      <c r="D62" s="247">
        <v>1.2616076404716403E-2</v>
      </c>
      <c r="E62" s="159">
        <v>76.715917292283947</v>
      </c>
      <c r="F62" s="247">
        <v>3.1116398387307207E-2</v>
      </c>
      <c r="G62" s="558">
        <v>1</v>
      </c>
      <c r="H62" s="160">
        <v>1</v>
      </c>
      <c r="I62" s="160"/>
    </row>
    <row r="63" spans="2:16" s="31" customFormat="1" ht="11.25">
      <c r="B63" s="158" t="s">
        <v>616</v>
      </c>
      <c r="C63" s="159">
        <v>31.017470369110644</v>
      </c>
      <c r="D63" s="247">
        <v>3.5602115981671137E-2</v>
      </c>
      <c r="E63" s="159">
        <v>123.76511253801536</v>
      </c>
      <c r="F63" s="247">
        <v>5.019981099242022E-2</v>
      </c>
      <c r="G63" s="558">
        <v>1</v>
      </c>
      <c r="H63" s="160">
        <v>1</v>
      </c>
      <c r="I63" s="160"/>
      <c r="J63" s="161"/>
      <c r="K63" s="161"/>
    </row>
    <row r="64" spans="2:16" s="31" customFormat="1" ht="11.25">
      <c r="B64" s="158" t="s">
        <v>432</v>
      </c>
      <c r="C64" s="159">
        <v>101.09640467678682</v>
      </c>
      <c r="D64" s="247">
        <v>0.11603931209739476</v>
      </c>
      <c r="E64" s="159">
        <v>399.9494812392382</v>
      </c>
      <c r="F64" s="247">
        <v>0.16222171137734276</v>
      </c>
      <c r="G64" s="558">
        <v>1</v>
      </c>
      <c r="H64" s="160">
        <v>1</v>
      </c>
      <c r="I64" s="160"/>
      <c r="J64" s="161"/>
      <c r="K64" s="161"/>
    </row>
    <row r="65" spans="2:16" s="31" customFormat="1" ht="11.25">
      <c r="B65" s="158" t="s">
        <v>433</v>
      </c>
      <c r="C65" s="159">
        <v>4.6497321216723249</v>
      </c>
      <c r="D65" s="247">
        <v>5.3370020285192716E-3</v>
      </c>
      <c r="E65" s="159">
        <v>386.5987716311393</v>
      </c>
      <c r="F65" s="247">
        <v>0.15680659006247794</v>
      </c>
      <c r="G65" s="558">
        <v>1</v>
      </c>
      <c r="H65" s="160">
        <v>1</v>
      </c>
      <c r="I65" s="160"/>
      <c r="J65" s="161"/>
      <c r="K65" s="161"/>
    </row>
    <row r="66" spans="2:16" s="31" customFormat="1" ht="11.25">
      <c r="B66" s="158" t="s">
        <v>442</v>
      </c>
      <c r="C66" s="159">
        <v>79.164991101813484</v>
      </c>
      <c r="D66" s="247">
        <v>9.0866249289675377E-2</v>
      </c>
      <c r="E66" s="159">
        <v>282.1967303731235</v>
      </c>
      <c r="F66" s="247">
        <v>0.11446054737807079</v>
      </c>
      <c r="G66" s="558">
        <v>1</v>
      </c>
      <c r="H66" s="160">
        <v>1</v>
      </c>
      <c r="I66" s="160"/>
      <c r="J66" s="161"/>
      <c r="K66" s="161"/>
    </row>
    <row r="67" spans="2:16" s="31" customFormat="1" ht="11.25">
      <c r="B67" s="158" t="s">
        <v>56</v>
      </c>
      <c r="C67" s="159">
        <v>871.22547393192076</v>
      </c>
      <c r="D67" s="247">
        <v>1</v>
      </c>
      <c r="E67" s="159">
        <v>2465.449771448401</v>
      </c>
      <c r="F67" s="247">
        <v>0.99999999999999989</v>
      </c>
      <c r="G67" s="558">
        <v>1</v>
      </c>
      <c r="H67" s="160"/>
      <c r="I67" s="160"/>
      <c r="J67" s="161"/>
      <c r="K67" s="161"/>
    </row>
    <row r="68" spans="2:16" ht="12" customHeight="1">
      <c r="B68" s="161"/>
      <c r="C68" s="162"/>
      <c r="D68" s="161"/>
      <c r="E68" s="161"/>
      <c r="F68" s="161"/>
      <c r="G68" s="161"/>
      <c r="H68" s="161"/>
      <c r="I68" s="161"/>
      <c r="J68" s="161"/>
      <c r="K68" s="161"/>
      <c r="L68" s="4"/>
      <c r="M68" s="4"/>
      <c r="P68" s="4"/>
    </row>
    <row r="69" spans="2:16" s="31" customFormat="1" ht="11.25">
      <c r="B69" s="163" t="s">
        <v>608</v>
      </c>
      <c r="C69" s="163"/>
      <c r="D69" s="163"/>
      <c r="E69" s="163"/>
      <c r="F69" s="163"/>
      <c r="G69" s="163"/>
      <c r="H69" s="163"/>
      <c r="I69" s="163"/>
      <c r="J69" s="163"/>
      <c r="K69" s="163"/>
      <c r="L69" s="30"/>
    </row>
    <row r="70" spans="2:16" ht="12" customHeight="1">
      <c r="B70" s="164"/>
      <c r="C70" s="735">
        <v>2024</v>
      </c>
      <c r="D70" s="736"/>
      <c r="E70" s="736"/>
      <c r="F70" s="736"/>
      <c r="G70" s="732">
        <v>2025</v>
      </c>
      <c r="H70" s="733"/>
      <c r="I70" s="733"/>
      <c r="J70" s="739"/>
      <c r="K70" s="129"/>
      <c r="L70" s="4"/>
      <c r="M70" s="4"/>
      <c r="P70" s="4"/>
    </row>
    <row r="71" spans="2:16" s="31" customFormat="1" ht="11.25">
      <c r="B71" s="165"/>
      <c r="C71" s="22" t="s">
        <v>87</v>
      </c>
      <c r="D71" s="22" t="s">
        <v>0</v>
      </c>
      <c r="E71" s="22" t="s">
        <v>88</v>
      </c>
      <c r="F71" s="23" t="s">
        <v>89</v>
      </c>
      <c r="G71" s="22" t="s">
        <v>84</v>
      </c>
      <c r="H71" s="83" t="s">
        <v>78</v>
      </c>
      <c r="I71" s="83" t="s">
        <v>101</v>
      </c>
      <c r="J71" s="83" t="s">
        <v>89</v>
      </c>
      <c r="K71" s="167"/>
    </row>
    <row r="72" spans="2:16" s="31" customFormat="1" ht="11.25">
      <c r="B72" s="158" t="s">
        <v>419</v>
      </c>
      <c r="C72" s="106">
        <v>449.19746709847391</v>
      </c>
      <c r="D72" s="106">
        <v>376.15787977881735</v>
      </c>
      <c r="E72" s="106">
        <v>414.183125697138</v>
      </c>
      <c r="F72" s="106">
        <v>494.01605710939083</v>
      </c>
      <c r="G72" s="106">
        <v>371.6927118452586</v>
      </c>
      <c r="H72" s="106">
        <v>330.63863081780067</v>
      </c>
      <c r="I72" s="106">
        <v>539.139475160296</v>
      </c>
      <c r="J72" s="106">
        <v>541.88517952297036</v>
      </c>
      <c r="K72" s="168"/>
    </row>
    <row r="73" spans="2:16" s="31" customFormat="1" ht="11.25">
      <c r="B73" s="158" t="s">
        <v>420</v>
      </c>
      <c r="C73" s="159">
        <v>61.328878363346284</v>
      </c>
      <c r="D73" s="159">
        <v>69.534417396319654</v>
      </c>
      <c r="E73" s="159">
        <v>48.215851318656505</v>
      </c>
      <c r="F73" s="159">
        <v>45.44397089518759</v>
      </c>
      <c r="G73" s="159">
        <v>48.805227107033694</v>
      </c>
      <c r="H73" s="159">
        <v>49.725474674246932</v>
      </c>
      <c r="I73" s="159">
        <v>48.66385787550977</v>
      </c>
      <c r="J73" s="159">
        <v>52.784695899707472</v>
      </c>
      <c r="K73" s="168"/>
    </row>
    <row r="74" spans="2:16" s="31" customFormat="1" ht="11.25">
      <c r="B74" s="158" t="s">
        <v>421</v>
      </c>
      <c r="C74" s="159">
        <v>222.9695601129028</v>
      </c>
      <c r="D74" s="159">
        <v>211.37844218200723</v>
      </c>
      <c r="E74" s="159">
        <v>176.68582447008652</v>
      </c>
      <c r="F74" s="159">
        <v>217.60786589919593</v>
      </c>
      <c r="G74" s="159">
        <v>236.96652363655497</v>
      </c>
      <c r="H74" s="159">
        <v>180.38638086959514</v>
      </c>
      <c r="I74" s="159">
        <v>171.61410696991615</v>
      </c>
      <c r="J74" s="159">
        <v>276.55559850924294</v>
      </c>
      <c r="K74" s="168"/>
    </row>
    <row r="75" spans="2:16" s="30" customFormat="1" ht="11.25">
      <c r="B75" s="169" t="s">
        <v>56</v>
      </c>
      <c r="C75" s="159">
        <v>733.495905574723</v>
      </c>
      <c r="D75" s="159">
        <v>657.07073935714425</v>
      </c>
      <c r="E75" s="159">
        <v>639.08480148588103</v>
      </c>
      <c r="F75" s="159">
        <v>757.06789390377435</v>
      </c>
      <c r="G75" s="159">
        <v>657.46446258884725</v>
      </c>
      <c r="H75" s="159">
        <v>560.75048636164274</v>
      </c>
      <c r="I75" s="159">
        <v>759.41744000572191</v>
      </c>
      <c r="J75" s="159">
        <v>871.22547393192076</v>
      </c>
    </row>
    <row r="76" spans="2:16" ht="12" customHeight="1">
      <c r="B76" s="161"/>
      <c r="C76" s="161"/>
      <c r="D76" s="161"/>
      <c r="E76" s="161"/>
      <c r="F76" s="161"/>
      <c r="G76" s="161"/>
      <c r="H76" s="161"/>
      <c r="I76" s="161"/>
      <c r="J76" s="161"/>
      <c r="K76" s="4"/>
      <c r="L76" s="4"/>
      <c r="M76" s="4"/>
      <c r="P76" s="4"/>
    </row>
    <row r="77" spans="2:16" s="31" customFormat="1" ht="11.25">
      <c r="B77" s="163" t="s">
        <v>609</v>
      </c>
      <c r="C77" s="163"/>
      <c r="D77" s="163"/>
      <c r="E77" s="163"/>
      <c r="F77" s="163"/>
      <c r="G77" s="163"/>
      <c r="H77" s="163"/>
      <c r="I77" s="163"/>
      <c r="J77" s="163"/>
      <c r="K77" s="30"/>
    </row>
    <row r="78" spans="2:16" ht="12" customHeight="1">
      <c r="B78" s="170"/>
      <c r="C78" s="735">
        <v>2024</v>
      </c>
      <c r="D78" s="736"/>
      <c r="E78" s="736"/>
      <c r="F78" s="736"/>
      <c r="G78" s="732">
        <v>2025</v>
      </c>
      <c r="H78" s="733"/>
      <c r="I78" s="733"/>
      <c r="J78" s="737"/>
      <c r="K78" s="31"/>
      <c r="L78" s="4"/>
      <c r="M78" s="4"/>
      <c r="P78" s="4"/>
    </row>
    <row r="79" spans="2:16" s="31" customFormat="1" ht="11.25">
      <c r="B79" s="165"/>
      <c r="C79" s="22" t="s">
        <v>87</v>
      </c>
      <c r="D79" s="22" t="s">
        <v>0</v>
      </c>
      <c r="E79" s="22" t="s">
        <v>88</v>
      </c>
      <c r="F79" s="23" t="s">
        <v>89</v>
      </c>
      <c r="G79" s="22" t="s">
        <v>84</v>
      </c>
      <c r="H79" s="83" t="s">
        <v>78</v>
      </c>
      <c r="I79" s="83" t="s">
        <v>101</v>
      </c>
      <c r="J79" s="83" t="s">
        <v>89</v>
      </c>
      <c r="K79" s="166"/>
      <c r="L79" s="167"/>
    </row>
    <row r="80" spans="2:16" s="31" customFormat="1" ht="11.25">
      <c r="B80" s="158" t="s">
        <v>419</v>
      </c>
      <c r="C80" s="106">
        <v>1135.7212812661367</v>
      </c>
      <c r="D80" s="106">
        <v>1216.9638757070115</v>
      </c>
      <c r="E80" s="106">
        <v>1299.3693619033706</v>
      </c>
      <c r="F80" s="106">
        <v>1419.3641430331472</v>
      </c>
      <c r="G80" s="106">
        <v>1433.7633172011667</v>
      </c>
      <c r="H80" s="106">
        <v>1304.2386642125089</v>
      </c>
      <c r="I80" s="106">
        <v>1333.4106119732828</v>
      </c>
      <c r="J80" s="106">
        <v>1618.1609564108389</v>
      </c>
      <c r="L80" s="168"/>
    </row>
    <row r="81" spans="1:24" s="30" customFormat="1" ht="11.25">
      <c r="B81" s="158" t="s">
        <v>420</v>
      </c>
      <c r="C81" s="159">
        <v>69.39282658266535</v>
      </c>
      <c r="D81" s="159">
        <v>67.413763687000042</v>
      </c>
      <c r="E81" s="159">
        <v>79.566175412599947</v>
      </c>
      <c r="F81" s="159">
        <v>76.59144597368271</v>
      </c>
      <c r="G81" s="159">
        <v>63.702125674988714</v>
      </c>
      <c r="H81" s="159">
        <v>51.782860422397277</v>
      </c>
      <c r="I81" s="159">
        <v>61.716976066682122</v>
      </c>
      <c r="J81" s="159">
        <v>73.581585573184995</v>
      </c>
      <c r="K81" s="31"/>
      <c r="L81" s="168"/>
    </row>
    <row r="82" spans="1:24" s="30" customFormat="1" ht="11.25">
      <c r="B82" s="158" t="s">
        <v>421</v>
      </c>
      <c r="C82" s="159">
        <v>527.10815856537215</v>
      </c>
      <c r="D82" s="159">
        <v>648.346128291833</v>
      </c>
      <c r="E82" s="159">
        <v>712.74887417787795</v>
      </c>
      <c r="F82" s="159">
        <v>727.22250838124296</v>
      </c>
      <c r="G82" s="159">
        <v>711.7622836098094</v>
      </c>
      <c r="H82" s="159">
        <v>735.75404323126213</v>
      </c>
      <c r="I82" s="159">
        <v>788.39843523520972</v>
      </c>
      <c r="J82" s="159">
        <v>773.70722946437706</v>
      </c>
      <c r="K82" s="31"/>
      <c r="L82" s="168"/>
    </row>
    <row r="83" spans="1:24" s="30" customFormat="1" ht="11.25">
      <c r="B83" s="169" t="s">
        <v>56</v>
      </c>
      <c r="C83" s="557">
        <v>1732.2222664141741</v>
      </c>
      <c r="D83" s="557">
        <v>1932.7237676858447</v>
      </c>
      <c r="E83" s="557">
        <v>2091.6844114938485</v>
      </c>
      <c r="F83" s="557">
        <v>2223.1780973880727</v>
      </c>
      <c r="G83" s="557">
        <v>2209.2277264859649</v>
      </c>
      <c r="H83" s="557">
        <v>2091.7755678661683</v>
      </c>
      <c r="I83" s="557">
        <v>2183.5260232751748</v>
      </c>
      <c r="J83" s="557">
        <v>2465.449771448401</v>
      </c>
    </row>
    <row r="84" spans="1:24" s="173" customFormat="1">
      <c r="A84" s="4"/>
      <c r="N84" s="4"/>
      <c r="O84" s="4"/>
      <c r="P84" s="174"/>
      <c r="Q84" s="4"/>
      <c r="R84" s="4"/>
      <c r="S84" s="4"/>
      <c r="T84" s="4"/>
      <c r="U84" s="4"/>
      <c r="V84" s="4"/>
      <c r="W84" s="4"/>
      <c r="X84" s="4"/>
    </row>
    <row r="120" spans="1:24" s="173" customFormat="1">
      <c r="A120" s="4"/>
      <c r="B120" s="175"/>
      <c r="N120" s="4"/>
      <c r="O120" s="4"/>
      <c r="P120" s="174"/>
      <c r="Q120" s="4"/>
      <c r="R120" s="4"/>
      <c r="S120" s="4"/>
      <c r="T120" s="4"/>
      <c r="U120" s="4"/>
      <c r="V120" s="4"/>
      <c r="W120" s="4"/>
      <c r="X120" s="4"/>
    </row>
    <row r="121" spans="1:24" s="173" customFormat="1">
      <c r="A121" s="4"/>
      <c r="B121" s="97"/>
      <c r="N121" s="4"/>
      <c r="O121" s="4"/>
      <c r="P121" s="174"/>
      <c r="Q121" s="4"/>
      <c r="R121" s="4"/>
      <c r="S121" s="4"/>
      <c r="T121" s="4"/>
      <c r="U121" s="4"/>
      <c r="V121" s="4"/>
      <c r="W121" s="4"/>
      <c r="X121" s="4"/>
    </row>
  </sheetData>
  <mergeCells count="7">
    <mergeCell ref="B1:L1"/>
    <mergeCell ref="C78:F78"/>
    <mergeCell ref="G78:J78"/>
    <mergeCell ref="B3:L3"/>
    <mergeCell ref="B5:L5"/>
    <mergeCell ref="C70:F70"/>
    <mergeCell ref="G70:J70"/>
  </mergeCells>
  <hyperlinks>
    <hyperlink ref="B1:C1" location="Contents_en!B4" display="I. Balance of payments of the Republic of Moldova in Quarter I, 2023 (preliminary data)" xr:uid="{B9D40B7D-31DC-4D94-AD1F-3A9DCFC9631F}"/>
    <hyperlink ref="B1:H1" location="Contents_en!B4" display="I. Balance of payments of the Republic of Moldova in Quarter IV, 2025 (preliminary data)" xr:uid="{CB00A5EC-BCFF-4DA0-9A90-61B0C3CFEA2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47"/>
  <sheetViews>
    <sheetView showGridLines="0" showRowColHeaders="0" zoomScaleNormal="100" workbookViewId="0"/>
  </sheetViews>
  <sheetFormatPr defaultColWidth="9.140625" defaultRowHeight="15"/>
  <cols>
    <col min="1" max="1" customWidth="true" style="4" width="5.7109375" collapsed="false"/>
    <col min="2" max="2" customWidth="true" style="4" width="44.28515625" collapsed="false"/>
    <col min="3" max="6" customWidth="true" style="4" width="11.5703125" collapsed="false"/>
    <col min="7" max="7" customWidth="true" style="4" width="30.7109375" collapsed="false"/>
    <col min="8" max="8" style="4" width="9.140625" collapsed="false"/>
    <col min="9" max="9" customWidth="true" style="4" width="8.42578125" collapsed="false"/>
    <col min="10" max="16384" style="4" width="9.140625" collapsed="false"/>
  </cols>
  <sheetData>
    <row r="1" spans="2:17">
      <c r="B1" s="686" t="s">
        <v>102</v>
      </c>
      <c r="C1" s="687"/>
      <c r="D1" s="687"/>
      <c r="E1" s="687"/>
      <c r="F1" s="687"/>
      <c r="G1" s="94"/>
    </row>
    <row r="2" spans="2:17" ht="11.25" customHeight="1"/>
    <row r="3" spans="2:17">
      <c r="B3" s="740" t="s">
        <v>54</v>
      </c>
      <c r="C3" s="740"/>
      <c r="D3" s="740"/>
      <c r="E3" s="740"/>
      <c r="F3" s="740"/>
    </row>
    <row r="4" spans="2:17" ht="5.0999999999999996" customHeight="1" thickBot="1">
      <c r="B4" s="118"/>
    </row>
    <row r="5" spans="2:17" s="31" customFormat="1" ht="12.75" thickBot="1">
      <c r="B5" s="682"/>
      <c r="C5" s="741" t="s">
        <v>422</v>
      </c>
      <c r="D5" s="742"/>
      <c r="E5" s="741" t="s">
        <v>423</v>
      </c>
      <c r="F5" s="742"/>
    </row>
    <row r="6" spans="2:17" s="31" customFormat="1" ht="12.75" thickBot="1">
      <c r="B6" s="682"/>
      <c r="C6" s="741" t="s">
        <v>425</v>
      </c>
      <c r="D6" s="742"/>
      <c r="E6" s="741" t="s">
        <v>425</v>
      </c>
      <c r="F6" s="742"/>
    </row>
    <row r="7" spans="2:17" ht="15" customHeight="1" thickBot="1">
      <c r="B7" s="176"/>
      <c r="C7" s="177">
        <v>2024</v>
      </c>
      <c r="D7" s="178">
        <v>2025</v>
      </c>
      <c r="E7" s="177">
        <v>2024</v>
      </c>
      <c r="F7" s="178">
        <v>2025</v>
      </c>
    </row>
    <row r="8" spans="2:17" s="427" customFormat="1" ht="13.5" thickTop="1" thickBot="1">
      <c r="B8" s="179" t="s">
        <v>426</v>
      </c>
      <c r="C8" s="181">
        <v>-5.3</v>
      </c>
      <c r="D8" s="182">
        <v>14.6</v>
      </c>
      <c r="E8" s="183">
        <v>3.4</v>
      </c>
      <c r="F8" s="182">
        <v>0.7</v>
      </c>
    </row>
    <row r="9" spans="2:17" s="427" customFormat="1" ht="13.5" thickTop="1" thickBot="1">
      <c r="B9" s="179" t="s">
        <v>427</v>
      </c>
      <c r="C9" s="121">
        <v>-1.3</v>
      </c>
      <c r="D9" s="123">
        <v>-0.6</v>
      </c>
      <c r="E9" s="122">
        <v>0.8</v>
      </c>
      <c r="F9" s="123">
        <v>4.0999999999999996</v>
      </c>
    </row>
    <row r="10" spans="2:17" s="427" customFormat="1" ht="13.5" thickTop="1" thickBot="1">
      <c r="B10" s="179" t="s">
        <v>428</v>
      </c>
      <c r="C10" s="121">
        <v>0.1</v>
      </c>
      <c r="D10" s="123">
        <v>0.1</v>
      </c>
      <c r="E10" s="122">
        <v>0.6</v>
      </c>
      <c r="F10" s="123">
        <v>1.1000000000000001</v>
      </c>
    </row>
    <row r="11" spans="2:17" s="427" customFormat="1" ht="13.5" thickTop="1" thickBot="1">
      <c r="B11" s="179" t="s">
        <v>429</v>
      </c>
      <c r="C11" s="121">
        <v>-0.7</v>
      </c>
      <c r="D11" s="123">
        <v>0.1</v>
      </c>
      <c r="E11" s="122">
        <v>0.3</v>
      </c>
      <c r="F11" s="123">
        <v>0</v>
      </c>
    </row>
    <row r="12" spans="2:17" s="427" customFormat="1" ht="13.5" thickTop="1" thickBot="1">
      <c r="B12" s="179" t="s">
        <v>430</v>
      </c>
      <c r="C12" s="121">
        <v>-0.5</v>
      </c>
      <c r="D12" s="123">
        <v>0</v>
      </c>
      <c r="E12" s="122">
        <v>0.4</v>
      </c>
      <c r="F12" s="123">
        <v>-0.3</v>
      </c>
    </row>
    <row r="13" spans="2:17" s="427" customFormat="1" ht="13.5" thickTop="1" thickBot="1">
      <c r="B13" s="179" t="s">
        <v>431</v>
      </c>
      <c r="C13" s="121">
        <v>0.7</v>
      </c>
      <c r="D13" s="123">
        <v>0.9</v>
      </c>
      <c r="E13" s="122">
        <v>1.8</v>
      </c>
      <c r="F13" s="123">
        <v>-0.3</v>
      </c>
    </row>
    <row r="14" spans="2:17" s="427" customFormat="1" ht="13.5" thickTop="1" thickBot="1">
      <c r="B14" s="179" t="s">
        <v>432</v>
      </c>
      <c r="C14" s="121">
        <v>-1.6</v>
      </c>
      <c r="D14" s="123">
        <v>0.4</v>
      </c>
      <c r="E14" s="122">
        <v>2</v>
      </c>
      <c r="F14" s="123">
        <v>1.1000000000000001</v>
      </c>
    </row>
    <row r="15" spans="2:17" s="427" customFormat="1" ht="13.5" thickTop="1" thickBot="1">
      <c r="B15" s="179" t="s">
        <v>433</v>
      </c>
      <c r="C15" s="121">
        <v>0.4</v>
      </c>
      <c r="D15" s="123">
        <v>-0.4</v>
      </c>
      <c r="E15" s="122">
        <v>-0.6</v>
      </c>
      <c r="F15" s="123">
        <v>3.7</v>
      </c>
    </row>
    <row r="16" spans="2:17" s="31" customFormat="1" ht="13.5" thickTop="1" thickBot="1">
      <c r="B16" s="203" t="s">
        <v>434</v>
      </c>
      <c r="C16" s="123">
        <v>-0.2</v>
      </c>
      <c r="D16" s="123">
        <v>0.1</v>
      </c>
      <c r="E16" s="122">
        <v>1.6</v>
      </c>
      <c r="F16" s="123">
        <v>0.9</v>
      </c>
      <c r="Q16" s="610"/>
    </row>
    <row r="17" spans="2:6" s="31" customFormat="1" ht="12">
      <c r="B17" s="205" t="s">
        <v>70</v>
      </c>
      <c r="C17" s="124">
        <v>-8.4</v>
      </c>
      <c r="D17" s="126">
        <v>15.1</v>
      </c>
      <c r="E17" s="125">
        <v>10.199999999999999</v>
      </c>
      <c r="F17" s="126">
        <v>10.9</v>
      </c>
    </row>
    <row r="18" spans="2:6" s="31" customFormat="1" ht="11.25">
      <c r="B18" s="52" t="s">
        <v>370</v>
      </c>
    </row>
    <row r="34" spans="3:6">
      <c r="C34" s="180"/>
      <c r="D34" s="180"/>
      <c r="E34" s="180"/>
      <c r="F34" s="180"/>
    </row>
    <row r="35" spans="3:6">
      <c r="C35" s="180"/>
      <c r="D35" s="180"/>
      <c r="E35" s="180"/>
      <c r="F35" s="180"/>
    </row>
    <row r="36" spans="3:6">
      <c r="C36" s="180"/>
      <c r="D36" s="180"/>
      <c r="E36" s="180"/>
      <c r="F36" s="180"/>
    </row>
    <row r="37" spans="3:6">
      <c r="C37" s="180"/>
      <c r="D37" s="180"/>
      <c r="E37" s="180"/>
      <c r="F37" s="180"/>
    </row>
    <row r="38" spans="3:6">
      <c r="C38" s="180"/>
      <c r="D38" s="180"/>
      <c r="E38" s="180"/>
      <c r="F38" s="180"/>
    </row>
    <row r="39" spans="3:6">
      <c r="C39" s="180"/>
      <c r="D39" s="180"/>
      <c r="E39" s="180"/>
      <c r="F39" s="180"/>
    </row>
    <row r="40" spans="3:6">
      <c r="C40" s="180"/>
      <c r="D40" s="180"/>
      <c r="E40" s="180"/>
      <c r="F40" s="180"/>
    </row>
    <row r="41" spans="3:6">
      <c r="C41" s="180"/>
      <c r="D41" s="180"/>
      <c r="E41" s="180"/>
      <c r="F41" s="180"/>
    </row>
    <row r="42" spans="3:6">
      <c r="C42" s="180"/>
      <c r="D42" s="180"/>
      <c r="E42" s="180"/>
      <c r="F42" s="180"/>
    </row>
    <row r="43" spans="3:6">
      <c r="C43" s="180"/>
      <c r="D43" s="180"/>
      <c r="E43" s="180"/>
      <c r="F43" s="180"/>
    </row>
    <row r="44" spans="3:6">
      <c r="C44" s="180"/>
      <c r="D44" s="180"/>
      <c r="E44" s="180"/>
      <c r="F44" s="180"/>
    </row>
    <row r="45" spans="3:6">
      <c r="C45" s="180"/>
      <c r="D45" s="180"/>
      <c r="E45" s="180"/>
      <c r="F45" s="180"/>
    </row>
    <row r="46" spans="3:6">
      <c r="C46" s="180"/>
      <c r="D46" s="180"/>
      <c r="E46" s="180"/>
      <c r="F46" s="180"/>
    </row>
    <row r="47" spans="3:6">
      <c r="C47" s="180"/>
      <c r="D47" s="180"/>
      <c r="E47" s="180"/>
      <c r="F47" s="180"/>
    </row>
  </sheetData>
  <mergeCells count="6">
    <mergeCell ref="B3:F3"/>
    <mergeCell ref="B1:F1"/>
    <mergeCell ref="C5:D5"/>
    <mergeCell ref="E5:F5"/>
    <mergeCell ref="C6:D6"/>
    <mergeCell ref="E6:F6"/>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Y65"/>
  <sheetViews>
    <sheetView showGridLines="0" showRowColHeaders="0" zoomScaleNormal="100" workbookViewId="0"/>
  </sheetViews>
  <sheetFormatPr defaultColWidth="9.140625" defaultRowHeight="15"/>
  <cols>
    <col min="1" max="1" customWidth="true" style="4" width="5.7109375" collapsed="false"/>
    <col min="2" max="2" customWidth="true" style="184" width="21.0" collapsed="false"/>
    <col min="3" max="10" customWidth="true" style="4" width="8.85546875" collapsed="false"/>
    <col min="11" max="16384" style="4" width="9.140625" collapsed="false"/>
  </cols>
  <sheetData>
    <row r="1" spans="2:11">
      <c r="B1" s="686" t="s">
        <v>102</v>
      </c>
      <c r="C1" s="686"/>
      <c r="D1" s="686"/>
      <c r="E1" s="686"/>
      <c r="F1" s="686"/>
      <c r="G1" s="686"/>
      <c r="H1" s="686"/>
      <c r="I1" s="686"/>
      <c r="J1" s="686"/>
      <c r="K1" s="94"/>
    </row>
    <row r="2" spans="2:11" ht="11.25" customHeight="1"/>
    <row r="3" spans="2:11" s="185" customFormat="1" ht="45" customHeight="1">
      <c r="B3" s="689" t="s">
        <v>135</v>
      </c>
      <c r="C3" s="689"/>
      <c r="D3" s="689"/>
      <c r="E3" s="689"/>
      <c r="F3" s="689"/>
      <c r="G3" s="689"/>
      <c r="H3" s="689"/>
      <c r="I3" s="689"/>
      <c r="J3" s="689"/>
    </row>
    <row r="4" spans="2:11" ht="5.0999999999999996" customHeight="1">
      <c r="B4" s="186"/>
      <c r="C4" s="187"/>
      <c r="D4" s="187"/>
      <c r="E4" s="187"/>
      <c r="F4" s="187"/>
      <c r="G4" s="187"/>
      <c r="H4" s="187"/>
      <c r="I4" s="187"/>
      <c r="J4" s="187"/>
    </row>
    <row r="5" spans="2:11" s="129" customFormat="1">
      <c r="B5" s="743" t="s">
        <v>136</v>
      </c>
      <c r="C5" s="743"/>
      <c r="D5" s="743"/>
      <c r="E5" s="743"/>
      <c r="F5" s="743"/>
      <c r="G5" s="743"/>
      <c r="H5" s="743"/>
      <c r="I5" s="743"/>
      <c r="J5" s="743"/>
    </row>
    <row r="23" spans="2:25" s="31" customFormat="1" ht="11.25">
      <c r="B23" s="744" t="s">
        <v>435</v>
      </c>
      <c r="C23" s="745"/>
      <c r="D23" s="745"/>
      <c r="E23" s="745"/>
      <c r="F23" s="745"/>
      <c r="G23" s="745"/>
      <c r="H23" s="745"/>
      <c r="I23" s="745"/>
      <c r="J23" s="745"/>
    </row>
    <row r="24" spans="2:25" s="31" customFormat="1" ht="11.25">
      <c r="B24" s="52" t="s">
        <v>370</v>
      </c>
      <c r="C24" s="161"/>
      <c r="D24" s="161"/>
      <c r="E24" s="161"/>
      <c r="F24" s="161"/>
      <c r="G24" s="161"/>
      <c r="H24" s="161"/>
      <c r="I24" s="161"/>
      <c r="J24" s="161"/>
    </row>
    <row r="25" spans="2:25" ht="15" customHeight="1">
      <c r="B25" s="97"/>
      <c r="C25" s="2"/>
      <c r="D25" s="2"/>
      <c r="E25" s="2"/>
      <c r="F25" s="2"/>
      <c r="G25" s="2"/>
      <c r="H25" s="2"/>
      <c r="I25" s="2"/>
      <c r="J25" s="2"/>
    </row>
    <row r="26" spans="2:25" ht="11.25" customHeight="1">
      <c r="B26" s="746"/>
      <c r="C26" s="748">
        <v>2024</v>
      </c>
      <c r="D26" s="749"/>
      <c r="E26" s="749"/>
      <c r="F26" s="749"/>
      <c r="G26" s="748">
        <v>2025</v>
      </c>
      <c r="H26" s="749"/>
      <c r="I26" s="749"/>
      <c r="J26" s="750"/>
    </row>
    <row r="27" spans="2:25" s="31" customFormat="1" ht="11.25">
      <c r="B27" s="747"/>
      <c r="C27" s="22" t="s">
        <v>87</v>
      </c>
      <c r="D27" s="22" t="s">
        <v>0</v>
      </c>
      <c r="E27" s="22" t="s">
        <v>88</v>
      </c>
      <c r="F27" s="23" t="s">
        <v>89</v>
      </c>
      <c r="G27" s="22" t="s">
        <v>84</v>
      </c>
      <c r="H27" s="83" t="s">
        <v>78</v>
      </c>
      <c r="I27" s="83" t="s">
        <v>101</v>
      </c>
      <c r="J27" s="83" t="s">
        <v>89</v>
      </c>
    </row>
    <row r="28" spans="2:25" s="31" customFormat="1" ht="11.25">
      <c r="B28" s="188" t="s">
        <v>436</v>
      </c>
      <c r="C28" s="105">
        <v>133.4</v>
      </c>
      <c r="D28" s="105">
        <v>124.14</v>
      </c>
      <c r="E28" s="105">
        <v>143.6</v>
      </c>
      <c r="F28" s="105">
        <v>125.26</v>
      </c>
      <c r="G28" s="105">
        <v>111.41</v>
      </c>
      <c r="H28" s="105">
        <v>116.78</v>
      </c>
      <c r="I28" s="105">
        <v>133.61000000000001</v>
      </c>
      <c r="J28" s="105">
        <v>137.54</v>
      </c>
      <c r="K28" s="611"/>
      <c r="S28" s="190"/>
      <c r="T28" s="190"/>
      <c r="Y28" s="611"/>
    </row>
    <row r="29" spans="2:25" s="31" customFormat="1" ht="11.25">
      <c r="B29" s="188" t="s">
        <v>437</v>
      </c>
      <c r="C29" s="105">
        <v>16.850000000000001</v>
      </c>
      <c r="D29" s="105">
        <v>16.93</v>
      </c>
      <c r="E29" s="105">
        <v>33.97</v>
      </c>
      <c r="F29" s="105">
        <v>50.4</v>
      </c>
      <c r="G29" s="105">
        <v>103.68</v>
      </c>
      <c r="H29" s="105">
        <v>80.03</v>
      </c>
      <c r="I29" s="105">
        <v>104.04</v>
      </c>
      <c r="J29" s="105">
        <v>128.80000000000001</v>
      </c>
      <c r="K29" s="611"/>
      <c r="S29" s="190"/>
      <c r="T29" s="190"/>
    </row>
    <row r="30" spans="2:25" s="31" customFormat="1" ht="11.25">
      <c r="B30" s="188" t="s">
        <v>438</v>
      </c>
      <c r="C30" s="105">
        <v>62.42</v>
      </c>
      <c r="D30" s="105">
        <v>59.26</v>
      </c>
      <c r="E30" s="105">
        <v>70.260000000000005</v>
      </c>
      <c r="F30" s="105">
        <v>66.2</v>
      </c>
      <c r="G30" s="105">
        <v>56.36</v>
      </c>
      <c r="H30" s="105">
        <v>39.06</v>
      </c>
      <c r="I30" s="105">
        <v>53.84</v>
      </c>
      <c r="J30" s="105">
        <v>57.67</v>
      </c>
      <c r="K30" s="611"/>
      <c r="S30" s="190"/>
      <c r="T30" s="190"/>
    </row>
    <row r="31" spans="2:25" s="31" customFormat="1" ht="11.25">
      <c r="B31" s="188" t="s">
        <v>439</v>
      </c>
      <c r="C31" s="105">
        <v>8.9</v>
      </c>
      <c r="D31" s="105">
        <v>26.17</v>
      </c>
      <c r="E31" s="105">
        <v>76.47</v>
      </c>
      <c r="F31" s="105">
        <v>105.52</v>
      </c>
      <c r="G31" s="105">
        <v>174.86</v>
      </c>
      <c r="H31" s="105">
        <v>49.38</v>
      </c>
      <c r="I31" s="105">
        <v>30.4</v>
      </c>
      <c r="J31" s="105">
        <v>123.69</v>
      </c>
      <c r="K31" s="611"/>
      <c r="S31" s="190"/>
      <c r="T31" s="190"/>
    </row>
    <row r="32" spans="2:25" s="31" customFormat="1" ht="11.25">
      <c r="B32" s="188" t="s">
        <v>440</v>
      </c>
      <c r="C32" s="105">
        <v>2.82</v>
      </c>
      <c r="D32" s="105">
        <v>2.29</v>
      </c>
      <c r="E32" s="105">
        <v>1.97</v>
      </c>
      <c r="F32" s="105">
        <v>4.24</v>
      </c>
      <c r="G32" s="105">
        <v>3.45</v>
      </c>
      <c r="H32" s="105">
        <v>4.05</v>
      </c>
      <c r="I32" s="105">
        <v>3.79</v>
      </c>
      <c r="J32" s="105">
        <v>3.79</v>
      </c>
      <c r="K32" s="611"/>
      <c r="S32" s="190"/>
      <c r="T32" s="190"/>
    </row>
    <row r="33" spans="2:20" s="31" customFormat="1" ht="11.25">
      <c r="B33" s="188" t="s">
        <v>441</v>
      </c>
      <c r="C33" s="105">
        <v>0.09</v>
      </c>
      <c r="D33" s="105">
        <v>7.0000000000000007E-2</v>
      </c>
      <c r="E33" s="105">
        <v>0.1</v>
      </c>
      <c r="F33" s="105">
        <v>0.02</v>
      </c>
      <c r="G33" s="105">
        <v>0.03</v>
      </c>
      <c r="H33" s="105">
        <v>0.04</v>
      </c>
      <c r="I33" s="105">
        <v>0.09</v>
      </c>
      <c r="J33" s="105">
        <v>1.58</v>
      </c>
      <c r="K33" s="611"/>
      <c r="S33" s="190"/>
      <c r="T33" s="190"/>
    </row>
    <row r="34" spans="2:20" s="31" customFormat="1" ht="11.25">
      <c r="B34" s="188" t="s">
        <v>442</v>
      </c>
      <c r="C34" s="105">
        <v>21.92</v>
      </c>
      <c r="D34" s="105">
        <v>27.59</v>
      </c>
      <c r="E34" s="105">
        <v>31.76</v>
      </c>
      <c r="F34" s="105">
        <v>27.8</v>
      </c>
      <c r="G34" s="105">
        <v>27.01</v>
      </c>
      <c r="H34" s="105">
        <v>28.92</v>
      </c>
      <c r="I34" s="105">
        <v>36.92</v>
      </c>
      <c r="J34" s="105">
        <v>29.84</v>
      </c>
      <c r="K34" s="611"/>
      <c r="S34" s="190"/>
      <c r="T34" s="190"/>
    </row>
    <row r="35" spans="2:20" s="31" customFormat="1" ht="11.25">
      <c r="B35" s="191" t="s">
        <v>70</v>
      </c>
      <c r="C35" s="194">
        <f>SUM(C28:C34)</f>
        <v>246.40000000000003</v>
      </c>
      <c r="D35" s="194">
        <f t="shared" ref="D35:J35" si="0">SUM(D28:D34)</f>
        <v>256.45</v>
      </c>
      <c r="E35" s="194">
        <f t="shared" si="0"/>
        <v>358.13</v>
      </c>
      <c r="F35" s="194">
        <f t="shared" si="0"/>
        <v>379.44</v>
      </c>
      <c r="G35" s="194">
        <f t="shared" si="0"/>
        <v>476.79999999999995</v>
      </c>
      <c r="H35" s="194">
        <f t="shared" si="0"/>
        <v>318.26000000000005</v>
      </c>
      <c r="I35" s="194">
        <f t="shared" si="0"/>
        <v>362.69</v>
      </c>
      <c r="J35" s="194">
        <f t="shared" si="0"/>
        <v>482.91</v>
      </c>
      <c r="K35" s="611"/>
      <c r="S35" s="192"/>
      <c r="T35" s="192"/>
    </row>
    <row r="36" spans="2:20" ht="12" customHeight="1">
      <c r="B36" s="193"/>
    </row>
    <row r="37" spans="2:20" ht="12" customHeight="1">
      <c r="B37" s="4"/>
    </row>
    <row r="38" spans="2:20">
      <c r="B38" s="4"/>
    </row>
    <row r="39" spans="2:20">
      <c r="B39" s="4"/>
    </row>
    <row r="40" spans="2:20">
      <c r="B40" s="4"/>
    </row>
    <row r="41" spans="2:20">
      <c r="B41" s="4"/>
    </row>
    <row r="42" spans="2:20">
      <c r="B42" s="4"/>
    </row>
    <row r="43" spans="2:20">
      <c r="B43" s="4"/>
    </row>
    <row r="44" spans="2:20">
      <c r="B44" s="4"/>
    </row>
    <row r="49" spans="2:10">
      <c r="B49" s="4"/>
    </row>
    <row r="50" spans="2:10">
      <c r="B50" s="4"/>
    </row>
    <row r="51" spans="2:10">
      <c r="B51" s="4"/>
    </row>
    <row r="52" spans="2:10">
      <c r="B52" s="4"/>
    </row>
    <row r="53" spans="2:10">
      <c r="B53" s="4"/>
    </row>
    <row r="54" spans="2:10">
      <c r="B54" s="4"/>
    </row>
    <row r="55" spans="2:10">
      <c r="B55" s="4"/>
    </row>
    <row r="56" spans="2:10">
      <c r="B56" s="4"/>
    </row>
    <row r="58" spans="2:10">
      <c r="C58" s="111"/>
      <c r="D58" s="111"/>
      <c r="E58" s="111"/>
      <c r="F58" s="111"/>
      <c r="G58" s="111"/>
      <c r="H58" s="111"/>
      <c r="I58" s="111"/>
      <c r="J58" s="111"/>
    </row>
    <row r="59" spans="2:10">
      <c r="C59" s="111"/>
      <c r="D59" s="111"/>
      <c r="E59" s="111"/>
      <c r="F59" s="111"/>
      <c r="G59" s="111"/>
      <c r="H59" s="111"/>
      <c r="I59" s="111"/>
      <c r="J59" s="111"/>
    </row>
    <row r="60" spans="2:10">
      <c r="C60" s="111"/>
      <c r="D60" s="111"/>
      <c r="E60" s="111"/>
      <c r="F60" s="111"/>
      <c r="G60" s="111"/>
      <c r="H60" s="111"/>
      <c r="I60" s="111"/>
      <c r="J60" s="111"/>
    </row>
    <row r="61" spans="2:10">
      <c r="C61" s="111"/>
      <c r="D61" s="111"/>
      <c r="E61" s="111"/>
      <c r="F61" s="111"/>
      <c r="G61" s="111"/>
      <c r="H61" s="111"/>
      <c r="I61" s="111"/>
      <c r="J61" s="111"/>
    </row>
    <row r="62" spans="2:10">
      <c r="C62" s="111"/>
      <c r="D62" s="111"/>
      <c r="E62" s="111"/>
      <c r="F62" s="111"/>
      <c r="G62" s="111"/>
      <c r="H62" s="111"/>
      <c r="I62" s="111"/>
      <c r="J62" s="111"/>
    </row>
    <row r="63" spans="2:10">
      <c r="C63" s="111"/>
      <c r="D63" s="111"/>
      <c r="E63" s="111"/>
      <c r="F63" s="111"/>
      <c r="G63" s="111"/>
      <c r="H63" s="111"/>
      <c r="I63" s="111"/>
      <c r="J63" s="111"/>
    </row>
    <row r="64" spans="2:10">
      <c r="C64" s="111"/>
      <c r="D64" s="111"/>
      <c r="E64" s="111"/>
      <c r="F64" s="111"/>
      <c r="G64" s="111"/>
      <c r="H64" s="111"/>
      <c r="I64" s="111"/>
      <c r="J64" s="111"/>
    </row>
    <row r="65" spans="3:10">
      <c r="C65" s="111"/>
      <c r="D65" s="111"/>
      <c r="E65" s="111"/>
      <c r="F65" s="111"/>
      <c r="G65" s="111"/>
      <c r="H65" s="111"/>
      <c r="I65" s="111"/>
      <c r="J65" s="111"/>
    </row>
  </sheetData>
  <mergeCells count="7">
    <mergeCell ref="B3:J3"/>
    <mergeCell ref="B1:J1"/>
    <mergeCell ref="B5:J5"/>
    <mergeCell ref="B23:J23"/>
    <mergeCell ref="B26:B27"/>
    <mergeCell ref="C26:F26"/>
    <mergeCell ref="G26:J26"/>
  </mergeCells>
  <hyperlinks>
    <hyperlink ref="B1:C1" location="Contents_en!B4" display="I. Balance of payments of the Republic of Moldova in Quarter I, 2023 (preliminary data)" xr:uid="{43F82B1C-2280-4633-8F80-EEAC2054050E}"/>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J43"/>
  <sheetViews>
    <sheetView showGridLines="0" showRowColHeaders="0" zoomScaleNormal="100" workbookViewId="0"/>
  </sheetViews>
  <sheetFormatPr defaultColWidth="9.140625" defaultRowHeight="15"/>
  <cols>
    <col min="1" max="1" customWidth="true" style="4" width="5.7109375" collapsed="false"/>
    <col min="2" max="2" customWidth="true" style="4" width="25.5703125" collapsed="false"/>
    <col min="3" max="10" customWidth="true" style="4" width="8.28515625" collapsed="false"/>
    <col min="11" max="16384" style="4" width="9.140625" collapsed="false"/>
  </cols>
  <sheetData>
    <row r="1" spans="2:10">
      <c r="B1" s="686" t="s">
        <v>102</v>
      </c>
      <c r="C1" s="687"/>
      <c r="D1" s="687"/>
      <c r="E1" s="687"/>
      <c r="F1" s="687"/>
      <c r="G1" s="687"/>
      <c r="H1" s="687"/>
      <c r="I1" s="687"/>
      <c r="J1" s="687"/>
    </row>
    <row r="2" spans="2:10" ht="11.25" customHeight="1"/>
    <row r="3" spans="2:10" s="185" customFormat="1" ht="30" customHeight="1">
      <c r="B3" s="689" t="s">
        <v>100</v>
      </c>
      <c r="C3" s="689"/>
      <c r="D3" s="689"/>
      <c r="E3" s="689"/>
      <c r="F3" s="689"/>
      <c r="G3" s="689"/>
      <c r="H3" s="689"/>
      <c r="I3" s="689"/>
      <c r="J3" s="689"/>
    </row>
    <row r="4" spans="2:10" ht="5.0999999999999996" customHeight="1"/>
    <row r="5" spans="2:10" s="129" customFormat="1">
      <c r="B5" s="743" t="s">
        <v>71</v>
      </c>
      <c r="C5" s="743"/>
      <c r="D5" s="743"/>
      <c r="E5" s="743"/>
      <c r="F5" s="743"/>
      <c r="G5" s="743"/>
      <c r="H5" s="743"/>
      <c r="I5" s="743"/>
      <c r="J5" s="743"/>
    </row>
    <row r="24" spans="2:10" s="31" customFormat="1" ht="11.25">
      <c r="B24" s="52" t="s">
        <v>370</v>
      </c>
    </row>
    <row r="25" spans="2:10" ht="15" customHeight="1">
      <c r="B25" s="97"/>
      <c r="C25" s="2"/>
      <c r="D25" s="2"/>
      <c r="E25" s="2"/>
      <c r="F25" s="2"/>
      <c r="G25" s="2"/>
      <c r="H25" s="2"/>
      <c r="I25" s="2"/>
      <c r="J25" s="2"/>
    </row>
    <row r="26" spans="2:10" ht="11.25" customHeight="1">
      <c r="B26" s="751"/>
      <c r="C26" s="732">
        <v>2024</v>
      </c>
      <c r="D26" s="733"/>
      <c r="E26" s="733"/>
      <c r="F26" s="733"/>
      <c r="G26" s="732">
        <v>2025</v>
      </c>
      <c r="H26" s="733"/>
      <c r="I26" s="733"/>
      <c r="J26" s="734"/>
    </row>
    <row r="27" spans="2:10" s="31" customFormat="1" ht="11.25">
      <c r="B27" s="752"/>
      <c r="C27" s="22" t="s">
        <v>87</v>
      </c>
      <c r="D27" s="22" t="s">
        <v>0</v>
      </c>
      <c r="E27" s="22" t="s">
        <v>88</v>
      </c>
      <c r="F27" s="23" t="s">
        <v>89</v>
      </c>
      <c r="G27" s="22" t="s">
        <v>84</v>
      </c>
      <c r="H27" s="83" t="s">
        <v>78</v>
      </c>
      <c r="I27" s="83" t="s">
        <v>101</v>
      </c>
      <c r="J27" s="83" t="s">
        <v>89</v>
      </c>
    </row>
    <row r="28" spans="2:10" s="31" customFormat="1" ht="11.25">
      <c r="B28" s="195" t="s">
        <v>424</v>
      </c>
      <c r="C28" s="196">
        <v>199.85980787386566</v>
      </c>
      <c r="D28" s="196">
        <v>228.58054369558087</v>
      </c>
      <c r="E28" s="196">
        <v>215.4019529517517</v>
      </c>
      <c r="F28" s="196">
        <v>220.25115541209445</v>
      </c>
      <c r="G28" s="196">
        <v>196.66031259583991</v>
      </c>
      <c r="H28" s="196">
        <v>215.99887370889593</v>
      </c>
      <c r="I28" s="196">
        <v>240.90274044031426</v>
      </c>
      <c r="J28" s="196">
        <v>264.58073547848943</v>
      </c>
    </row>
    <row r="29" spans="2:10" s="31" customFormat="1" ht="11.25">
      <c r="B29" s="197" t="s">
        <v>422</v>
      </c>
      <c r="C29" s="196">
        <v>530.09201334014665</v>
      </c>
      <c r="D29" s="196">
        <v>641.86784317464583</v>
      </c>
      <c r="E29" s="196">
        <v>683.867259190455</v>
      </c>
      <c r="F29" s="196">
        <v>668.83099668433078</v>
      </c>
      <c r="G29" s="196">
        <v>587.9630017004813</v>
      </c>
      <c r="H29" s="196">
        <v>702.90725345866451</v>
      </c>
      <c r="I29" s="196">
        <v>775.161552895814</v>
      </c>
      <c r="J29" s="196">
        <v>769.2080571473482</v>
      </c>
    </row>
    <row r="30" spans="2:10" s="31" customFormat="1" ht="11.25">
      <c r="B30" s="197" t="s">
        <v>423</v>
      </c>
      <c r="C30" s="196">
        <v>330.23220546628096</v>
      </c>
      <c r="D30" s="196">
        <v>413.28729947906493</v>
      </c>
      <c r="E30" s="196">
        <v>468.46530623870331</v>
      </c>
      <c r="F30" s="196">
        <v>448.57984127223625</v>
      </c>
      <c r="G30" s="196">
        <v>391.30268910464139</v>
      </c>
      <c r="H30" s="196">
        <v>486.90837974976864</v>
      </c>
      <c r="I30" s="196">
        <v>534.25881245549976</v>
      </c>
      <c r="J30" s="196">
        <v>504.62732166885883</v>
      </c>
    </row>
    <row r="31" spans="2:10" s="31" customFormat="1" ht="11.25">
      <c r="B31" s="198" t="s">
        <v>443</v>
      </c>
      <c r="C31" s="199">
        <v>5.6507872393617202E-2</v>
      </c>
      <c r="D31" s="199">
        <v>5.7864815088341966E-2</v>
      </c>
      <c r="E31" s="199">
        <v>4.5354648384706306E-2</v>
      </c>
      <c r="F31" s="199">
        <v>4.8095621591210828E-2</v>
      </c>
      <c r="G31" s="199">
        <v>5.2314138355778354E-2</v>
      </c>
      <c r="H31" s="199">
        <v>5.1332875636374453E-2</v>
      </c>
      <c r="I31" s="199">
        <v>4.6314301270131544E-2</v>
      </c>
      <c r="J31" s="199">
        <v>5.4367206740066933E-2</v>
      </c>
    </row>
    <row r="40" spans="3:10">
      <c r="C40" s="153"/>
      <c r="D40" s="153"/>
      <c r="E40" s="153"/>
      <c r="F40" s="153"/>
      <c r="G40" s="153"/>
      <c r="H40" s="153"/>
      <c r="I40" s="153"/>
      <c r="J40" s="153"/>
    </row>
    <row r="41" spans="3:10">
      <c r="C41" s="153"/>
      <c r="D41" s="153"/>
      <c r="E41" s="153"/>
      <c r="F41" s="153"/>
      <c r="G41" s="153"/>
      <c r="H41" s="153"/>
      <c r="I41" s="153"/>
      <c r="J41" s="153"/>
    </row>
    <row r="42" spans="3:10">
      <c r="C42" s="153"/>
      <c r="D42" s="153"/>
      <c r="E42" s="153"/>
      <c r="F42" s="153"/>
      <c r="G42" s="153"/>
      <c r="H42" s="153"/>
      <c r="I42" s="153"/>
      <c r="J42" s="153"/>
    </row>
    <row r="43" spans="3:10">
      <c r="C43" s="153"/>
      <c r="D43" s="153"/>
      <c r="E43" s="153"/>
      <c r="F43" s="153"/>
      <c r="G43" s="153"/>
      <c r="H43" s="153"/>
      <c r="I43" s="153"/>
      <c r="J43" s="153"/>
    </row>
  </sheetData>
  <mergeCells count="6">
    <mergeCell ref="B26:B27"/>
    <mergeCell ref="C26:F26"/>
    <mergeCell ref="B5:J5"/>
    <mergeCell ref="B1:J1"/>
    <mergeCell ref="B3:J3"/>
    <mergeCell ref="G26:J26"/>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cols>
    <col min="1" max="1" customWidth="true" style="4" width="5.7109375" collapsed="false"/>
    <col min="2" max="2" customWidth="true" style="4" width="51.0" collapsed="false"/>
    <col min="3" max="9" style="4" width="9.140625" collapsed="false"/>
    <col min="10" max="25" customWidth="true" style="4" width="10.28515625" collapsed="false"/>
    <col min="26" max="16384" style="4" width="9.140625" collapsed="false"/>
  </cols>
  <sheetData>
    <row r="1" spans="2:16">
      <c r="B1" s="686" t="s">
        <v>102</v>
      </c>
      <c r="C1" s="687"/>
      <c r="D1" s="687"/>
      <c r="E1" s="687"/>
      <c r="F1" s="687"/>
      <c r="G1" s="687"/>
      <c r="H1" s="687"/>
    </row>
    <row r="2" spans="2:16" ht="11.25" customHeight="1"/>
    <row r="3" spans="2:16">
      <c r="B3" s="740" t="s">
        <v>7</v>
      </c>
      <c r="C3" s="740"/>
      <c r="D3" s="740"/>
      <c r="E3" s="740"/>
      <c r="F3" s="740"/>
      <c r="G3" s="740"/>
      <c r="H3" s="740"/>
    </row>
    <row r="4" spans="2:16" ht="5.0999999999999996" customHeight="1">
      <c r="B4" s="118"/>
    </row>
    <row r="5" spans="2:16" s="427" customFormat="1" ht="12.75" thickBot="1">
      <c r="B5" s="200"/>
      <c r="C5" s="753" t="s">
        <v>422</v>
      </c>
      <c r="D5" s="754"/>
      <c r="E5" s="754" t="s">
        <v>423</v>
      </c>
      <c r="F5" s="754"/>
      <c r="G5" s="754" t="s">
        <v>424</v>
      </c>
      <c r="H5" s="754"/>
    </row>
    <row r="6" spans="2:16" s="427" customFormat="1" ht="12.75" thickBot="1">
      <c r="B6" s="200"/>
      <c r="C6" s="755" t="s">
        <v>425</v>
      </c>
      <c r="D6" s="756"/>
      <c r="E6" s="755" t="s">
        <v>425</v>
      </c>
      <c r="F6" s="756"/>
      <c r="G6" s="755" t="s">
        <v>425</v>
      </c>
      <c r="H6" s="756"/>
    </row>
    <row r="7" spans="2:16" ht="12" customHeight="1" thickBot="1">
      <c r="B7" s="200"/>
      <c r="C7" s="201">
        <v>2024</v>
      </c>
      <c r="D7" s="202">
        <v>2025</v>
      </c>
      <c r="E7" s="201">
        <v>2024</v>
      </c>
      <c r="F7" s="202">
        <v>2025</v>
      </c>
      <c r="G7" s="201">
        <v>2024</v>
      </c>
      <c r="H7" s="202">
        <v>2025</v>
      </c>
    </row>
    <row r="8" spans="2:16" s="427" customFormat="1" ht="12.75" thickBot="1">
      <c r="B8" s="203" t="s">
        <v>444</v>
      </c>
      <c r="C8" s="181">
        <v>0.2</v>
      </c>
      <c r="D8" s="182">
        <v>0.8</v>
      </c>
      <c r="E8" s="183">
        <v>-0.1</v>
      </c>
      <c r="F8" s="182">
        <v>-0.2</v>
      </c>
      <c r="G8" s="183">
        <v>0.6</v>
      </c>
      <c r="H8" s="183">
        <v>2.9</v>
      </c>
      <c r="P8" s="204"/>
    </row>
    <row r="9" spans="2:16" s="427" customFormat="1" ht="12.75" thickBot="1">
      <c r="B9" s="203" t="s">
        <v>75</v>
      </c>
      <c r="C9" s="121">
        <v>0.8</v>
      </c>
      <c r="D9" s="123">
        <v>4.8</v>
      </c>
      <c r="E9" s="122">
        <v>8.3000000000000007</v>
      </c>
      <c r="F9" s="123">
        <v>2.7</v>
      </c>
      <c r="G9" s="122">
        <v>-10.4</v>
      </c>
      <c r="H9" s="122">
        <v>9.1999999999999993</v>
      </c>
      <c r="P9" s="204"/>
    </row>
    <row r="10" spans="2:16" s="427" customFormat="1" ht="12.75" thickBot="1">
      <c r="B10" s="203" t="s">
        <v>445</v>
      </c>
      <c r="C10" s="121">
        <v>7.4</v>
      </c>
      <c r="D10" s="123">
        <v>0.9</v>
      </c>
      <c r="E10" s="122">
        <v>9.9</v>
      </c>
      <c r="F10" s="123">
        <v>8.6</v>
      </c>
      <c r="G10" s="122">
        <v>3.6</v>
      </c>
      <c r="H10" s="122">
        <v>-14.8</v>
      </c>
      <c r="P10" s="204"/>
    </row>
    <row r="11" spans="2:16" s="427" customFormat="1" ht="12.75" thickBot="1">
      <c r="B11" s="203" t="s">
        <v>446</v>
      </c>
      <c r="C11" s="121">
        <v>-0.2</v>
      </c>
      <c r="D11" s="123">
        <v>0.1</v>
      </c>
      <c r="E11" s="122">
        <v>1.4</v>
      </c>
      <c r="F11" s="123">
        <v>-1</v>
      </c>
      <c r="G11" s="122">
        <v>-2.7</v>
      </c>
      <c r="H11" s="122">
        <v>2.4</v>
      </c>
      <c r="P11" s="204"/>
    </row>
    <row r="12" spans="2:16" s="427" customFormat="1" ht="12.75" thickBot="1">
      <c r="B12" s="203" t="s">
        <v>447</v>
      </c>
      <c r="C12" s="121">
        <v>0.1</v>
      </c>
      <c r="D12" s="123">
        <v>0</v>
      </c>
      <c r="E12" s="122">
        <v>0.5</v>
      </c>
      <c r="F12" s="123">
        <v>0</v>
      </c>
      <c r="G12" s="122">
        <v>-0.6</v>
      </c>
      <c r="H12" s="122">
        <v>0.1</v>
      </c>
      <c r="P12" s="204"/>
    </row>
    <row r="13" spans="2:16" s="427" customFormat="1" ht="12.75" thickBot="1">
      <c r="B13" s="203" t="s">
        <v>448</v>
      </c>
      <c r="C13" s="121">
        <v>2.8</v>
      </c>
      <c r="D13" s="123">
        <v>5.5</v>
      </c>
      <c r="E13" s="122">
        <v>1.7</v>
      </c>
      <c r="F13" s="123">
        <v>1.3</v>
      </c>
      <c r="G13" s="122">
        <v>4.5</v>
      </c>
      <c r="H13" s="122">
        <v>13.9</v>
      </c>
      <c r="P13" s="204"/>
    </row>
    <row r="14" spans="2:16" s="427" customFormat="1" ht="12.75" thickBot="1">
      <c r="B14" s="203" t="s">
        <v>449</v>
      </c>
      <c r="C14" s="121">
        <v>-1.8</v>
      </c>
      <c r="D14" s="123">
        <v>-0.3</v>
      </c>
      <c r="E14" s="122">
        <v>1.6</v>
      </c>
      <c r="F14" s="123">
        <v>-0.5</v>
      </c>
      <c r="G14" s="122">
        <v>-6.8</v>
      </c>
      <c r="H14" s="122">
        <v>0.1</v>
      </c>
      <c r="P14" s="204"/>
    </row>
    <row r="15" spans="2:16" s="427" customFormat="1" ht="12.75" thickBot="1">
      <c r="B15" s="203" t="s">
        <v>450</v>
      </c>
      <c r="C15" s="121">
        <v>0.1</v>
      </c>
      <c r="D15" s="123">
        <v>0.3</v>
      </c>
      <c r="E15" s="122">
        <v>1.3</v>
      </c>
      <c r="F15" s="123">
        <v>-1</v>
      </c>
      <c r="G15" s="122">
        <v>-1.6</v>
      </c>
      <c r="H15" s="122">
        <v>2.8</v>
      </c>
      <c r="P15" s="204"/>
    </row>
    <row r="16" spans="2:16" s="427" customFormat="1" ht="12.75" thickBot="1">
      <c r="B16" s="203" t="s">
        <v>434</v>
      </c>
      <c r="C16" s="121">
        <v>3.3</v>
      </c>
      <c r="D16" s="123">
        <v>2.9</v>
      </c>
      <c r="E16" s="122">
        <v>2.1</v>
      </c>
      <c r="F16" s="123">
        <v>2.6</v>
      </c>
      <c r="G16" s="122">
        <v>5.2</v>
      </c>
      <c r="H16" s="122">
        <v>3.6</v>
      </c>
      <c r="P16" s="204"/>
    </row>
    <row r="17" spans="2:18" s="427" customFormat="1" ht="12">
      <c r="B17" s="205" t="s">
        <v>70</v>
      </c>
      <c r="C17" s="124">
        <v>12.7</v>
      </c>
      <c r="D17" s="126">
        <v>15</v>
      </c>
      <c r="E17" s="125">
        <v>26.8</v>
      </c>
      <c r="F17" s="126">
        <v>12.5</v>
      </c>
      <c r="G17" s="125">
        <v>-8.1999999999999993</v>
      </c>
      <c r="H17" s="125">
        <v>20.100000000000001</v>
      </c>
      <c r="P17" s="206"/>
      <c r="R17" s="612"/>
    </row>
    <row r="18" spans="2:18" s="31" customFormat="1" ht="11.25">
      <c r="B18" s="52" t="s">
        <v>370</v>
      </c>
    </row>
    <row r="36" spans="3:8">
      <c r="C36" s="180"/>
      <c r="D36" s="180"/>
      <c r="E36" s="180"/>
      <c r="F36" s="180"/>
      <c r="G36" s="180"/>
      <c r="H36" s="180"/>
    </row>
    <row r="37" spans="3:8">
      <c r="C37" s="180"/>
      <c r="D37" s="180"/>
      <c r="E37" s="180"/>
      <c r="F37" s="180"/>
      <c r="G37" s="180"/>
      <c r="H37" s="180"/>
    </row>
    <row r="38" spans="3:8">
      <c r="C38" s="180"/>
      <c r="D38" s="180"/>
      <c r="E38" s="180"/>
      <c r="F38" s="180"/>
      <c r="G38" s="180"/>
      <c r="H38" s="180"/>
    </row>
    <row r="39" spans="3:8">
      <c r="C39" s="180"/>
      <c r="D39" s="180"/>
      <c r="E39" s="180"/>
      <c r="F39" s="180"/>
      <c r="G39" s="180"/>
      <c r="H39" s="180"/>
    </row>
    <row r="40" spans="3:8">
      <c r="C40" s="180"/>
      <c r="D40" s="180"/>
      <c r="E40" s="180"/>
      <c r="F40" s="180"/>
      <c r="G40" s="180"/>
      <c r="H40" s="180"/>
    </row>
    <row r="41" spans="3:8">
      <c r="C41" s="180"/>
      <c r="D41" s="180"/>
      <c r="E41" s="180"/>
      <c r="F41" s="180"/>
      <c r="G41" s="180"/>
      <c r="H41" s="180"/>
    </row>
    <row r="42" spans="3:8">
      <c r="C42" s="180"/>
      <c r="D42" s="180"/>
      <c r="E42" s="180"/>
      <c r="F42" s="180"/>
      <c r="G42" s="180"/>
      <c r="H42" s="180"/>
    </row>
    <row r="43" spans="3:8">
      <c r="C43" s="180"/>
      <c r="D43" s="180"/>
      <c r="E43" s="180"/>
      <c r="F43" s="180"/>
      <c r="G43" s="180"/>
      <c r="H43" s="180"/>
    </row>
    <row r="44" spans="3:8">
      <c r="C44" s="180"/>
      <c r="D44" s="180"/>
      <c r="E44" s="180"/>
      <c r="F44" s="180"/>
      <c r="G44" s="180"/>
      <c r="H44" s="180"/>
    </row>
    <row r="45" spans="3:8">
      <c r="C45" s="180"/>
      <c r="D45" s="180"/>
      <c r="E45" s="180"/>
      <c r="F45" s="180"/>
      <c r="G45" s="180"/>
      <c r="H45" s="180"/>
    </row>
    <row r="46" spans="3:8">
      <c r="C46" s="180"/>
      <c r="D46" s="180"/>
      <c r="E46" s="180"/>
      <c r="F46" s="180"/>
      <c r="G46" s="180"/>
      <c r="H46" s="180"/>
    </row>
    <row r="47" spans="3:8">
      <c r="C47" s="180"/>
      <c r="D47" s="180"/>
      <c r="E47" s="180"/>
      <c r="F47" s="180"/>
      <c r="G47" s="180"/>
      <c r="H47" s="180"/>
    </row>
    <row r="48" spans="3:8">
      <c r="C48" s="180"/>
      <c r="D48" s="180"/>
      <c r="E48" s="180"/>
      <c r="F48" s="180"/>
      <c r="G48" s="180"/>
      <c r="H48" s="180"/>
    </row>
    <row r="49" spans="3:8">
      <c r="C49" s="180"/>
      <c r="D49" s="180"/>
      <c r="E49" s="180"/>
      <c r="F49" s="180"/>
      <c r="G49" s="180"/>
      <c r="H49" s="180"/>
    </row>
  </sheetData>
  <mergeCells count="8">
    <mergeCell ref="B3:H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B1:H64"/>
  <sheetViews>
    <sheetView showGridLines="0" showRowColHeaders="0" zoomScaleNormal="100" workbookViewId="0"/>
  </sheetViews>
  <sheetFormatPr defaultColWidth="9.140625" defaultRowHeight="15"/>
  <cols>
    <col min="1" max="1" customWidth="true" style="4" width="5.7109375" collapsed="false"/>
    <col min="2" max="2" customWidth="true" style="59" width="66.7109375" collapsed="false"/>
    <col min="3" max="3" customWidth="true" style="59" width="9.0" collapsed="false"/>
    <col min="4" max="10" customWidth="true" style="4" width="9.0" collapsed="false"/>
    <col min="11" max="16384" style="4" width="9.140625" collapsed="false"/>
  </cols>
  <sheetData>
    <row r="1" spans="2:8">
      <c r="B1" s="686" t="s">
        <v>102</v>
      </c>
      <c r="C1" s="686"/>
      <c r="D1" s="686"/>
      <c r="E1" s="686"/>
      <c r="F1" s="686"/>
      <c r="G1" s="686"/>
    </row>
    <row r="2" spans="2:8" ht="11.25" customHeight="1"/>
    <row r="3" spans="2:8" s="155" customFormat="1" ht="30" customHeight="1">
      <c r="B3" s="689" t="s">
        <v>673</v>
      </c>
      <c r="C3" s="689"/>
      <c r="D3" s="689"/>
      <c r="E3" s="689"/>
      <c r="F3" s="689"/>
      <c r="G3" s="689"/>
    </row>
    <row r="4" spans="2:8" ht="5.0999999999999996" customHeight="1">
      <c r="B4" s="61"/>
      <c r="C4" s="61"/>
      <c r="D4" s="58"/>
      <c r="E4" s="58"/>
      <c r="F4" s="58"/>
      <c r="G4" s="58"/>
    </row>
    <row r="5" spans="2:8" s="62" customFormat="1">
      <c r="B5" s="757" t="s">
        <v>137</v>
      </c>
      <c r="C5" s="757"/>
      <c r="D5" s="757"/>
      <c r="E5" s="757"/>
      <c r="F5" s="757"/>
      <c r="G5" s="207"/>
      <c r="H5" s="2"/>
    </row>
    <row r="35" spans="2:5" s="31" customFormat="1" ht="11.25">
      <c r="B35" s="52" t="s">
        <v>370</v>
      </c>
      <c r="C35" s="59"/>
    </row>
    <row r="37" spans="2:5" s="427" customFormat="1" ht="12">
      <c r="B37" s="63"/>
      <c r="C37" s="64" t="s">
        <v>422</v>
      </c>
      <c r="D37" s="64" t="s">
        <v>423</v>
      </c>
      <c r="E37" s="65"/>
    </row>
    <row r="38" spans="2:5" s="427" customFormat="1" ht="12">
      <c r="B38" s="66" t="s">
        <v>382</v>
      </c>
      <c r="C38" s="67">
        <v>769.2080571473482</v>
      </c>
      <c r="D38" s="67">
        <v>504.62732166885883</v>
      </c>
      <c r="E38" s="68">
        <v>1</v>
      </c>
    </row>
    <row r="39" spans="2:5" s="427" customFormat="1" ht="12">
      <c r="B39" s="66" t="s">
        <v>641</v>
      </c>
      <c r="C39" s="67">
        <v>59.364558063128214</v>
      </c>
      <c r="D39" s="67">
        <v>1.665798935634623</v>
      </c>
      <c r="E39" s="68">
        <v>1</v>
      </c>
    </row>
    <row r="40" spans="2:5" s="427" customFormat="1" ht="12">
      <c r="B40" s="66" t="s">
        <v>75</v>
      </c>
      <c r="C40" s="67">
        <v>156.8063470191255</v>
      </c>
      <c r="D40" s="67">
        <v>173.82392175295999</v>
      </c>
      <c r="E40" s="68">
        <v>1</v>
      </c>
    </row>
    <row r="41" spans="2:5" s="427" customFormat="1" ht="12">
      <c r="B41" s="66" t="s">
        <v>445</v>
      </c>
      <c r="C41" s="67">
        <v>204.12015835596264</v>
      </c>
      <c r="D41" s="67">
        <v>187.5493808653959</v>
      </c>
      <c r="E41" s="68">
        <v>1</v>
      </c>
    </row>
    <row r="42" spans="2:5" s="427" customFormat="1" ht="12">
      <c r="B42" s="66" t="s">
        <v>446</v>
      </c>
      <c r="C42" s="67">
        <v>9.2533730187643446</v>
      </c>
      <c r="D42" s="67">
        <v>5.5698203326137259</v>
      </c>
      <c r="E42" s="68">
        <v>1</v>
      </c>
    </row>
    <row r="43" spans="2:5" s="427" customFormat="1" ht="12">
      <c r="B43" s="66" t="s">
        <v>448</v>
      </c>
      <c r="C43" s="67">
        <v>203.94134601712838</v>
      </c>
      <c r="D43" s="67">
        <v>31.134230012991875</v>
      </c>
      <c r="E43" s="68">
        <v>1</v>
      </c>
    </row>
    <row r="44" spans="2:5" s="427" customFormat="1" ht="12">
      <c r="B44" s="66" t="s">
        <v>642</v>
      </c>
      <c r="C44" s="67">
        <v>15.63341284825899</v>
      </c>
      <c r="D44" s="67">
        <v>10.176523371356488</v>
      </c>
      <c r="E44" s="68">
        <v>1</v>
      </c>
    </row>
    <row r="45" spans="2:5" s="427" customFormat="1" ht="12">
      <c r="B45" s="66" t="s">
        <v>643</v>
      </c>
      <c r="C45" s="67">
        <v>38.197815705935113</v>
      </c>
      <c r="D45" s="67">
        <v>21.332629239556809</v>
      </c>
      <c r="E45" s="68">
        <v>1</v>
      </c>
    </row>
    <row r="46" spans="2:5" s="427" customFormat="1" ht="12">
      <c r="B46" s="66" t="s">
        <v>644</v>
      </c>
      <c r="C46" s="67">
        <v>57.897694179963835</v>
      </c>
      <c r="D46" s="67">
        <v>39.096476010254889</v>
      </c>
      <c r="E46" s="68">
        <v>1</v>
      </c>
    </row>
    <row r="47" spans="2:5" s="427" customFormat="1" ht="12">
      <c r="B47" s="66" t="s">
        <v>442</v>
      </c>
      <c r="C47" s="67">
        <f>C38-C39-C40-C41-C42-C43-C44-C45-C46</f>
        <v>23.993351939081137</v>
      </c>
      <c r="D47" s="67">
        <f>D38-D39-D40-D41-D42-D43-D44-D45-D46</f>
        <v>34.278541148094519</v>
      </c>
      <c r="E47" s="68">
        <v>1</v>
      </c>
    </row>
    <row r="48" spans="2:5">
      <c r="B48" s="69"/>
      <c r="C48" s="69"/>
      <c r="D48" s="69"/>
      <c r="E48" s="69"/>
    </row>
    <row r="49" spans="2:5" s="427" customFormat="1" ht="12">
      <c r="B49" s="70" t="s">
        <v>445</v>
      </c>
      <c r="C49" s="71"/>
      <c r="D49" s="71"/>
      <c r="E49" s="71"/>
    </row>
    <row r="50" spans="2:5" s="427" customFormat="1" ht="12">
      <c r="B50" s="72"/>
      <c r="C50" s="64" t="s">
        <v>422</v>
      </c>
      <c r="D50" s="64" t="s">
        <v>423</v>
      </c>
      <c r="E50" s="65"/>
    </row>
    <row r="51" spans="2:5" s="427" customFormat="1" ht="12">
      <c r="B51" s="66" t="s">
        <v>619</v>
      </c>
      <c r="C51" s="73">
        <v>179.52702662113782</v>
      </c>
      <c r="D51" s="73">
        <v>152.85651656640903</v>
      </c>
      <c r="E51" s="69"/>
    </row>
    <row r="52" spans="2:5" s="427" customFormat="1" ht="12">
      <c r="B52" s="66" t="s">
        <v>620</v>
      </c>
      <c r="C52" s="73">
        <v>24.593131734824837</v>
      </c>
      <c r="D52" s="73">
        <v>34.692864298986862</v>
      </c>
      <c r="E52" s="69"/>
    </row>
    <row r="53" spans="2:5">
      <c r="B53" s="69"/>
      <c r="C53" s="69"/>
      <c r="D53" s="69"/>
      <c r="E53" s="69"/>
    </row>
    <row r="54" spans="2:5" s="427" customFormat="1" ht="12">
      <c r="B54" s="71" t="s">
        <v>75</v>
      </c>
      <c r="C54" s="71"/>
      <c r="D54" s="71"/>
      <c r="E54" s="71"/>
    </row>
    <row r="55" spans="2:5" s="427" customFormat="1" ht="12">
      <c r="B55" s="66"/>
      <c r="C55" s="64" t="s">
        <v>422</v>
      </c>
      <c r="D55" s="64" t="s">
        <v>423</v>
      </c>
      <c r="E55" s="69"/>
    </row>
    <row r="56" spans="2:5" s="427" customFormat="1" ht="12">
      <c r="B56" s="66" t="s">
        <v>645</v>
      </c>
      <c r="C56" s="73">
        <v>3.3746300142442438</v>
      </c>
      <c r="D56" s="73">
        <v>29.789744124977286</v>
      </c>
      <c r="E56" s="69"/>
    </row>
    <row r="57" spans="2:5" s="427" customFormat="1" ht="12">
      <c r="B57" s="66" t="s">
        <v>621</v>
      </c>
      <c r="C57" s="73">
        <v>64.131741898733949</v>
      </c>
      <c r="D57" s="73">
        <v>51.6473155610852</v>
      </c>
      <c r="E57" s="69"/>
    </row>
    <row r="58" spans="2:5" s="427" customFormat="1" ht="12">
      <c r="B58" s="66" t="s">
        <v>646</v>
      </c>
      <c r="C58" s="67">
        <v>76.583657758859502</v>
      </c>
      <c r="D58" s="67">
        <v>77.970328621608346</v>
      </c>
      <c r="E58" s="69"/>
    </row>
    <row r="59" spans="2:5" s="427" customFormat="1" ht="12">
      <c r="B59" s="66" t="s">
        <v>442</v>
      </c>
      <c r="C59" s="67">
        <f>C40-C56-C57-C58</f>
        <v>12.716317347287799</v>
      </c>
      <c r="D59" s="67">
        <f>D40-D56-D57-D58</f>
        <v>14.416533445289147</v>
      </c>
      <c r="E59" s="69"/>
    </row>
    <row r="60" spans="2:5">
      <c r="B60" s="69"/>
      <c r="C60" s="74"/>
      <c r="D60" s="74"/>
      <c r="E60" s="69"/>
    </row>
    <row r="61" spans="2:5" s="427" customFormat="1" ht="12">
      <c r="B61" s="71" t="s">
        <v>647</v>
      </c>
      <c r="D61" s="69"/>
      <c r="E61" s="69"/>
    </row>
    <row r="62" spans="2:5" s="427" customFormat="1" ht="12">
      <c r="B62" s="75"/>
      <c r="C62" s="64" t="s">
        <v>422</v>
      </c>
      <c r="D62" s="69"/>
      <c r="E62" s="69"/>
    </row>
    <row r="63" spans="2:5" s="427" customFormat="1" ht="12">
      <c r="B63" s="76" t="s">
        <v>648</v>
      </c>
      <c r="C63" s="67">
        <v>63.934455252402778</v>
      </c>
      <c r="D63" s="69"/>
      <c r="E63" s="69"/>
    </row>
    <row r="64" spans="2:5" s="427" customFormat="1" ht="12">
      <c r="B64" s="76" t="s">
        <v>622</v>
      </c>
      <c r="C64" s="67">
        <v>140.00689076472563</v>
      </c>
      <c r="D64" s="69"/>
      <c r="E64" s="69"/>
    </row>
  </sheetData>
  <mergeCells count="3">
    <mergeCell ref="B5:F5"/>
    <mergeCell ref="B1:G1"/>
    <mergeCell ref="B3:G3"/>
  </mergeCells>
  <hyperlinks>
    <hyperlink ref="B1:C1" location="Contents_en!B4" display="I. Balance of payments of the Republic of Moldova in Quarter I, 2023 (preliminary data)" xr:uid="{046E76A8-90BA-4B6D-BF66-341283AE33AD}"/>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K34"/>
  <sheetViews>
    <sheetView showGridLines="0" showRowColHeaders="0" zoomScaleNormal="100" workbookViewId="0"/>
  </sheetViews>
  <sheetFormatPr defaultColWidth="9.140625" defaultRowHeight="15"/>
  <cols>
    <col min="1" max="1" customWidth="true" style="4" width="5.7109375" collapsed="false"/>
    <col min="2" max="2" customWidth="true" style="4" width="32.7109375" collapsed="false"/>
    <col min="3" max="10" customWidth="true" style="4" width="10.140625" collapsed="false"/>
    <col min="11" max="11" customWidth="true" style="4" width="11.140625" collapsed="false"/>
    <col min="12" max="16384" style="4" width="9.140625" collapsed="false"/>
  </cols>
  <sheetData>
    <row r="1" spans="2:11">
      <c r="B1" s="686" t="s">
        <v>102</v>
      </c>
      <c r="C1" s="686"/>
      <c r="D1" s="686"/>
      <c r="E1" s="686"/>
      <c r="F1" s="686"/>
      <c r="G1" s="686"/>
      <c r="H1" s="686"/>
      <c r="I1" s="686"/>
      <c r="J1" s="686"/>
      <c r="K1" s="686"/>
    </row>
    <row r="2" spans="2:11" ht="11.25" customHeight="1"/>
    <row r="3" spans="2:11">
      <c r="B3" s="740" t="s">
        <v>144</v>
      </c>
      <c r="C3" s="740"/>
      <c r="D3" s="740"/>
      <c r="E3" s="740"/>
      <c r="F3" s="740"/>
      <c r="G3" s="740"/>
      <c r="H3" s="740"/>
      <c r="I3" s="572"/>
      <c r="J3" s="572"/>
    </row>
    <row r="4" spans="2:11" ht="5.0999999999999996" customHeight="1" thickBot="1">
      <c r="B4" s="118"/>
    </row>
    <row r="5" spans="2:11" s="427" customFormat="1" ht="13.5" thickTop="1" thickBot="1">
      <c r="B5" s="208"/>
      <c r="C5" s="759">
        <v>2024</v>
      </c>
      <c r="D5" s="760"/>
      <c r="E5" s="760"/>
      <c r="F5" s="761"/>
      <c r="G5" s="759">
        <v>2025</v>
      </c>
      <c r="H5" s="760"/>
      <c r="I5" s="760"/>
      <c r="J5" s="764"/>
      <c r="K5" s="762" t="s">
        <v>138</v>
      </c>
    </row>
    <row r="6" spans="2:11" s="427" customFormat="1" ht="12.75" thickBot="1">
      <c r="B6" s="209"/>
      <c r="C6" s="577" t="s">
        <v>87</v>
      </c>
      <c r="D6" s="581" t="s">
        <v>0</v>
      </c>
      <c r="E6" s="581" t="s">
        <v>88</v>
      </c>
      <c r="F6" s="578" t="s">
        <v>89</v>
      </c>
      <c r="G6" s="577" t="s">
        <v>84</v>
      </c>
      <c r="H6" s="577" t="s">
        <v>78</v>
      </c>
      <c r="I6" s="577" t="s">
        <v>101</v>
      </c>
      <c r="J6" s="577" t="s">
        <v>89</v>
      </c>
      <c r="K6" s="763"/>
    </row>
    <row r="7" spans="2:11" s="427" customFormat="1" ht="12.75" thickBot="1">
      <c r="B7" s="210" t="s">
        <v>451</v>
      </c>
      <c r="C7" s="211">
        <v>118.06</v>
      </c>
      <c r="D7" s="211">
        <v>127.74</v>
      </c>
      <c r="E7" s="211">
        <v>135.46</v>
      </c>
      <c r="F7" s="211">
        <v>142.16999999999999</v>
      </c>
      <c r="G7" s="211">
        <v>150.36000000000001</v>
      </c>
      <c r="H7" s="211">
        <v>150.71</v>
      </c>
      <c r="I7" s="211">
        <v>160.49</v>
      </c>
      <c r="J7" s="211">
        <v>172.81</v>
      </c>
      <c r="K7" s="212">
        <v>0.215</v>
      </c>
    </row>
    <row r="8" spans="2:11" s="427" customFormat="1" ht="12.75" thickBot="1">
      <c r="B8" s="213" t="s">
        <v>452</v>
      </c>
      <c r="C8" s="214">
        <v>50.4</v>
      </c>
      <c r="D8" s="214">
        <v>42.59</v>
      </c>
      <c r="E8" s="214">
        <v>46.83</v>
      </c>
      <c r="F8" s="214">
        <v>40.08</v>
      </c>
      <c r="G8" s="214">
        <v>46.73</v>
      </c>
      <c r="H8" s="214">
        <v>48.55</v>
      </c>
      <c r="I8" s="214">
        <v>49.87</v>
      </c>
      <c r="J8" s="214">
        <v>57.49</v>
      </c>
      <c r="K8" s="215">
        <v>0.435</v>
      </c>
    </row>
    <row r="9" spans="2:11" s="427" customFormat="1" ht="13.5" thickTop="1" thickBot="1">
      <c r="B9" s="213" t="s">
        <v>453</v>
      </c>
      <c r="C9" s="214">
        <v>67.66</v>
      </c>
      <c r="D9" s="214">
        <v>85.15</v>
      </c>
      <c r="E9" s="214">
        <v>88.63</v>
      </c>
      <c r="F9" s="214">
        <v>102.1</v>
      </c>
      <c r="G9" s="214">
        <v>103.63</v>
      </c>
      <c r="H9" s="214">
        <v>102.16</v>
      </c>
      <c r="I9" s="214">
        <v>110.62</v>
      </c>
      <c r="J9" s="214">
        <v>115.32</v>
      </c>
      <c r="K9" s="215">
        <v>0.13</v>
      </c>
    </row>
    <row r="10" spans="2:11" s="427" customFormat="1" ht="13.5" thickTop="1" thickBot="1">
      <c r="B10" s="216" t="s">
        <v>454</v>
      </c>
      <c r="C10" s="217">
        <v>141.30000000000001</v>
      </c>
      <c r="D10" s="217">
        <v>151.72</v>
      </c>
      <c r="E10" s="217">
        <v>155</v>
      </c>
      <c r="F10" s="217">
        <v>167.4</v>
      </c>
      <c r="G10" s="217">
        <v>176.38</v>
      </c>
      <c r="H10" s="217">
        <v>177.38</v>
      </c>
      <c r="I10" s="217">
        <v>185.03</v>
      </c>
      <c r="J10" s="217">
        <v>203.94</v>
      </c>
      <c r="K10" s="218">
        <v>0.218</v>
      </c>
    </row>
    <row r="11" spans="2:11" s="427" customFormat="1" ht="13.5" thickTop="1" thickBot="1">
      <c r="B11" s="213" t="s">
        <v>452</v>
      </c>
      <c r="C11" s="214">
        <v>55.49</v>
      </c>
      <c r="D11" s="214">
        <v>49.08</v>
      </c>
      <c r="E11" s="214">
        <v>52.32</v>
      </c>
      <c r="F11" s="214">
        <v>46.93</v>
      </c>
      <c r="G11" s="214">
        <v>52.7</v>
      </c>
      <c r="H11" s="214">
        <v>53.39</v>
      </c>
      <c r="I11" s="214">
        <v>54.28</v>
      </c>
      <c r="J11" s="214">
        <v>63.93</v>
      </c>
      <c r="K11" s="215">
        <v>0.36199999999999999</v>
      </c>
    </row>
    <row r="12" spans="2:11" s="427" customFormat="1" ht="13.5" thickTop="1" thickBot="1">
      <c r="B12" s="213" t="s">
        <v>455</v>
      </c>
      <c r="C12" s="214">
        <v>85.81</v>
      </c>
      <c r="D12" s="214">
        <v>102.64</v>
      </c>
      <c r="E12" s="214">
        <v>102.68</v>
      </c>
      <c r="F12" s="214">
        <v>120.47</v>
      </c>
      <c r="G12" s="214">
        <v>123.68</v>
      </c>
      <c r="H12" s="214">
        <v>123.99</v>
      </c>
      <c r="I12" s="214">
        <v>130.75</v>
      </c>
      <c r="J12" s="214">
        <v>140.01</v>
      </c>
      <c r="K12" s="215">
        <v>0.16200000000000001</v>
      </c>
    </row>
    <row r="13" spans="2:11" s="427" customFormat="1" ht="13.5" thickTop="1" thickBot="1">
      <c r="B13" s="216" t="s">
        <v>456</v>
      </c>
      <c r="C13" s="217">
        <v>23.24</v>
      </c>
      <c r="D13" s="217">
        <v>23.98</v>
      </c>
      <c r="E13" s="217">
        <v>19.54</v>
      </c>
      <c r="F13" s="217">
        <v>25.23</v>
      </c>
      <c r="G13" s="217">
        <v>26.02</v>
      </c>
      <c r="H13" s="217">
        <v>26.67</v>
      </c>
      <c r="I13" s="217">
        <v>24.54</v>
      </c>
      <c r="J13" s="217">
        <v>31.13</v>
      </c>
      <c r="K13" s="218">
        <v>0.23400000000000001</v>
      </c>
    </row>
    <row r="14" spans="2:11" s="427" customFormat="1" ht="13.5" thickTop="1" thickBot="1">
      <c r="B14" s="213" t="s">
        <v>452</v>
      </c>
      <c r="C14" s="214">
        <v>5.09</v>
      </c>
      <c r="D14" s="214">
        <v>6.49</v>
      </c>
      <c r="E14" s="214">
        <v>5.49</v>
      </c>
      <c r="F14" s="214">
        <v>6.85</v>
      </c>
      <c r="G14" s="214">
        <v>5.98</v>
      </c>
      <c r="H14" s="214">
        <v>4.84</v>
      </c>
      <c r="I14" s="214">
        <v>4.41</v>
      </c>
      <c r="J14" s="214">
        <v>6.45</v>
      </c>
      <c r="K14" s="219">
        <v>-5.8999999999999997E-2</v>
      </c>
    </row>
    <row r="15" spans="2:11" s="427" customFormat="1" ht="13.5" thickTop="1" thickBot="1">
      <c r="B15" s="213" t="s">
        <v>453</v>
      </c>
      <c r="C15" s="214">
        <v>18.149999999999999</v>
      </c>
      <c r="D15" s="214">
        <v>17.489999999999998</v>
      </c>
      <c r="E15" s="214">
        <v>14.05</v>
      </c>
      <c r="F15" s="214">
        <v>18.38</v>
      </c>
      <c r="G15" s="214">
        <v>20.05</v>
      </c>
      <c r="H15" s="214">
        <v>21.83</v>
      </c>
      <c r="I15" s="214">
        <v>20.13</v>
      </c>
      <c r="J15" s="214">
        <v>24.69</v>
      </c>
      <c r="K15" s="215">
        <v>0.34300000000000003</v>
      </c>
    </row>
    <row r="16" spans="2:11" s="31" customFormat="1" ht="12" thickTop="1">
      <c r="B16" s="52" t="s">
        <v>370</v>
      </c>
    </row>
    <row r="17" spans="2:10" s="31" customFormat="1" ht="11.25">
      <c r="B17" s="758" t="s">
        <v>457</v>
      </c>
      <c r="C17" s="758"/>
      <c r="D17" s="758"/>
      <c r="E17" s="758"/>
      <c r="F17" s="758"/>
      <c r="G17" s="758"/>
      <c r="H17" s="758"/>
      <c r="I17" s="574"/>
      <c r="J17" s="574"/>
    </row>
    <row r="23" spans="2:10" ht="15.75" thickBot="1"/>
    <row r="24" spans="2:10">
      <c r="B24" s="220"/>
    </row>
    <row r="28" spans="2:10">
      <c r="C28" s="180"/>
      <c r="D28" s="180"/>
      <c r="E28" s="180"/>
      <c r="F28" s="180"/>
      <c r="G28" s="180"/>
      <c r="H28" s="180"/>
      <c r="I28" s="180"/>
      <c r="J28" s="180"/>
    </row>
    <row r="29" spans="2:10">
      <c r="C29" s="180"/>
      <c r="D29" s="180"/>
      <c r="E29" s="180"/>
      <c r="F29" s="180"/>
      <c r="G29" s="180"/>
      <c r="H29" s="180"/>
      <c r="I29" s="180"/>
      <c r="J29" s="180"/>
    </row>
    <row r="30" spans="2:10">
      <c r="C30" s="180"/>
      <c r="D30" s="180"/>
      <c r="E30" s="180"/>
      <c r="F30" s="180"/>
      <c r="G30" s="180"/>
      <c r="H30" s="180"/>
      <c r="I30" s="180"/>
      <c r="J30" s="180"/>
    </row>
    <row r="31" spans="2:10">
      <c r="C31" s="180"/>
      <c r="D31" s="180"/>
      <c r="E31" s="180"/>
      <c r="F31" s="180"/>
      <c r="G31" s="180"/>
      <c r="H31" s="180"/>
      <c r="I31" s="180"/>
      <c r="J31" s="180"/>
    </row>
    <row r="32" spans="2:10">
      <c r="C32" s="180"/>
      <c r="D32" s="180"/>
      <c r="E32" s="180"/>
      <c r="F32" s="180"/>
      <c r="G32" s="180"/>
      <c r="H32" s="180"/>
      <c r="I32" s="180"/>
      <c r="J32" s="180"/>
    </row>
    <row r="33" spans="3:10">
      <c r="C33" s="180"/>
      <c r="D33" s="180"/>
      <c r="E33" s="180"/>
      <c r="F33" s="180"/>
      <c r="G33" s="180"/>
      <c r="H33" s="180"/>
      <c r="I33" s="180"/>
      <c r="J33" s="180"/>
    </row>
    <row r="34" spans="3:10">
      <c r="C34" s="180"/>
      <c r="D34" s="180"/>
      <c r="E34" s="180"/>
      <c r="F34" s="180"/>
      <c r="G34" s="180"/>
      <c r="H34" s="180"/>
      <c r="I34" s="180"/>
      <c r="J34" s="180"/>
    </row>
  </sheetData>
  <mergeCells count="6">
    <mergeCell ref="B3:H3"/>
    <mergeCell ref="B17:H17"/>
    <mergeCell ref="B1:K1"/>
    <mergeCell ref="C5:F5"/>
    <mergeCell ref="K5:K6"/>
    <mergeCell ref="G5:J5"/>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W76"/>
  <sheetViews>
    <sheetView showGridLines="0" showRowColHeaders="0" zoomScaleNormal="100" workbookViewId="0"/>
  </sheetViews>
  <sheetFormatPr defaultColWidth="9.140625" defaultRowHeight="11.25"/>
  <cols>
    <col min="1" max="1" customWidth="true" style="221" width="5.7109375" collapsed="false"/>
    <col min="2" max="2" customWidth="true" style="221" width="25.5703125" collapsed="false"/>
    <col min="3" max="10" customWidth="true" style="221" width="9.0" collapsed="false"/>
    <col min="11" max="19" style="222" width="9.140625" collapsed="false"/>
    <col min="20" max="16384" style="221" width="9.140625" collapsed="false"/>
  </cols>
  <sheetData>
    <row r="1" spans="2:19" s="4" customFormat="1" ht="15">
      <c r="B1" s="686" t="s">
        <v>102</v>
      </c>
      <c r="C1" s="686"/>
      <c r="D1" s="686"/>
      <c r="E1" s="686"/>
      <c r="F1" s="686"/>
      <c r="G1" s="686"/>
      <c r="H1" s="686"/>
      <c r="I1" s="686"/>
      <c r="J1" s="686"/>
      <c r="K1" s="58"/>
      <c r="L1" s="58"/>
      <c r="M1" s="58"/>
      <c r="N1" s="58"/>
      <c r="O1" s="58"/>
      <c r="P1" s="58"/>
      <c r="Q1" s="58"/>
      <c r="R1" s="58"/>
      <c r="S1" s="58"/>
    </row>
    <row r="2" spans="2:19" ht="11.25" customHeight="1"/>
    <row r="3" spans="2:19" s="614" customFormat="1" ht="30" customHeight="1">
      <c r="B3" s="765" t="s">
        <v>345</v>
      </c>
      <c r="C3" s="765"/>
      <c r="D3" s="765"/>
      <c r="E3" s="765"/>
      <c r="F3" s="765"/>
      <c r="G3" s="765"/>
      <c r="H3" s="765"/>
      <c r="I3" s="765"/>
      <c r="J3" s="765"/>
      <c r="K3" s="613"/>
      <c r="L3" s="613"/>
      <c r="M3" s="613"/>
      <c r="N3" s="613"/>
      <c r="O3" s="613"/>
      <c r="P3" s="613"/>
      <c r="Q3" s="613"/>
      <c r="R3" s="613"/>
      <c r="S3" s="613"/>
    </row>
    <row r="4" spans="2:19" ht="5.0999999999999996" customHeight="1">
      <c r="B4" s="222"/>
      <c r="C4" s="222"/>
      <c r="D4" s="222"/>
      <c r="E4" s="222"/>
      <c r="F4" s="222"/>
      <c r="G4" s="222"/>
      <c r="H4" s="222"/>
      <c r="I4" s="222"/>
      <c r="J4" s="222"/>
    </row>
    <row r="5" spans="2:19" s="224" customFormat="1" ht="15">
      <c r="B5" s="757" t="s">
        <v>72</v>
      </c>
      <c r="C5" s="757"/>
      <c r="D5" s="757"/>
      <c r="E5" s="757"/>
      <c r="F5" s="757"/>
      <c r="G5" s="757"/>
      <c r="H5" s="757"/>
      <c r="I5" s="757"/>
      <c r="J5" s="757"/>
      <c r="K5" s="223"/>
      <c r="L5" s="223"/>
      <c r="M5" s="223"/>
      <c r="N5" s="223"/>
      <c r="O5" s="223"/>
      <c r="P5" s="223"/>
      <c r="Q5" s="223"/>
      <c r="R5" s="223"/>
      <c r="S5" s="223"/>
    </row>
    <row r="14" spans="2:19" ht="14.1" customHeight="1"/>
    <row r="15" spans="2:19" ht="14.1" customHeight="1"/>
    <row r="16" spans="2:19"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37" spans="12:12">
      <c r="L37" s="221"/>
    </row>
    <row r="52" spans="1:23" s="31" customFormat="1">
      <c r="B52" s="52" t="s">
        <v>370</v>
      </c>
      <c r="C52" s="97"/>
      <c r="D52" s="97"/>
      <c r="E52" s="97"/>
      <c r="F52" s="97"/>
      <c r="G52" s="97"/>
      <c r="H52" s="97"/>
      <c r="I52" s="97"/>
      <c r="J52" s="97"/>
      <c r="K52" s="225"/>
      <c r="L52" s="615"/>
      <c r="M52" s="615"/>
      <c r="N52" s="615"/>
      <c r="O52" s="615"/>
      <c r="P52" s="615"/>
      <c r="Q52" s="616"/>
      <c r="R52" s="615"/>
      <c r="S52" s="615"/>
    </row>
    <row r="53" spans="1:23" s="4" customFormat="1" ht="11.25" customHeight="1">
      <c r="B53" s="28"/>
      <c r="C53" s="28"/>
      <c r="D53" s="28"/>
      <c r="E53" s="28"/>
      <c r="F53" s="28"/>
      <c r="G53" s="28"/>
      <c r="H53" s="28"/>
      <c r="I53" s="28"/>
      <c r="J53" s="28"/>
      <c r="K53" s="228"/>
      <c r="L53" s="226"/>
      <c r="M53" s="226"/>
      <c r="N53" s="226"/>
      <c r="O53" s="58"/>
      <c r="P53" s="58"/>
      <c r="Q53" s="227"/>
      <c r="R53" s="58"/>
      <c r="S53" s="58"/>
    </row>
    <row r="54" spans="1:23" ht="11.25" customHeight="1">
      <c r="B54" s="766"/>
      <c r="C54" s="767">
        <v>2024</v>
      </c>
      <c r="D54" s="768"/>
      <c r="E54" s="768"/>
      <c r="F54" s="768"/>
      <c r="G54" s="767">
        <v>2025</v>
      </c>
      <c r="H54" s="768"/>
      <c r="I54" s="768"/>
      <c r="J54" s="769"/>
    </row>
    <row r="55" spans="1:23">
      <c r="B55" s="766"/>
      <c r="C55" s="22" t="s">
        <v>87</v>
      </c>
      <c r="D55" s="22" t="s">
        <v>0</v>
      </c>
      <c r="E55" s="22" t="s">
        <v>88</v>
      </c>
      <c r="F55" s="23" t="s">
        <v>89</v>
      </c>
      <c r="G55" s="22" t="s">
        <v>84</v>
      </c>
      <c r="H55" s="83" t="s">
        <v>78</v>
      </c>
      <c r="I55" s="83" t="s">
        <v>101</v>
      </c>
      <c r="J55" s="83" t="s">
        <v>89</v>
      </c>
    </row>
    <row r="56" spans="1:23">
      <c r="B56" s="198" t="s">
        <v>443</v>
      </c>
      <c r="C56" s="617">
        <v>2.1651851799738501E-2</v>
      </c>
      <c r="D56" s="617">
        <v>9.9808214451071291E-3</v>
      </c>
      <c r="E56" s="617">
        <v>-1.7761862477587306E-5</v>
      </c>
      <c r="F56" s="617">
        <v>-6.5459144151729046E-3</v>
      </c>
      <c r="G56" s="617">
        <v>8.1157923189816624E-3</v>
      </c>
      <c r="H56" s="617">
        <v>-6.8153939571650272E-3</v>
      </c>
      <c r="I56" s="617">
        <v>-6.1179871468881189E-3</v>
      </c>
      <c r="J56" s="617">
        <v>5.2489159795460812E-3</v>
      </c>
      <c r="K56" s="615"/>
      <c r="L56" s="615"/>
      <c r="M56" s="615"/>
      <c r="N56" s="615"/>
      <c r="O56" s="615"/>
      <c r="P56" s="615"/>
      <c r="Q56" s="615"/>
      <c r="R56" s="615"/>
      <c r="S56" s="229"/>
      <c r="T56" s="230"/>
      <c r="U56" s="230"/>
      <c r="V56" s="230"/>
      <c r="W56" s="230"/>
    </row>
    <row r="57" spans="1:23">
      <c r="B57" s="198" t="s">
        <v>458</v>
      </c>
      <c r="C57" s="105">
        <v>154.29422255022357</v>
      </c>
      <c r="D57" s="105">
        <v>200.66585014108387</v>
      </c>
      <c r="E57" s="105">
        <v>181.81949570805978</v>
      </c>
      <c r="F57" s="105">
        <v>177.44050765369659</v>
      </c>
      <c r="G57" s="105">
        <v>161.07720493262457</v>
      </c>
      <c r="H57" s="105">
        <v>151.02367214951514</v>
      </c>
      <c r="I57" s="105">
        <v>152.73082600120767</v>
      </c>
      <c r="J57" s="105">
        <v>199.31079424519189</v>
      </c>
      <c r="K57" s="615"/>
      <c r="L57" s="615"/>
      <c r="M57" s="615"/>
      <c r="N57" s="615"/>
      <c r="O57" s="615"/>
      <c r="P57" s="615"/>
      <c r="Q57" s="615"/>
      <c r="R57" s="615"/>
      <c r="S57" s="229"/>
      <c r="T57" s="230"/>
      <c r="U57" s="230"/>
      <c r="V57" s="230"/>
      <c r="W57" s="230"/>
    </row>
    <row r="58" spans="1:23">
      <c r="B58" s="198" t="s">
        <v>459</v>
      </c>
      <c r="C58" s="105">
        <v>-78.616944213911509</v>
      </c>
      <c r="D58" s="105">
        <v>-162.21407908157414</v>
      </c>
      <c r="E58" s="105">
        <v>-181.93117905411529</v>
      </c>
      <c r="F58" s="105">
        <v>-208.19447447475017</v>
      </c>
      <c r="G58" s="105">
        <v>-132.14546317538679</v>
      </c>
      <c r="H58" s="105">
        <v>-181.44422593284273</v>
      </c>
      <c r="I58" s="105">
        <v>-186.3591890954817</v>
      </c>
      <c r="J58" s="105">
        <v>-175.38189010272032</v>
      </c>
      <c r="K58" s="615"/>
      <c r="L58" s="615"/>
      <c r="M58" s="615"/>
      <c r="N58" s="615"/>
      <c r="O58" s="615"/>
      <c r="P58" s="615"/>
      <c r="Q58" s="615"/>
      <c r="R58" s="615"/>
      <c r="S58" s="229"/>
      <c r="T58" s="230"/>
      <c r="U58" s="230"/>
      <c r="V58" s="230"/>
      <c r="W58" s="230"/>
    </row>
    <row r="59" spans="1:23">
      <c r="B59" s="198" t="s">
        <v>460</v>
      </c>
      <c r="C59" s="105">
        <v>0.90205048120573805</v>
      </c>
      <c r="D59" s="105">
        <v>0.97497883968316978</v>
      </c>
      <c r="E59" s="105">
        <v>2.7327276678083278E-2</v>
      </c>
      <c r="F59" s="105">
        <v>0.7773251752788114</v>
      </c>
      <c r="G59" s="105">
        <v>1.5773004362777583</v>
      </c>
      <c r="H59" s="105">
        <v>1.7426860352188374</v>
      </c>
      <c r="I59" s="105">
        <v>1.8057979417159165</v>
      </c>
      <c r="J59" s="105">
        <v>1.6152084504901592</v>
      </c>
      <c r="K59" s="615"/>
      <c r="L59" s="615"/>
      <c r="M59" s="615"/>
      <c r="N59" s="615"/>
      <c r="O59" s="615"/>
      <c r="P59" s="615"/>
      <c r="Q59" s="615"/>
      <c r="R59" s="615"/>
      <c r="S59" s="229"/>
      <c r="T59" s="230"/>
      <c r="U59" s="230"/>
      <c r="V59" s="230"/>
      <c r="W59" s="230"/>
    </row>
    <row r="60" spans="1:23">
      <c r="B60" s="232" t="s">
        <v>424</v>
      </c>
      <c r="C60" s="105">
        <v>76.579328817517776</v>
      </c>
      <c r="D60" s="105">
        <v>39.426749899192878</v>
      </c>
      <c r="E60" s="105">
        <v>-8.4356069377507517E-2</v>
      </c>
      <c r="F60" s="105">
        <v>-29.976641645774812</v>
      </c>
      <c r="G60" s="105">
        <v>30.509042193515519</v>
      </c>
      <c r="H60" s="105">
        <v>-28.677867748108767</v>
      </c>
      <c r="I60" s="105">
        <v>-31.822565152558138</v>
      </c>
      <c r="J60" s="105">
        <v>25.544112592961742</v>
      </c>
      <c r="K60" s="615"/>
      <c r="L60" s="615"/>
      <c r="M60" s="615"/>
      <c r="N60" s="615"/>
      <c r="O60" s="615"/>
      <c r="P60" s="615"/>
      <c r="Q60" s="615"/>
      <c r="R60" s="615"/>
      <c r="S60" s="229"/>
      <c r="T60" s="230"/>
      <c r="U60" s="230"/>
      <c r="V60" s="230"/>
      <c r="W60" s="230"/>
    </row>
    <row r="61" spans="1:23">
      <c r="C61" s="233"/>
      <c r="D61" s="233"/>
      <c r="E61" s="233"/>
      <c r="F61" s="233"/>
      <c r="G61" s="233"/>
      <c r="H61" s="233"/>
      <c r="I61" s="233"/>
    </row>
    <row r="62" spans="1:23">
      <c r="A62" s="221" t="s">
        <v>63</v>
      </c>
      <c r="B62" s="234" t="s">
        <v>410</v>
      </c>
      <c r="C62" s="235">
        <v>227.22476371061634</v>
      </c>
      <c r="D62" s="236">
        <v>1</v>
      </c>
      <c r="E62" s="233"/>
      <c r="F62" s="233"/>
      <c r="G62" s="233"/>
      <c r="H62" s="233"/>
      <c r="I62" s="233"/>
    </row>
    <row r="63" spans="1:23">
      <c r="B63" s="234" t="s">
        <v>412</v>
      </c>
      <c r="C63" s="235">
        <v>40.510343632611601</v>
      </c>
      <c r="D63" s="236">
        <v>1</v>
      </c>
      <c r="E63" s="233"/>
      <c r="F63" s="233"/>
      <c r="G63" s="233"/>
      <c r="H63" s="233"/>
      <c r="I63" s="233"/>
    </row>
    <row r="64" spans="1:23">
      <c r="B64" s="237" t="s">
        <v>623</v>
      </c>
      <c r="C64" s="235">
        <v>1.8385883425790794</v>
      </c>
      <c r="D64" s="236">
        <v>1</v>
      </c>
      <c r="L64" s="31"/>
      <c r="M64" s="31"/>
    </row>
    <row r="65" spans="1:13">
      <c r="A65" s="221" t="s">
        <v>64</v>
      </c>
      <c r="B65" s="234" t="s">
        <v>410</v>
      </c>
      <c r="C65" s="235">
        <v>27.913969465424429</v>
      </c>
      <c r="D65" s="236">
        <v>1</v>
      </c>
      <c r="L65" s="31"/>
      <c r="M65" s="31"/>
    </row>
    <row r="66" spans="1:13">
      <c r="B66" s="234" t="s">
        <v>412</v>
      </c>
      <c r="C66" s="235">
        <v>215.8922337353319</v>
      </c>
      <c r="D66" s="236">
        <v>1</v>
      </c>
      <c r="L66" s="31"/>
      <c r="M66" s="31"/>
    </row>
    <row r="67" spans="1:13">
      <c r="B67" s="234" t="s">
        <v>623</v>
      </c>
      <c r="C67" s="235">
        <v>0.2233798920886727</v>
      </c>
      <c r="D67" s="236">
        <v>1</v>
      </c>
      <c r="L67" s="31"/>
      <c r="M67" s="31"/>
    </row>
    <row r="68" spans="1:13" ht="15">
      <c r="C68" s="238"/>
      <c r="D68" s="239"/>
      <c r="L68" s="4"/>
      <c r="M68" s="4"/>
    </row>
    <row r="69" spans="1:13" ht="15">
      <c r="C69" s="238"/>
      <c r="L69" s="4"/>
      <c r="M69" s="4"/>
    </row>
    <row r="70" spans="1:13">
      <c r="B70" s="234" t="s">
        <v>624</v>
      </c>
      <c r="C70" s="559">
        <v>32.651323072916789</v>
      </c>
      <c r="L70" s="31"/>
      <c r="M70" s="31"/>
    </row>
    <row r="71" spans="1:13">
      <c r="B71" s="234" t="s">
        <v>625</v>
      </c>
      <c r="C71" s="559">
        <v>3.6009250568827427</v>
      </c>
      <c r="D71" s="240"/>
      <c r="E71" s="240"/>
      <c r="F71" s="240"/>
      <c r="G71" s="240"/>
      <c r="H71" s="240"/>
      <c r="I71" s="240"/>
      <c r="J71" s="240"/>
    </row>
    <row r="72" spans="1:13">
      <c r="C72" s="238"/>
      <c r="D72" s="240"/>
      <c r="E72" s="240"/>
      <c r="F72" s="240"/>
      <c r="G72" s="240"/>
      <c r="H72" s="240"/>
      <c r="I72" s="240"/>
      <c r="J72" s="240"/>
    </row>
    <row r="73" spans="1:13">
      <c r="C73" s="238"/>
      <c r="D73" s="240"/>
      <c r="E73" s="240"/>
      <c r="F73" s="240"/>
      <c r="G73" s="240"/>
      <c r="H73" s="240"/>
      <c r="I73" s="240"/>
      <c r="J73" s="240"/>
    </row>
    <row r="74" spans="1:13">
      <c r="B74" s="234" t="s">
        <v>649</v>
      </c>
      <c r="C74" s="235">
        <v>180.1</v>
      </c>
      <c r="D74" s="240"/>
      <c r="E74" s="240"/>
      <c r="F74" s="240"/>
      <c r="G74" s="240"/>
      <c r="H74" s="240"/>
      <c r="I74" s="240"/>
      <c r="J74" s="240"/>
    </row>
    <row r="75" spans="1:13">
      <c r="B75" s="234" t="s">
        <v>650</v>
      </c>
      <c r="C75" s="235">
        <v>35.799999999999997</v>
      </c>
      <c r="D75" s="240"/>
      <c r="E75" s="240"/>
      <c r="F75" s="240"/>
      <c r="G75" s="240"/>
      <c r="H75" s="240"/>
      <c r="I75" s="240"/>
      <c r="J75" s="240"/>
    </row>
    <row r="76" spans="1:13">
      <c r="C76" s="238"/>
      <c r="D76" s="238"/>
      <c r="E76" s="238"/>
      <c r="F76" s="238"/>
      <c r="G76" s="238"/>
      <c r="H76" s="238"/>
      <c r="I76" s="238"/>
      <c r="J76" s="238"/>
    </row>
  </sheetData>
  <mergeCells count="7">
    <mergeCell ref="B3:J3"/>
    <mergeCell ref="B1:J1"/>
    <mergeCell ref="B54:B55"/>
    <mergeCell ref="C54:F54"/>
    <mergeCell ref="G54:J54"/>
    <mergeCell ref="B5:F5"/>
    <mergeCell ref="G5:J5"/>
  </mergeCells>
  <hyperlinks>
    <hyperlink ref="B1:C1" location="Contents_en!B4" display="I. Balance of payments of the Republic of Moldova in Quarter I, 2023 (preliminary data)" xr:uid="{4EF583E3-6006-4F35-A08E-0388B6EB1E8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R69"/>
  <sheetViews>
    <sheetView showGridLines="0" showRowColHeaders="0" zoomScaleNormal="100" workbookViewId="0"/>
  </sheetViews>
  <sheetFormatPr defaultColWidth="9.140625" defaultRowHeight="11.25"/>
  <cols>
    <col min="1" max="1" customWidth="true" style="241" width="5.7109375" collapsed="false"/>
    <col min="2" max="2" customWidth="true" style="241" width="41.140625" collapsed="false"/>
    <col min="3" max="10" customWidth="true" style="241" width="8.28515625" collapsed="false"/>
    <col min="11" max="16384" style="241" width="9.140625" collapsed="false"/>
  </cols>
  <sheetData>
    <row r="1" spans="2:10" s="4" customFormat="1" ht="15">
      <c r="B1" s="686" t="s">
        <v>102</v>
      </c>
      <c r="C1" s="687"/>
      <c r="D1" s="687"/>
      <c r="E1" s="687"/>
      <c r="F1" s="687"/>
      <c r="G1" s="687"/>
      <c r="H1" s="687"/>
      <c r="I1" s="687"/>
      <c r="J1" s="687"/>
    </row>
    <row r="2" spans="2:10" ht="11.25" customHeight="1"/>
    <row r="3" spans="2:10" s="618" customFormat="1" ht="30" customHeight="1">
      <c r="B3" s="770" t="s">
        <v>139</v>
      </c>
      <c r="C3" s="770"/>
      <c r="D3" s="770"/>
      <c r="E3" s="770"/>
      <c r="F3" s="770"/>
      <c r="G3" s="770"/>
      <c r="H3" s="770"/>
      <c r="I3" s="770"/>
      <c r="J3" s="770"/>
    </row>
    <row r="4" spans="2:10" ht="5.0999999999999996" customHeight="1"/>
    <row r="5" spans="2:10" s="242" customFormat="1" ht="15">
      <c r="B5" s="757" t="s">
        <v>140</v>
      </c>
      <c r="C5" s="757"/>
      <c r="D5" s="757"/>
      <c r="E5" s="757"/>
      <c r="F5" s="757"/>
      <c r="G5" s="757"/>
      <c r="H5" s="757"/>
      <c r="I5" s="757"/>
      <c r="J5" s="757"/>
    </row>
    <row r="27" spans="2:10">
      <c r="B27" s="243"/>
      <c r="C27" s="243"/>
      <c r="D27" s="243"/>
      <c r="E27" s="243"/>
      <c r="F27" s="243"/>
      <c r="G27" s="243"/>
      <c r="H27" s="243"/>
      <c r="I27" s="243"/>
      <c r="J27" s="243"/>
    </row>
    <row r="28" spans="2:10" s="245" customFormat="1" ht="15">
      <c r="B28" s="244"/>
      <c r="C28" s="771"/>
      <c r="D28" s="772"/>
      <c r="E28" s="772"/>
      <c r="F28" s="772"/>
      <c r="G28" s="772"/>
      <c r="H28" s="772"/>
      <c r="I28" s="772"/>
      <c r="J28" s="772"/>
    </row>
    <row r="29" spans="2:10">
      <c r="B29" s="246"/>
      <c r="C29" s="243"/>
      <c r="D29" s="243"/>
      <c r="E29" s="243"/>
      <c r="F29" s="243"/>
      <c r="G29" s="243"/>
      <c r="H29" s="243"/>
      <c r="I29" s="243"/>
      <c r="J29" s="243"/>
    </row>
    <row r="30" spans="2:10">
      <c r="B30" s="246"/>
      <c r="C30" s="243"/>
      <c r="D30" s="243"/>
      <c r="E30" s="243"/>
      <c r="F30" s="243"/>
      <c r="G30" s="243"/>
      <c r="H30" s="243"/>
      <c r="I30" s="243"/>
      <c r="J30" s="243"/>
    </row>
    <row r="31" spans="2:10">
      <c r="B31" s="246"/>
      <c r="C31" s="243"/>
      <c r="D31" s="243"/>
      <c r="E31" s="243"/>
      <c r="F31" s="243"/>
      <c r="G31" s="243"/>
      <c r="H31" s="243"/>
      <c r="I31" s="243"/>
      <c r="J31" s="243"/>
    </row>
    <row r="32" spans="2:10">
      <c r="B32" s="246"/>
      <c r="C32" s="243"/>
      <c r="D32" s="243"/>
      <c r="E32" s="243"/>
      <c r="F32" s="243"/>
      <c r="G32" s="243"/>
      <c r="H32" s="243"/>
      <c r="I32" s="243"/>
      <c r="J32" s="243"/>
    </row>
    <row r="33" spans="2:10">
      <c r="B33" s="246"/>
      <c r="C33" s="243"/>
      <c r="D33" s="243"/>
      <c r="E33" s="243"/>
      <c r="F33" s="243"/>
      <c r="G33" s="243"/>
      <c r="H33" s="243"/>
      <c r="I33" s="243"/>
      <c r="J33" s="243"/>
    </row>
    <row r="34" spans="2:10">
      <c r="C34" s="243"/>
      <c r="D34" s="243"/>
      <c r="E34" s="243"/>
      <c r="F34" s="243"/>
      <c r="G34" s="243"/>
      <c r="H34" s="243"/>
      <c r="I34" s="243"/>
      <c r="J34" s="243"/>
    </row>
    <row r="46" spans="2:10" ht="15">
      <c r="B46" s="771"/>
      <c r="C46" s="772"/>
      <c r="D46" s="772"/>
      <c r="E46" s="772"/>
      <c r="F46" s="772"/>
      <c r="G46" s="772"/>
      <c r="H46" s="772"/>
      <c r="I46" s="772"/>
      <c r="J46" s="772"/>
    </row>
    <row r="47" spans="2:10">
      <c r="B47" s="243"/>
      <c r="C47" s="243"/>
      <c r="D47" s="243"/>
      <c r="E47" s="243"/>
      <c r="F47" s="243"/>
      <c r="G47" s="243"/>
      <c r="H47" s="243"/>
      <c r="I47" s="243"/>
      <c r="J47" s="243"/>
    </row>
    <row r="48" spans="2:10">
      <c r="B48" s="243"/>
      <c r="C48" s="243"/>
      <c r="D48" s="243"/>
      <c r="E48" s="243"/>
      <c r="F48" s="243"/>
      <c r="G48" s="243"/>
      <c r="H48" s="243"/>
      <c r="I48" s="243"/>
      <c r="J48" s="243"/>
    </row>
    <row r="49" spans="2:18">
      <c r="B49" s="52" t="s">
        <v>370</v>
      </c>
    </row>
    <row r="50" spans="2:18">
      <c r="B50" s="694" t="s">
        <v>461</v>
      </c>
      <c r="C50" s="694"/>
      <c r="D50" s="694"/>
      <c r="E50" s="694"/>
      <c r="F50" s="694"/>
      <c r="G50" s="694"/>
      <c r="H50" s="694"/>
      <c r="I50" s="694"/>
      <c r="J50" s="694"/>
    </row>
    <row r="52" spans="2:18">
      <c r="B52" s="773"/>
      <c r="C52" s="735">
        <v>2024</v>
      </c>
      <c r="D52" s="735"/>
      <c r="E52" s="735"/>
      <c r="F52" s="735"/>
      <c r="G52" s="732">
        <v>2025</v>
      </c>
      <c r="H52" s="733"/>
      <c r="I52" s="733"/>
      <c r="J52" s="734"/>
    </row>
    <row r="53" spans="2:18">
      <c r="B53" s="773"/>
      <c r="C53" s="22" t="s">
        <v>87</v>
      </c>
      <c r="D53" s="22" t="s">
        <v>0</v>
      </c>
      <c r="E53" s="22" t="s">
        <v>88</v>
      </c>
      <c r="F53" s="23" t="s">
        <v>89</v>
      </c>
      <c r="G53" s="22" t="s">
        <v>84</v>
      </c>
      <c r="H53" s="22" t="s">
        <v>78</v>
      </c>
      <c r="I53" s="22" t="s">
        <v>101</v>
      </c>
      <c r="J53" s="22" t="s">
        <v>89</v>
      </c>
    </row>
    <row r="54" spans="2:18">
      <c r="B54" s="90" t="s">
        <v>424</v>
      </c>
      <c r="C54" s="105">
        <v>314.74367600002108</v>
      </c>
      <c r="D54" s="105">
        <v>348.22100505485332</v>
      </c>
      <c r="E54" s="105">
        <v>433.44650015128036</v>
      </c>
      <c r="F54" s="105">
        <v>360.53989235697816</v>
      </c>
      <c r="G54" s="105">
        <v>351.58799848546073</v>
      </c>
      <c r="H54" s="105">
        <v>439.65774299802371</v>
      </c>
      <c r="I54" s="105">
        <v>486.68051184370768</v>
      </c>
      <c r="J54" s="105">
        <v>359.32935618366378</v>
      </c>
      <c r="M54" s="31"/>
      <c r="N54" s="31"/>
      <c r="O54" s="31"/>
      <c r="P54" s="31"/>
      <c r="Q54" s="31"/>
      <c r="R54" s="31"/>
    </row>
    <row r="55" spans="2:18">
      <c r="B55" s="90" t="s">
        <v>651</v>
      </c>
      <c r="C55" s="105">
        <v>67.40526197826145</v>
      </c>
      <c r="D55" s="105">
        <v>80.913958180944192</v>
      </c>
      <c r="E55" s="189">
        <v>149.52574889024555</v>
      </c>
      <c r="F55" s="189">
        <v>86.770093360942013</v>
      </c>
      <c r="G55" s="105">
        <v>116.05219601109343</v>
      </c>
      <c r="H55" s="105">
        <v>145.4131908419495</v>
      </c>
      <c r="I55" s="105">
        <v>154.13088097496424</v>
      </c>
      <c r="J55" s="105">
        <v>88.099824185127773</v>
      </c>
      <c r="M55" s="31"/>
      <c r="N55" s="31"/>
      <c r="O55" s="31"/>
      <c r="P55" s="31"/>
      <c r="Q55" s="31"/>
      <c r="R55" s="31"/>
    </row>
    <row r="56" spans="2:18">
      <c r="B56" s="90" t="s">
        <v>652</v>
      </c>
      <c r="C56" s="105">
        <v>145.13977633984828</v>
      </c>
      <c r="D56" s="105">
        <v>143.54973282345881</v>
      </c>
      <c r="E56" s="189">
        <v>142.19238531626902</v>
      </c>
      <c r="F56" s="189">
        <v>153.85568400483251</v>
      </c>
      <c r="G56" s="105">
        <v>145.46975947427367</v>
      </c>
      <c r="H56" s="105">
        <v>156.96259795173606</v>
      </c>
      <c r="I56" s="105">
        <v>160.1686482102873</v>
      </c>
      <c r="J56" s="105">
        <v>121.80624698740272</v>
      </c>
      <c r="M56" s="31"/>
      <c r="N56" s="31"/>
      <c r="O56" s="31"/>
      <c r="P56" s="31"/>
      <c r="Q56" s="31"/>
      <c r="R56" s="31"/>
    </row>
    <row r="57" spans="2:18">
      <c r="B57" s="90" t="s">
        <v>653</v>
      </c>
      <c r="C57" s="105">
        <f t="shared" ref="C57:J57" si="0">C54-C55-C56</f>
        <v>102.19863768191135</v>
      </c>
      <c r="D57" s="105">
        <f t="shared" si="0"/>
        <v>123.75731405045033</v>
      </c>
      <c r="E57" s="105">
        <f t="shared" si="0"/>
        <v>141.72836594476578</v>
      </c>
      <c r="F57" s="105">
        <f t="shared" si="0"/>
        <v>119.9141149912036</v>
      </c>
      <c r="G57" s="105">
        <f t="shared" si="0"/>
        <v>90.066043000093629</v>
      </c>
      <c r="H57" s="105">
        <f t="shared" si="0"/>
        <v>137.28195420433812</v>
      </c>
      <c r="I57" s="105">
        <f t="shared" si="0"/>
        <v>172.38098265845611</v>
      </c>
      <c r="J57" s="105">
        <f t="shared" si="0"/>
        <v>149.42328501113329</v>
      </c>
      <c r="M57" s="31"/>
      <c r="N57" s="31"/>
      <c r="O57" s="31"/>
      <c r="P57" s="31"/>
      <c r="Q57" s="31"/>
      <c r="R57" s="31"/>
    </row>
    <row r="58" spans="2:18">
      <c r="B58" s="90" t="s">
        <v>654</v>
      </c>
      <c r="C58" s="247">
        <v>8.89898557859711E-2</v>
      </c>
      <c r="D58" s="247">
        <v>8.8151614925768645E-2</v>
      </c>
      <c r="E58" s="247">
        <v>9.1265716668531255E-2</v>
      </c>
      <c r="F58" s="247">
        <v>7.8730076121021383E-2</v>
      </c>
      <c r="G58" s="247">
        <v>9.3526868508540459E-2</v>
      </c>
      <c r="H58" s="247">
        <v>0.1044861755821143</v>
      </c>
      <c r="I58" s="247">
        <v>9.3565842408570882E-2</v>
      </c>
      <c r="J58" s="247">
        <v>7.3836567730762331E-2</v>
      </c>
      <c r="M58" s="31"/>
      <c r="N58" s="31"/>
      <c r="O58" s="31"/>
      <c r="P58" s="31"/>
      <c r="Q58" s="31"/>
      <c r="R58" s="31"/>
    </row>
    <row r="60" spans="2:18">
      <c r="B60" s="248"/>
    </row>
    <row r="61" spans="2:18">
      <c r="B61" s="249"/>
      <c r="C61" s="570" t="s">
        <v>628</v>
      </c>
      <c r="D61" s="570" t="s">
        <v>629</v>
      </c>
    </row>
    <row r="62" spans="2:18">
      <c r="B62" s="90" t="s">
        <v>655</v>
      </c>
      <c r="C62" s="250">
        <v>3.8776640866357297E-3</v>
      </c>
      <c r="D62" s="250">
        <v>0</v>
      </c>
      <c r="E62" s="251">
        <v>1</v>
      </c>
      <c r="M62" s="31"/>
    </row>
    <row r="63" spans="2:18">
      <c r="B63" s="90" t="s">
        <v>626</v>
      </c>
      <c r="C63" s="250">
        <v>2.3092903071782844E-3</v>
      </c>
      <c r="D63" s="250">
        <v>1.1368558096997321E-2</v>
      </c>
      <c r="E63" s="251">
        <v>1</v>
      </c>
      <c r="M63" s="31"/>
    </row>
    <row r="64" spans="2:18">
      <c r="B64" s="90" t="s">
        <v>416</v>
      </c>
      <c r="C64" s="250">
        <v>0.19246867616497149</v>
      </c>
      <c r="D64" s="250">
        <v>2.4266170777446493E-2</v>
      </c>
      <c r="E64" s="251">
        <v>1</v>
      </c>
      <c r="M64" s="31"/>
    </row>
    <row r="65" spans="2:13" ht="11.25" customHeight="1">
      <c r="B65" s="90" t="s">
        <v>656</v>
      </c>
      <c r="C65" s="250">
        <v>1.3653746783928626E-2</v>
      </c>
      <c r="D65" s="250">
        <v>9.9188761920110846E-4</v>
      </c>
      <c r="E65" s="251">
        <v>1</v>
      </c>
      <c r="M65" s="31"/>
    </row>
    <row r="66" spans="2:13">
      <c r="B66" s="90" t="s">
        <v>415</v>
      </c>
      <c r="C66" s="250">
        <v>0.44589169301238463</v>
      </c>
      <c r="D66" s="250">
        <v>0.78705118252511208</v>
      </c>
      <c r="E66" s="251">
        <v>1</v>
      </c>
      <c r="L66" s="31"/>
    </row>
    <row r="67" spans="2:13">
      <c r="B67" s="90" t="s">
        <v>627</v>
      </c>
      <c r="C67" s="252">
        <v>0.34179892964490122</v>
      </c>
      <c r="D67" s="252">
        <v>0.17632220098124296</v>
      </c>
      <c r="E67" s="251">
        <v>1</v>
      </c>
      <c r="L67" s="31"/>
    </row>
    <row r="69" spans="2:13">
      <c r="C69" s="253"/>
      <c r="D69" s="253"/>
    </row>
  </sheetData>
  <mergeCells count="10">
    <mergeCell ref="B1:J1"/>
    <mergeCell ref="B3:J3"/>
    <mergeCell ref="C28:J28"/>
    <mergeCell ref="B46:J46"/>
    <mergeCell ref="G52:J52"/>
    <mergeCell ref="B5:F5"/>
    <mergeCell ref="G5:J5"/>
    <mergeCell ref="B52:B53"/>
    <mergeCell ref="C52:F52"/>
    <mergeCell ref="B50:J50"/>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Q37"/>
  <sheetViews>
    <sheetView showGridLines="0" showRowColHeaders="0" zoomScaleNormal="100" workbookViewId="0"/>
  </sheetViews>
  <sheetFormatPr defaultRowHeight="12" customHeight="1"/>
  <cols>
    <col min="1" max="1" customWidth="true" style="15" width="5.7109375" collapsed="false"/>
    <col min="2" max="2" customWidth="true" style="15" width="25.5703125" collapsed="false"/>
    <col min="3" max="10" customWidth="true" style="15" width="9.0" collapsed="false"/>
    <col min="11" max="143" style="15" width="9.140625" collapsed="false"/>
    <col min="144" max="144" customWidth="true" style="15" width="44.85546875" collapsed="false"/>
    <col min="145" max="185" customWidth="true" style="15" width="6.7109375" collapsed="false"/>
    <col min="186" max="186" bestFit="true" customWidth="true" style="15" width="5.42578125" collapsed="false"/>
    <col min="187" max="188" bestFit="true" customWidth="true" style="15" width="5.7109375" collapsed="false"/>
    <col min="189" max="189" bestFit="true" customWidth="true" style="15" width="5.5703125" collapsed="false"/>
    <col min="190" max="190" bestFit="true" customWidth="true" style="15" width="5.42578125" collapsed="false"/>
    <col min="191" max="192" bestFit="true" customWidth="true" style="15" width="5.7109375" collapsed="false"/>
    <col min="193" max="193" bestFit="true" customWidth="true" style="15" width="5.28515625" collapsed="false"/>
    <col min="194" max="194" bestFit="true" customWidth="true" style="15" width="5.42578125" collapsed="false"/>
    <col min="195" max="196" bestFit="true" customWidth="true" style="15" width="5.7109375" collapsed="false"/>
    <col min="197" max="231" customWidth="true" style="15" width="6.7109375" collapsed="false"/>
    <col min="232" max="232" bestFit="true" customWidth="true" style="15" width="5.7109375" collapsed="false"/>
    <col min="233" max="235" customWidth="true" style="15" width="5.7109375" collapsed="false"/>
    <col min="236" max="236" bestFit="true" customWidth="true" style="15" width="6.7109375" collapsed="false"/>
    <col min="237" max="243" customWidth="true" style="15" width="6.7109375" collapsed="false"/>
    <col min="244" max="244" bestFit="true" customWidth="true" style="15" width="5.5703125" collapsed="false"/>
    <col min="245" max="245" customWidth="true" style="15" width="6.7109375" collapsed="false"/>
    <col min="246" max="399" style="15" width="9.140625" collapsed="false"/>
    <col min="400" max="400" customWidth="true" style="15" width="44.85546875" collapsed="false"/>
    <col min="401" max="441" customWidth="true" style="15" width="6.7109375" collapsed="false"/>
    <col min="442" max="442" bestFit="true" customWidth="true" style="15" width="5.42578125" collapsed="false"/>
    <col min="443" max="444" bestFit="true" customWidth="true" style="15" width="5.7109375" collapsed="false"/>
    <col min="445" max="445" bestFit="true" customWidth="true" style="15" width="5.5703125" collapsed="false"/>
    <col min="446" max="446" bestFit="true" customWidth="true" style="15" width="5.42578125" collapsed="false"/>
    <col min="447" max="448" bestFit="true" customWidth="true" style="15" width="5.7109375" collapsed="false"/>
    <col min="449" max="449" bestFit="true" customWidth="true" style="15" width="5.28515625" collapsed="false"/>
    <col min="450" max="450" bestFit="true" customWidth="true" style="15" width="5.42578125" collapsed="false"/>
    <col min="451" max="452" bestFit="true" customWidth="true" style="15" width="5.7109375" collapsed="false"/>
    <col min="453" max="487" customWidth="true" style="15" width="6.7109375" collapsed="false"/>
    <col min="488" max="488" bestFit="true" customWidth="true" style="15" width="5.7109375" collapsed="false"/>
    <col min="489" max="491" customWidth="true" style="15" width="5.7109375" collapsed="false"/>
    <col min="492" max="492" bestFit="true" customWidth="true" style="15" width="6.7109375" collapsed="false"/>
    <col min="493" max="499" customWidth="true" style="15" width="6.7109375" collapsed="false"/>
    <col min="500" max="500" bestFit="true" customWidth="true" style="15" width="5.5703125" collapsed="false"/>
    <col min="501" max="501" customWidth="true" style="15" width="6.7109375" collapsed="false"/>
    <col min="502" max="655" style="15" width="9.140625" collapsed="false"/>
    <col min="656" max="656" customWidth="true" style="15" width="44.85546875" collapsed="false"/>
    <col min="657" max="697" customWidth="true" style="15" width="6.7109375" collapsed="false"/>
    <col min="698" max="698" bestFit="true" customWidth="true" style="15" width="5.42578125" collapsed="false"/>
    <col min="699" max="700" bestFit="true" customWidth="true" style="15" width="5.7109375" collapsed="false"/>
    <col min="701" max="701" bestFit="true" customWidth="true" style="15" width="5.5703125" collapsed="false"/>
    <col min="702" max="702" bestFit="true" customWidth="true" style="15" width="5.42578125" collapsed="false"/>
    <col min="703" max="704" bestFit="true" customWidth="true" style="15" width="5.7109375" collapsed="false"/>
    <col min="705" max="705" bestFit="true" customWidth="true" style="15" width="5.28515625" collapsed="false"/>
    <col min="706" max="706" bestFit="true" customWidth="true" style="15" width="5.42578125" collapsed="false"/>
    <col min="707" max="708" bestFit="true" customWidth="true" style="15" width="5.7109375" collapsed="false"/>
    <col min="709" max="743" customWidth="true" style="15" width="6.7109375" collapsed="false"/>
    <col min="744" max="744" bestFit="true" customWidth="true" style="15" width="5.7109375" collapsed="false"/>
    <col min="745" max="747" customWidth="true" style="15" width="5.7109375" collapsed="false"/>
    <col min="748" max="748" bestFit="true" customWidth="true" style="15" width="6.7109375" collapsed="false"/>
    <col min="749" max="755" customWidth="true" style="15" width="6.7109375" collapsed="false"/>
    <col min="756" max="756" bestFit="true" customWidth="true" style="15" width="5.5703125" collapsed="false"/>
    <col min="757" max="757" customWidth="true" style="15" width="6.7109375" collapsed="false"/>
    <col min="758" max="911" style="15" width="9.140625" collapsed="false"/>
    <col min="912" max="912" customWidth="true" style="15" width="44.85546875" collapsed="false"/>
    <col min="913" max="953" customWidth="true" style="15" width="6.7109375" collapsed="false"/>
    <col min="954" max="954" bestFit="true" customWidth="true" style="15" width="5.42578125" collapsed="false"/>
    <col min="955" max="956" bestFit="true" customWidth="true" style="15" width="5.7109375" collapsed="false"/>
    <col min="957" max="957" bestFit="true" customWidth="true" style="15" width="5.5703125" collapsed="false"/>
    <col min="958" max="958" bestFit="true" customWidth="true" style="15" width="5.42578125" collapsed="false"/>
    <col min="959" max="960" bestFit="true" customWidth="true" style="15" width="5.7109375" collapsed="false"/>
    <col min="961" max="961" bestFit="true" customWidth="true" style="15" width="5.28515625" collapsed="false"/>
    <col min="962" max="962" bestFit="true" customWidth="true" style="15" width="5.42578125" collapsed="false"/>
    <col min="963" max="964" bestFit="true" customWidth="true" style="15" width="5.7109375" collapsed="false"/>
    <col min="965" max="999" customWidth="true" style="15" width="6.7109375" collapsed="false"/>
    <col min="1000" max="1000" bestFit="true" customWidth="true" style="15" width="5.7109375" collapsed="false"/>
    <col min="1001" max="1003" customWidth="true" style="15" width="5.7109375" collapsed="false"/>
    <col min="1004" max="1004" bestFit="true" customWidth="true" style="15" width="6.7109375" collapsed="false"/>
    <col min="1005" max="1011" customWidth="true" style="15" width="6.7109375" collapsed="false"/>
    <col min="1012" max="1012" bestFit="true" customWidth="true" style="15" width="5.5703125" collapsed="false"/>
    <col min="1013" max="1013" customWidth="true" style="15" width="6.7109375" collapsed="false"/>
    <col min="1014" max="1167" style="15" width="9.140625" collapsed="false"/>
    <col min="1168" max="1168" customWidth="true" style="15" width="44.85546875" collapsed="false"/>
    <col min="1169" max="1209" customWidth="true" style="15" width="6.7109375" collapsed="false"/>
    <col min="1210" max="1210" bestFit="true" customWidth="true" style="15" width="5.42578125" collapsed="false"/>
    <col min="1211" max="1212" bestFit="true" customWidth="true" style="15" width="5.7109375" collapsed="false"/>
    <col min="1213" max="1213" bestFit="true" customWidth="true" style="15" width="5.5703125" collapsed="false"/>
    <col min="1214" max="1214" bestFit="true" customWidth="true" style="15" width="5.42578125" collapsed="false"/>
    <col min="1215" max="1216" bestFit="true" customWidth="true" style="15" width="5.7109375" collapsed="false"/>
    <col min="1217" max="1217" bestFit="true" customWidth="true" style="15" width="5.28515625" collapsed="false"/>
    <col min="1218" max="1218" bestFit="true" customWidth="true" style="15" width="5.42578125" collapsed="false"/>
    <col min="1219" max="1220" bestFit="true" customWidth="true" style="15" width="5.7109375" collapsed="false"/>
    <col min="1221" max="1255" customWidth="true" style="15" width="6.7109375" collapsed="false"/>
    <col min="1256" max="1256" bestFit="true" customWidth="true" style="15" width="5.7109375" collapsed="false"/>
    <col min="1257" max="1259" customWidth="true" style="15" width="5.7109375" collapsed="false"/>
    <col min="1260" max="1260" bestFit="true" customWidth="true" style="15" width="6.7109375" collapsed="false"/>
    <col min="1261" max="1267" customWidth="true" style="15" width="6.7109375" collapsed="false"/>
    <col min="1268" max="1268" bestFit="true" customWidth="true" style="15" width="5.5703125" collapsed="false"/>
    <col min="1269" max="1269" customWidth="true" style="15" width="6.7109375" collapsed="false"/>
    <col min="1270" max="1423" style="15" width="9.140625" collapsed="false"/>
    <col min="1424" max="1424" customWidth="true" style="15" width="44.85546875" collapsed="false"/>
    <col min="1425" max="1465" customWidth="true" style="15" width="6.7109375" collapsed="false"/>
    <col min="1466" max="1466" bestFit="true" customWidth="true" style="15" width="5.42578125" collapsed="false"/>
    <col min="1467" max="1468" bestFit="true" customWidth="true" style="15" width="5.7109375" collapsed="false"/>
    <col min="1469" max="1469" bestFit="true" customWidth="true" style="15" width="5.5703125" collapsed="false"/>
    <col min="1470" max="1470" bestFit="true" customWidth="true" style="15" width="5.42578125" collapsed="false"/>
    <col min="1471" max="1472" bestFit="true" customWidth="true" style="15" width="5.7109375" collapsed="false"/>
    <col min="1473" max="1473" bestFit="true" customWidth="true" style="15" width="5.28515625" collapsed="false"/>
    <col min="1474" max="1474" bestFit="true" customWidth="true" style="15" width="5.42578125" collapsed="false"/>
    <col min="1475" max="1476" bestFit="true" customWidth="true" style="15" width="5.7109375" collapsed="false"/>
    <col min="1477" max="1511" customWidth="true" style="15" width="6.7109375" collapsed="false"/>
    <col min="1512" max="1512" bestFit="true" customWidth="true" style="15" width="5.7109375" collapsed="false"/>
    <col min="1513" max="1515" customWidth="true" style="15" width="5.7109375" collapsed="false"/>
    <col min="1516" max="1516" bestFit="true" customWidth="true" style="15" width="6.7109375" collapsed="false"/>
    <col min="1517" max="1523" customWidth="true" style="15" width="6.7109375" collapsed="false"/>
    <col min="1524" max="1524" bestFit="true" customWidth="true" style="15" width="5.5703125" collapsed="false"/>
    <col min="1525" max="1525" customWidth="true" style="15" width="6.7109375" collapsed="false"/>
    <col min="1526" max="1679" style="15" width="9.140625" collapsed="false"/>
    <col min="1680" max="1680" customWidth="true" style="15" width="44.85546875" collapsed="false"/>
    <col min="1681" max="1721" customWidth="true" style="15" width="6.7109375" collapsed="false"/>
    <col min="1722" max="1722" bestFit="true" customWidth="true" style="15" width="5.42578125" collapsed="false"/>
    <col min="1723" max="1724" bestFit="true" customWidth="true" style="15" width="5.7109375" collapsed="false"/>
    <col min="1725" max="1725" bestFit="true" customWidth="true" style="15" width="5.5703125" collapsed="false"/>
    <col min="1726" max="1726" bestFit="true" customWidth="true" style="15" width="5.42578125" collapsed="false"/>
    <col min="1727" max="1728" bestFit="true" customWidth="true" style="15" width="5.7109375" collapsed="false"/>
    <col min="1729" max="1729" bestFit="true" customWidth="true" style="15" width="5.28515625" collapsed="false"/>
    <col min="1730" max="1730" bestFit="true" customWidth="true" style="15" width="5.42578125" collapsed="false"/>
    <col min="1731" max="1732" bestFit="true" customWidth="true" style="15" width="5.7109375" collapsed="false"/>
    <col min="1733" max="1767" customWidth="true" style="15" width="6.7109375" collapsed="false"/>
    <col min="1768" max="1768" bestFit="true" customWidth="true" style="15" width="5.7109375" collapsed="false"/>
    <col min="1769" max="1771" customWidth="true" style="15" width="5.7109375" collapsed="false"/>
    <col min="1772" max="1772" bestFit="true" customWidth="true" style="15" width="6.7109375" collapsed="false"/>
    <col min="1773" max="1779" customWidth="true" style="15" width="6.7109375" collapsed="false"/>
    <col min="1780" max="1780" bestFit="true" customWidth="true" style="15" width="5.5703125" collapsed="false"/>
    <col min="1781" max="1781" customWidth="true" style="15" width="6.7109375" collapsed="false"/>
    <col min="1782" max="1935" style="15" width="9.140625" collapsed="false"/>
    <col min="1936" max="1936" customWidth="true" style="15" width="44.85546875" collapsed="false"/>
    <col min="1937" max="1977" customWidth="true" style="15" width="6.7109375" collapsed="false"/>
    <col min="1978" max="1978" bestFit="true" customWidth="true" style="15" width="5.42578125" collapsed="false"/>
    <col min="1979" max="1980" bestFit="true" customWidth="true" style="15" width="5.7109375" collapsed="false"/>
    <col min="1981" max="1981" bestFit="true" customWidth="true" style="15" width="5.5703125" collapsed="false"/>
    <col min="1982" max="1982" bestFit="true" customWidth="true" style="15" width="5.42578125" collapsed="false"/>
    <col min="1983" max="1984" bestFit="true" customWidth="true" style="15" width="5.7109375" collapsed="false"/>
    <col min="1985" max="1985" bestFit="true" customWidth="true" style="15" width="5.28515625" collapsed="false"/>
    <col min="1986" max="1986" bestFit="true" customWidth="true" style="15" width="5.42578125" collapsed="false"/>
    <col min="1987" max="1988" bestFit="true" customWidth="true" style="15" width="5.7109375" collapsed="false"/>
    <col min="1989" max="2023" customWidth="true" style="15" width="6.7109375" collapsed="false"/>
    <col min="2024" max="2024" bestFit="true" customWidth="true" style="15" width="5.7109375" collapsed="false"/>
    <col min="2025" max="2027" customWidth="true" style="15" width="5.7109375" collapsed="false"/>
    <col min="2028" max="2028" bestFit="true" customWidth="true" style="15" width="6.7109375" collapsed="false"/>
    <col min="2029" max="2035" customWidth="true" style="15" width="6.7109375" collapsed="false"/>
    <col min="2036" max="2036" bestFit="true" customWidth="true" style="15" width="5.5703125" collapsed="false"/>
    <col min="2037" max="2037" customWidth="true" style="15" width="6.7109375" collapsed="false"/>
    <col min="2038" max="2191" style="15" width="9.140625" collapsed="false"/>
    <col min="2192" max="2192" customWidth="true" style="15" width="44.85546875" collapsed="false"/>
    <col min="2193" max="2233" customWidth="true" style="15" width="6.7109375" collapsed="false"/>
    <col min="2234" max="2234" bestFit="true" customWidth="true" style="15" width="5.42578125" collapsed="false"/>
    <col min="2235" max="2236" bestFit="true" customWidth="true" style="15" width="5.7109375" collapsed="false"/>
    <col min="2237" max="2237" bestFit="true" customWidth="true" style="15" width="5.5703125" collapsed="false"/>
    <col min="2238" max="2238" bestFit="true" customWidth="true" style="15" width="5.42578125" collapsed="false"/>
    <col min="2239" max="2240" bestFit="true" customWidth="true" style="15" width="5.7109375" collapsed="false"/>
    <col min="2241" max="2241" bestFit="true" customWidth="true" style="15" width="5.28515625" collapsed="false"/>
    <col min="2242" max="2242" bestFit="true" customWidth="true" style="15" width="5.42578125" collapsed="false"/>
    <col min="2243" max="2244" bestFit="true" customWidth="true" style="15" width="5.7109375" collapsed="false"/>
    <col min="2245" max="2279" customWidth="true" style="15" width="6.7109375" collapsed="false"/>
    <col min="2280" max="2280" bestFit="true" customWidth="true" style="15" width="5.7109375" collapsed="false"/>
    <col min="2281" max="2283" customWidth="true" style="15" width="5.7109375" collapsed="false"/>
    <col min="2284" max="2284" bestFit="true" customWidth="true" style="15" width="6.7109375" collapsed="false"/>
    <col min="2285" max="2291" customWidth="true" style="15" width="6.7109375" collapsed="false"/>
    <col min="2292" max="2292" bestFit="true" customWidth="true" style="15" width="5.5703125" collapsed="false"/>
    <col min="2293" max="2293" customWidth="true" style="15" width="6.7109375" collapsed="false"/>
    <col min="2294" max="2447" style="15" width="9.140625" collapsed="false"/>
    <col min="2448" max="2448" customWidth="true" style="15" width="44.85546875" collapsed="false"/>
    <col min="2449" max="2489" customWidth="true" style="15" width="6.7109375" collapsed="false"/>
    <col min="2490" max="2490" bestFit="true" customWidth="true" style="15" width="5.42578125" collapsed="false"/>
    <col min="2491" max="2492" bestFit="true" customWidth="true" style="15" width="5.7109375" collapsed="false"/>
    <col min="2493" max="2493" bestFit="true" customWidth="true" style="15" width="5.5703125" collapsed="false"/>
    <col min="2494" max="2494" bestFit="true" customWidth="true" style="15" width="5.42578125" collapsed="false"/>
    <col min="2495" max="2496" bestFit="true" customWidth="true" style="15" width="5.7109375" collapsed="false"/>
    <col min="2497" max="2497" bestFit="true" customWidth="true" style="15" width="5.28515625" collapsed="false"/>
    <col min="2498" max="2498" bestFit="true" customWidth="true" style="15" width="5.42578125" collapsed="false"/>
    <col min="2499" max="2500" bestFit="true" customWidth="true" style="15" width="5.7109375" collapsed="false"/>
    <col min="2501" max="2535" customWidth="true" style="15" width="6.7109375" collapsed="false"/>
    <col min="2536" max="2536" bestFit="true" customWidth="true" style="15" width="5.7109375" collapsed="false"/>
    <col min="2537" max="2539" customWidth="true" style="15" width="5.7109375" collapsed="false"/>
    <col min="2540" max="2540" bestFit="true" customWidth="true" style="15" width="6.7109375" collapsed="false"/>
    <col min="2541" max="2547" customWidth="true" style="15" width="6.7109375" collapsed="false"/>
    <col min="2548" max="2548" bestFit="true" customWidth="true" style="15" width="5.5703125" collapsed="false"/>
    <col min="2549" max="2549" customWidth="true" style="15" width="6.7109375" collapsed="false"/>
    <col min="2550" max="2703" style="15" width="9.140625" collapsed="false"/>
    <col min="2704" max="2704" customWidth="true" style="15" width="44.85546875" collapsed="false"/>
    <col min="2705" max="2745" customWidth="true" style="15" width="6.7109375" collapsed="false"/>
    <col min="2746" max="2746" bestFit="true" customWidth="true" style="15" width="5.42578125" collapsed="false"/>
    <col min="2747" max="2748" bestFit="true" customWidth="true" style="15" width="5.7109375" collapsed="false"/>
    <col min="2749" max="2749" bestFit="true" customWidth="true" style="15" width="5.5703125" collapsed="false"/>
    <col min="2750" max="2750" bestFit="true" customWidth="true" style="15" width="5.42578125" collapsed="false"/>
    <col min="2751" max="2752" bestFit="true" customWidth="true" style="15" width="5.7109375" collapsed="false"/>
    <col min="2753" max="2753" bestFit="true" customWidth="true" style="15" width="5.28515625" collapsed="false"/>
    <col min="2754" max="2754" bestFit="true" customWidth="true" style="15" width="5.42578125" collapsed="false"/>
    <col min="2755" max="2756" bestFit="true" customWidth="true" style="15" width="5.7109375" collapsed="false"/>
    <col min="2757" max="2791" customWidth="true" style="15" width="6.7109375" collapsed="false"/>
    <col min="2792" max="2792" bestFit="true" customWidth="true" style="15" width="5.7109375" collapsed="false"/>
    <col min="2793" max="2795" customWidth="true" style="15" width="5.7109375" collapsed="false"/>
    <col min="2796" max="2796" bestFit="true" customWidth="true" style="15" width="6.7109375" collapsed="false"/>
    <col min="2797" max="2803" customWidth="true" style="15" width="6.7109375" collapsed="false"/>
    <col min="2804" max="2804" bestFit="true" customWidth="true" style="15" width="5.5703125" collapsed="false"/>
    <col min="2805" max="2805" customWidth="true" style="15" width="6.7109375" collapsed="false"/>
    <col min="2806" max="2959" style="15" width="9.140625" collapsed="false"/>
    <col min="2960" max="2960" customWidth="true" style="15" width="44.85546875" collapsed="false"/>
    <col min="2961" max="3001" customWidth="true" style="15" width="6.7109375" collapsed="false"/>
    <col min="3002" max="3002" bestFit="true" customWidth="true" style="15" width="5.42578125" collapsed="false"/>
    <col min="3003" max="3004" bestFit="true" customWidth="true" style="15" width="5.7109375" collapsed="false"/>
    <col min="3005" max="3005" bestFit="true" customWidth="true" style="15" width="5.5703125" collapsed="false"/>
    <col min="3006" max="3006" bestFit="true" customWidth="true" style="15" width="5.42578125" collapsed="false"/>
    <col min="3007" max="3008" bestFit="true" customWidth="true" style="15" width="5.7109375" collapsed="false"/>
    <col min="3009" max="3009" bestFit="true" customWidth="true" style="15" width="5.28515625" collapsed="false"/>
    <col min="3010" max="3010" bestFit="true" customWidth="true" style="15" width="5.42578125" collapsed="false"/>
    <col min="3011" max="3012" bestFit="true" customWidth="true" style="15" width="5.7109375" collapsed="false"/>
    <col min="3013" max="3047" customWidth="true" style="15" width="6.7109375" collapsed="false"/>
    <col min="3048" max="3048" bestFit="true" customWidth="true" style="15" width="5.7109375" collapsed="false"/>
    <col min="3049" max="3051" customWidth="true" style="15" width="5.7109375" collapsed="false"/>
    <col min="3052" max="3052" bestFit="true" customWidth="true" style="15" width="6.7109375" collapsed="false"/>
    <col min="3053" max="3059" customWidth="true" style="15" width="6.7109375" collapsed="false"/>
    <col min="3060" max="3060" bestFit="true" customWidth="true" style="15" width="5.5703125" collapsed="false"/>
    <col min="3061" max="3061" customWidth="true" style="15" width="6.7109375" collapsed="false"/>
    <col min="3062" max="3215" style="15" width="9.140625" collapsed="false"/>
    <col min="3216" max="3216" customWidth="true" style="15" width="44.85546875" collapsed="false"/>
    <col min="3217" max="3257" customWidth="true" style="15" width="6.7109375" collapsed="false"/>
    <col min="3258" max="3258" bestFit="true" customWidth="true" style="15" width="5.42578125" collapsed="false"/>
    <col min="3259" max="3260" bestFit="true" customWidth="true" style="15" width="5.7109375" collapsed="false"/>
    <col min="3261" max="3261" bestFit="true" customWidth="true" style="15" width="5.5703125" collapsed="false"/>
    <col min="3262" max="3262" bestFit="true" customWidth="true" style="15" width="5.42578125" collapsed="false"/>
    <col min="3263" max="3264" bestFit="true" customWidth="true" style="15" width="5.7109375" collapsed="false"/>
    <col min="3265" max="3265" bestFit="true" customWidth="true" style="15" width="5.28515625" collapsed="false"/>
    <col min="3266" max="3266" bestFit="true" customWidth="true" style="15" width="5.42578125" collapsed="false"/>
    <col min="3267" max="3268" bestFit="true" customWidth="true" style="15" width="5.7109375" collapsed="false"/>
    <col min="3269" max="3303" customWidth="true" style="15" width="6.7109375" collapsed="false"/>
    <col min="3304" max="3304" bestFit="true" customWidth="true" style="15" width="5.7109375" collapsed="false"/>
    <col min="3305" max="3307" customWidth="true" style="15" width="5.7109375" collapsed="false"/>
    <col min="3308" max="3308" bestFit="true" customWidth="true" style="15" width="6.7109375" collapsed="false"/>
    <col min="3309" max="3315" customWidth="true" style="15" width="6.7109375" collapsed="false"/>
    <col min="3316" max="3316" bestFit="true" customWidth="true" style="15" width="5.5703125" collapsed="false"/>
    <col min="3317" max="3317" customWidth="true" style="15" width="6.7109375" collapsed="false"/>
    <col min="3318" max="3471" style="15" width="9.140625" collapsed="false"/>
    <col min="3472" max="3472" customWidth="true" style="15" width="44.85546875" collapsed="false"/>
    <col min="3473" max="3513" customWidth="true" style="15" width="6.7109375" collapsed="false"/>
    <col min="3514" max="3514" bestFit="true" customWidth="true" style="15" width="5.42578125" collapsed="false"/>
    <col min="3515" max="3516" bestFit="true" customWidth="true" style="15" width="5.7109375" collapsed="false"/>
    <col min="3517" max="3517" bestFit="true" customWidth="true" style="15" width="5.5703125" collapsed="false"/>
    <col min="3518" max="3518" bestFit="true" customWidth="true" style="15" width="5.42578125" collapsed="false"/>
    <col min="3519" max="3520" bestFit="true" customWidth="true" style="15" width="5.7109375" collapsed="false"/>
    <col min="3521" max="3521" bestFit="true" customWidth="true" style="15" width="5.28515625" collapsed="false"/>
    <col min="3522" max="3522" bestFit="true" customWidth="true" style="15" width="5.42578125" collapsed="false"/>
    <col min="3523" max="3524" bestFit="true" customWidth="true" style="15" width="5.7109375" collapsed="false"/>
    <col min="3525" max="3559" customWidth="true" style="15" width="6.7109375" collapsed="false"/>
    <col min="3560" max="3560" bestFit="true" customWidth="true" style="15" width="5.7109375" collapsed="false"/>
    <col min="3561" max="3563" customWidth="true" style="15" width="5.7109375" collapsed="false"/>
    <col min="3564" max="3564" bestFit="true" customWidth="true" style="15" width="6.7109375" collapsed="false"/>
    <col min="3565" max="3571" customWidth="true" style="15" width="6.7109375" collapsed="false"/>
    <col min="3572" max="3572" bestFit="true" customWidth="true" style="15" width="5.5703125" collapsed="false"/>
    <col min="3573" max="3573" customWidth="true" style="15" width="6.7109375" collapsed="false"/>
    <col min="3574" max="3727" style="15" width="9.140625" collapsed="false"/>
    <col min="3728" max="3728" customWidth="true" style="15" width="44.85546875" collapsed="false"/>
    <col min="3729" max="3769" customWidth="true" style="15" width="6.7109375" collapsed="false"/>
    <col min="3770" max="3770" bestFit="true" customWidth="true" style="15" width="5.42578125" collapsed="false"/>
    <col min="3771" max="3772" bestFit="true" customWidth="true" style="15" width="5.7109375" collapsed="false"/>
    <col min="3773" max="3773" bestFit="true" customWidth="true" style="15" width="5.5703125" collapsed="false"/>
    <col min="3774" max="3774" bestFit="true" customWidth="true" style="15" width="5.42578125" collapsed="false"/>
    <col min="3775" max="3776" bestFit="true" customWidth="true" style="15" width="5.7109375" collapsed="false"/>
    <col min="3777" max="3777" bestFit="true" customWidth="true" style="15" width="5.28515625" collapsed="false"/>
    <col min="3778" max="3778" bestFit="true" customWidth="true" style="15" width="5.42578125" collapsed="false"/>
    <col min="3779" max="3780" bestFit="true" customWidth="true" style="15" width="5.7109375" collapsed="false"/>
    <col min="3781" max="3815" customWidth="true" style="15" width="6.7109375" collapsed="false"/>
    <col min="3816" max="3816" bestFit="true" customWidth="true" style="15" width="5.7109375" collapsed="false"/>
    <col min="3817" max="3819" customWidth="true" style="15" width="5.7109375" collapsed="false"/>
    <col min="3820" max="3820" bestFit="true" customWidth="true" style="15" width="6.7109375" collapsed="false"/>
    <col min="3821" max="3827" customWidth="true" style="15" width="6.7109375" collapsed="false"/>
    <col min="3828" max="3828" bestFit="true" customWidth="true" style="15" width="5.5703125" collapsed="false"/>
    <col min="3829" max="3829" customWidth="true" style="15" width="6.7109375" collapsed="false"/>
    <col min="3830" max="3983" style="15" width="9.140625" collapsed="false"/>
    <col min="3984" max="3984" customWidth="true" style="15" width="44.85546875" collapsed="false"/>
    <col min="3985" max="4025" customWidth="true" style="15" width="6.7109375" collapsed="false"/>
    <col min="4026" max="4026" bestFit="true" customWidth="true" style="15" width="5.42578125" collapsed="false"/>
    <col min="4027" max="4028" bestFit="true" customWidth="true" style="15" width="5.7109375" collapsed="false"/>
    <col min="4029" max="4029" bestFit="true" customWidth="true" style="15" width="5.5703125" collapsed="false"/>
    <col min="4030" max="4030" bestFit="true" customWidth="true" style="15" width="5.42578125" collapsed="false"/>
    <col min="4031" max="4032" bestFit="true" customWidth="true" style="15" width="5.7109375" collapsed="false"/>
    <col min="4033" max="4033" bestFit="true" customWidth="true" style="15" width="5.28515625" collapsed="false"/>
    <col min="4034" max="4034" bestFit="true" customWidth="true" style="15" width="5.42578125" collapsed="false"/>
    <col min="4035" max="4036" bestFit="true" customWidth="true" style="15" width="5.7109375" collapsed="false"/>
    <col min="4037" max="4071" customWidth="true" style="15" width="6.7109375" collapsed="false"/>
    <col min="4072" max="4072" bestFit="true" customWidth="true" style="15" width="5.7109375" collapsed="false"/>
    <col min="4073" max="4075" customWidth="true" style="15" width="5.7109375" collapsed="false"/>
    <col min="4076" max="4076" bestFit="true" customWidth="true" style="15" width="6.7109375" collapsed="false"/>
    <col min="4077" max="4083" customWidth="true" style="15" width="6.7109375" collapsed="false"/>
    <col min="4084" max="4084" bestFit="true" customWidth="true" style="15" width="5.5703125" collapsed="false"/>
    <col min="4085" max="4085" customWidth="true" style="15" width="6.7109375" collapsed="false"/>
    <col min="4086" max="4239" style="15" width="9.140625" collapsed="false"/>
    <col min="4240" max="4240" customWidth="true" style="15" width="44.85546875" collapsed="false"/>
    <col min="4241" max="4281" customWidth="true" style="15" width="6.7109375" collapsed="false"/>
    <col min="4282" max="4282" bestFit="true" customWidth="true" style="15" width="5.42578125" collapsed="false"/>
    <col min="4283" max="4284" bestFit="true" customWidth="true" style="15" width="5.7109375" collapsed="false"/>
    <col min="4285" max="4285" bestFit="true" customWidth="true" style="15" width="5.5703125" collapsed="false"/>
    <col min="4286" max="4286" bestFit="true" customWidth="true" style="15" width="5.42578125" collapsed="false"/>
    <col min="4287" max="4288" bestFit="true" customWidth="true" style="15" width="5.7109375" collapsed="false"/>
    <col min="4289" max="4289" bestFit="true" customWidth="true" style="15" width="5.28515625" collapsed="false"/>
    <col min="4290" max="4290" bestFit="true" customWidth="true" style="15" width="5.42578125" collapsed="false"/>
    <col min="4291" max="4292" bestFit="true" customWidth="true" style="15" width="5.7109375" collapsed="false"/>
    <col min="4293" max="4327" customWidth="true" style="15" width="6.7109375" collapsed="false"/>
    <col min="4328" max="4328" bestFit="true" customWidth="true" style="15" width="5.7109375" collapsed="false"/>
    <col min="4329" max="4331" customWidth="true" style="15" width="5.7109375" collapsed="false"/>
    <col min="4332" max="4332" bestFit="true" customWidth="true" style="15" width="6.7109375" collapsed="false"/>
    <col min="4333" max="4339" customWidth="true" style="15" width="6.7109375" collapsed="false"/>
    <col min="4340" max="4340" bestFit="true" customWidth="true" style="15" width="5.5703125" collapsed="false"/>
    <col min="4341" max="4341" customWidth="true" style="15" width="6.7109375" collapsed="false"/>
    <col min="4342" max="4495" style="15" width="9.140625" collapsed="false"/>
    <col min="4496" max="4496" customWidth="true" style="15" width="44.85546875" collapsed="false"/>
    <col min="4497" max="4537" customWidth="true" style="15" width="6.7109375" collapsed="false"/>
    <col min="4538" max="4538" bestFit="true" customWidth="true" style="15" width="5.42578125" collapsed="false"/>
    <col min="4539" max="4540" bestFit="true" customWidth="true" style="15" width="5.7109375" collapsed="false"/>
    <col min="4541" max="4541" bestFit="true" customWidth="true" style="15" width="5.5703125" collapsed="false"/>
    <col min="4542" max="4542" bestFit="true" customWidth="true" style="15" width="5.42578125" collapsed="false"/>
    <col min="4543" max="4544" bestFit="true" customWidth="true" style="15" width="5.7109375" collapsed="false"/>
    <col min="4545" max="4545" bestFit="true" customWidth="true" style="15" width="5.28515625" collapsed="false"/>
    <col min="4546" max="4546" bestFit="true" customWidth="true" style="15" width="5.42578125" collapsed="false"/>
    <col min="4547" max="4548" bestFit="true" customWidth="true" style="15" width="5.7109375" collapsed="false"/>
    <col min="4549" max="4583" customWidth="true" style="15" width="6.7109375" collapsed="false"/>
    <col min="4584" max="4584" bestFit="true" customWidth="true" style="15" width="5.7109375" collapsed="false"/>
    <col min="4585" max="4587" customWidth="true" style="15" width="5.7109375" collapsed="false"/>
    <col min="4588" max="4588" bestFit="true" customWidth="true" style="15" width="6.7109375" collapsed="false"/>
    <col min="4589" max="4595" customWidth="true" style="15" width="6.7109375" collapsed="false"/>
    <col min="4596" max="4596" bestFit="true" customWidth="true" style="15" width="5.5703125" collapsed="false"/>
    <col min="4597" max="4597" customWidth="true" style="15" width="6.7109375" collapsed="false"/>
    <col min="4598" max="4751" style="15" width="9.140625" collapsed="false"/>
    <col min="4752" max="4752" customWidth="true" style="15" width="44.85546875" collapsed="false"/>
    <col min="4753" max="4793" customWidth="true" style="15" width="6.7109375" collapsed="false"/>
    <col min="4794" max="4794" bestFit="true" customWidth="true" style="15" width="5.42578125" collapsed="false"/>
    <col min="4795" max="4796" bestFit="true" customWidth="true" style="15" width="5.7109375" collapsed="false"/>
    <col min="4797" max="4797" bestFit="true" customWidth="true" style="15" width="5.5703125" collapsed="false"/>
    <col min="4798" max="4798" bestFit="true" customWidth="true" style="15" width="5.42578125" collapsed="false"/>
    <col min="4799" max="4800" bestFit="true" customWidth="true" style="15" width="5.7109375" collapsed="false"/>
    <col min="4801" max="4801" bestFit="true" customWidth="true" style="15" width="5.28515625" collapsed="false"/>
    <col min="4802" max="4802" bestFit="true" customWidth="true" style="15" width="5.42578125" collapsed="false"/>
    <col min="4803" max="4804" bestFit="true" customWidth="true" style="15" width="5.7109375" collapsed="false"/>
    <col min="4805" max="4839" customWidth="true" style="15" width="6.7109375" collapsed="false"/>
    <col min="4840" max="4840" bestFit="true" customWidth="true" style="15" width="5.7109375" collapsed="false"/>
    <col min="4841" max="4843" customWidth="true" style="15" width="5.7109375" collapsed="false"/>
    <col min="4844" max="4844" bestFit="true" customWidth="true" style="15" width="6.7109375" collapsed="false"/>
    <col min="4845" max="4851" customWidth="true" style="15" width="6.7109375" collapsed="false"/>
    <col min="4852" max="4852" bestFit="true" customWidth="true" style="15" width="5.5703125" collapsed="false"/>
    <col min="4853" max="4853" customWidth="true" style="15" width="6.7109375" collapsed="false"/>
    <col min="4854" max="5007" style="15" width="9.140625" collapsed="false"/>
    <col min="5008" max="5008" customWidth="true" style="15" width="44.85546875" collapsed="false"/>
    <col min="5009" max="5049" customWidth="true" style="15" width="6.7109375" collapsed="false"/>
    <col min="5050" max="5050" bestFit="true" customWidth="true" style="15" width="5.42578125" collapsed="false"/>
    <col min="5051" max="5052" bestFit="true" customWidth="true" style="15" width="5.7109375" collapsed="false"/>
    <col min="5053" max="5053" bestFit="true" customWidth="true" style="15" width="5.5703125" collapsed="false"/>
    <col min="5054" max="5054" bestFit="true" customWidth="true" style="15" width="5.42578125" collapsed="false"/>
    <col min="5055" max="5056" bestFit="true" customWidth="true" style="15" width="5.7109375" collapsed="false"/>
    <col min="5057" max="5057" bestFit="true" customWidth="true" style="15" width="5.28515625" collapsed="false"/>
    <col min="5058" max="5058" bestFit="true" customWidth="true" style="15" width="5.42578125" collapsed="false"/>
    <col min="5059" max="5060" bestFit="true" customWidth="true" style="15" width="5.7109375" collapsed="false"/>
    <col min="5061" max="5095" customWidth="true" style="15" width="6.7109375" collapsed="false"/>
    <col min="5096" max="5096" bestFit="true" customWidth="true" style="15" width="5.7109375" collapsed="false"/>
    <col min="5097" max="5099" customWidth="true" style="15" width="5.7109375" collapsed="false"/>
    <col min="5100" max="5100" bestFit="true" customWidth="true" style="15" width="6.7109375" collapsed="false"/>
    <col min="5101" max="5107" customWidth="true" style="15" width="6.7109375" collapsed="false"/>
    <col min="5108" max="5108" bestFit="true" customWidth="true" style="15" width="5.5703125" collapsed="false"/>
    <col min="5109" max="5109" customWidth="true" style="15" width="6.7109375" collapsed="false"/>
    <col min="5110" max="5263" style="15" width="9.140625" collapsed="false"/>
    <col min="5264" max="5264" customWidth="true" style="15" width="44.85546875" collapsed="false"/>
    <col min="5265" max="5305" customWidth="true" style="15" width="6.7109375" collapsed="false"/>
    <col min="5306" max="5306" bestFit="true" customWidth="true" style="15" width="5.42578125" collapsed="false"/>
    <col min="5307" max="5308" bestFit="true" customWidth="true" style="15" width="5.7109375" collapsed="false"/>
    <col min="5309" max="5309" bestFit="true" customWidth="true" style="15" width="5.5703125" collapsed="false"/>
    <col min="5310" max="5310" bestFit="true" customWidth="true" style="15" width="5.42578125" collapsed="false"/>
    <col min="5311" max="5312" bestFit="true" customWidth="true" style="15" width="5.7109375" collapsed="false"/>
    <col min="5313" max="5313" bestFit="true" customWidth="true" style="15" width="5.28515625" collapsed="false"/>
    <col min="5314" max="5314" bestFit="true" customWidth="true" style="15" width="5.42578125" collapsed="false"/>
    <col min="5315" max="5316" bestFit="true" customWidth="true" style="15" width="5.7109375" collapsed="false"/>
    <col min="5317" max="5351" customWidth="true" style="15" width="6.7109375" collapsed="false"/>
    <col min="5352" max="5352" bestFit="true" customWidth="true" style="15" width="5.7109375" collapsed="false"/>
    <col min="5353" max="5355" customWidth="true" style="15" width="5.7109375" collapsed="false"/>
    <col min="5356" max="5356" bestFit="true" customWidth="true" style="15" width="6.7109375" collapsed="false"/>
    <col min="5357" max="5363" customWidth="true" style="15" width="6.7109375" collapsed="false"/>
    <col min="5364" max="5364" bestFit="true" customWidth="true" style="15" width="5.5703125" collapsed="false"/>
    <col min="5365" max="5365" customWidth="true" style="15" width="6.7109375" collapsed="false"/>
    <col min="5366" max="5519" style="15" width="9.140625" collapsed="false"/>
    <col min="5520" max="5520" customWidth="true" style="15" width="44.85546875" collapsed="false"/>
    <col min="5521" max="5561" customWidth="true" style="15" width="6.7109375" collapsed="false"/>
    <col min="5562" max="5562" bestFit="true" customWidth="true" style="15" width="5.42578125" collapsed="false"/>
    <col min="5563" max="5564" bestFit="true" customWidth="true" style="15" width="5.7109375" collapsed="false"/>
    <col min="5565" max="5565" bestFit="true" customWidth="true" style="15" width="5.5703125" collapsed="false"/>
    <col min="5566" max="5566" bestFit="true" customWidth="true" style="15" width="5.42578125" collapsed="false"/>
    <col min="5567" max="5568" bestFit="true" customWidth="true" style="15" width="5.7109375" collapsed="false"/>
    <col min="5569" max="5569" bestFit="true" customWidth="true" style="15" width="5.28515625" collapsed="false"/>
    <col min="5570" max="5570" bestFit="true" customWidth="true" style="15" width="5.42578125" collapsed="false"/>
    <col min="5571" max="5572" bestFit="true" customWidth="true" style="15" width="5.7109375" collapsed="false"/>
    <col min="5573" max="5607" customWidth="true" style="15" width="6.7109375" collapsed="false"/>
    <col min="5608" max="5608" bestFit="true" customWidth="true" style="15" width="5.7109375" collapsed="false"/>
    <col min="5609" max="5611" customWidth="true" style="15" width="5.7109375" collapsed="false"/>
    <col min="5612" max="5612" bestFit="true" customWidth="true" style="15" width="6.7109375" collapsed="false"/>
    <col min="5613" max="5619" customWidth="true" style="15" width="6.7109375" collapsed="false"/>
    <col min="5620" max="5620" bestFit="true" customWidth="true" style="15" width="5.5703125" collapsed="false"/>
    <col min="5621" max="5621" customWidth="true" style="15" width="6.7109375" collapsed="false"/>
    <col min="5622" max="5775" style="15" width="9.140625" collapsed="false"/>
    <col min="5776" max="5776" customWidth="true" style="15" width="44.85546875" collapsed="false"/>
    <col min="5777" max="5817" customWidth="true" style="15" width="6.7109375" collapsed="false"/>
    <col min="5818" max="5818" bestFit="true" customWidth="true" style="15" width="5.42578125" collapsed="false"/>
    <col min="5819" max="5820" bestFit="true" customWidth="true" style="15" width="5.7109375" collapsed="false"/>
    <col min="5821" max="5821" bestFit="true" customWidth="true" style="15" width="5.5703125" collapsed="false"/>
    <col min="5822" max="5822" bestFit="true" customWidth="true" style="15" width="5.42578125" collapsed="false"/>
    <col min="5823" max="5824" bestFit="true" customWidth="true" style="15" width="5.7109375" collapsed="false"/>
    <col min="5825" max="5825" bestFit="true" customWidth="true" style="15" width="5.28515625" collapsed="false"/>
    <col min="5826" max="5826" bestFit="true" customWidth="true" style="15" width="5.42578125" collapsed="false"/>
    <col min="5827" max="5828" bestFit="true" customWidth="true" style="15" width="5.7109375" collapsed="false"/>
    <col min="5829" max="5863" customWidth="true" style="15" width="6.7109375" collapsed="false"/>
    <col min="5864" max="5864" bestFit="true" customWidth="true" style="15" width="5.7109375" collapsed="false"/>
    <col min="5865" max="5867" customWidth="true" style="15" width="5.7109375" collapsed="false"/>
    <col min="5868" max="5868" bestFit="true" customWidth="true" style="15" width="6.7109375" collapsed="false"/>
    <col min="5869" max="5875" customWidth="true" style="15" width="6.7109375" collapsed="false"/>
    <col min="5876" max="5876" bestFit="true" customWidth="true" style="15" width="5.5703125" collapsed="false"/>
    <col min="5877" max="5877" customWidth="true" style="15" width="6.7109375" collapsed="false"/>
    <col min="5878" max="6031" style="15" width="9.140625" collapsed="false"/>
    <col min="6032" max="6032" customWidth="true" style="15" width="44.85546875" collapsed="false"/>
    <col min="6033" max="6073" customWidth="true" style="15" width="6.7109375" collapsed="false"/>
    <col min="6074" max="6074" bestFit="true" customWidth="true" style="15" width="5.42578125" collapsed="false"/>
    <col min="6075" max="6076" bestFit="true" customWidth="true" style="15" width="5.7109375" collapsed="false"/>
    <col min="6077" max="6077" bestFit="true" customWidth="true" style="15" width="5.5703125" collapsed="false"/>
    <col min="6078" max="6078" bestFit="true" customWidth="true" style="15" width="5.42578125" collapsed="false"/>
    <col min="6079" max="6080" bestFit="true" customWidth="true" style="15" width="5.7109375" collapsed="false"/>
    <col min="6081" max="6081" bestFit="true" customWidth="true" style="15" width="5.28515625" collapsed="false"/>
    <col min="6082" max="6082" bestFit="true" customWidth="true" style="15" width="5.42578125" collapsed="false"/>
    <col min="6083" max="6084" bestFit="true" customWidth="true" style="15" width="5.7109375" collapsed="false"/>
    <col min="6085" max="6119" customWidth="true" style="15" width="6.7109375" collapsed="false"/>
    <col min="6120" max="6120" bestFit="true" customWidth="true" style="15" width="5.7109375" collapsed="false"/>
    <col min="6121" max="6123" customWidth="true" style="15" width="5.7109375" collapsed="false"/>
    <col min="6124" max="6124" bestFit="true" customWidth="true" style="15" width="6.7109375" collapsed="false"/>
    <col min="6125" max="6131" customWidth="true" style="15" width="6.7109375" collapsed="false"/>
    <col min="6132" max="6132" bestFit="true" customWidth="true" style="15" width="5.5703125" collapsed="false"/>
    <col min="6133" max="6133" customWidth="true" style="15" width="6.7109375" collapsed="false"/>
    <col min="6134" max="6287" style="15" width="9.140625" collapsed="false"/>
    <col min="6288" max="6288" customWidth="true" style="15" width="44.85546875" collapsed="false"/>
    <col min="6289" max="6329" customWidth="true" style="15" width="6.7109375" collapsed="false"/>
    <col min="6330" max="6330" bestFit="true" customWidth="true" style="15" width="5.42578125" collapsed="false"/>
    <col min="6331" max="6332" bestFit="true" customWidth="true" style="15" width="5.7109375" collapsed="false"/>
    <col min="6333" max="6333" bestFit="true" customWidth="true" style="15" width="5.5703125" collapsed="false"/>
    <col min="6334" max="6334" bestFit="true" customWidth="true" style="15" width="5.42578125" collapsed="false"/>
    <col min="6335" max="6336" bestFit="true" customWidth="true" style="15" width="5.7109375" collapsed="false"/>
    <col min="6337" max="6337" bestFit="true" customWidth="true" style="15" width="5.28515625" collapsed="false"/>
    <col min="6338" max="6338" bestFit="true" customWidth="true" style="15" width="5.42578125" collapsed="false"/>
    <col min="6339" max="6340" bestFit="true" customWidth="true" style="15" width="5.7109375" collapsed="false"/>
    <col min="6341" max="6375" customWidth="true" style="15" width="6.7109375" collapsed="false"/>
    <col min="6376" max="6376" bestFit="true" customWidth="true" style="15" width="5.7109375" collapsed="false"/>
    <col min="6377" max="6379" customWidth="true" style="15" width="5.7109375" collapsed="false"/>
    <col min="6380" max="6380" bestFit="true" customWidth="true" style="15" width="6.7109375" collapsed="false"/>
    <col min="6381" max="6387" customWidth="true" style="15" width="6.7109375" collapsed="false"/>
    <col min="6388" max="6388" bestFit="true" customWidth="true" style="15" width="5.5703125" collapsed="false"/>
    <col min="6389" max="6389" customWidth="true" style="15" width="6.7109375" collapsed="false"/>
    <col min="6390" max="6543" style="15" width="9.140625" collapsed="false"/>
    <col min="6544" max="6544" customWidth="true" style="15" width="44.85546875" collapsed="false"/>
    <col min="6545" max="6585" customWidth="true" style="15" width="6.7109375" collapsed="false"/>
    <col min="6586" max="6586" bestFit="true" customWidth="true" style="15" width="5.42578125" collapsed="false"/>
    <col min="6587" max="6588" bestFit="true" customWidth="true" style="15" width="5.7109375" collapsed="false"/>
    <col min="6589" max="6589" bestFit="true" customWidth="true" style="15" width="5.5703125" collapsed="false"/>
    <col min="6590" max="6590" bestFit="true" customWidth="true" style="15" width="5.42578125" collapsed="false"/>
    <col min="6591" max="6592" bestFit="true" customWidth="true" style="15" width="5.7109375" collapsed="false"/>
    <col min="6593" max="6593" bestFit="true" customWidth="true" style="15" width="5.28515625" collapsed="false"/>
    <col min="6594" max="6594" bestFit="true" customWidth="true" style="15" width="5.42578125" collapsed="false"/>
    <col min="6595" max="6596" bestFit="true" customWidth="true" style="15" width="5.7109375" collapsed="false"/>
    <col min="6597" max="6631" customWidth="true" style="15" width="6.7109375" collapsed="false"/>
    <col min="6632" max="6632" bestFit="true" customWidth="true" style="15" width="5.7109375" collapsed="false"/>
    <col min="6633" max="6635" customWidth="true" style="15" width="5.7109375" collapsed="false"/>
    <col min="6636" max="6636" bestFit="true" customWidth="true" style="15" width="6.7109375" collapsed="false"/>
    <col min="6637" max="6643" customWidth="true" style="15" width="6.7109375" collapsed="false"/>
    <col min="6644" max="6644" bestFit="true" customWidth="true" style="15" width="5.5703125" collapsed="false"/>
    <col min="6645" max="6645" customWidth="true" style="15" width="6.7109375" collapsed="false"/>
    <col min="6646" max="6799" style="15" width="9.140625" collapsed="false"/>
    <col min="6800" max="6800" customWidth="true" style="15" width="44.85546875" collapsed="false"/>
    <col min="6801" max="6841" customWidth="true" style="15" width="6.7109375" collapsed="false"/>
    <col min="6842" max="6842" bestFit="true" customWidth="true" style="15" width="5.42578125" collapsed="false"/>
    <col min="6843" max="6844" bestFit="true" customWidth="true" style="15" width="5.7109375" collapsed="false"/>
    <col min="6845" max="6845" bestFit="true" customWidth="true" style="15" width="5.5703125" collapsed="false"/>
    <col min="6846" max="6846" bestFit="true" customWidth="true" style="15" width="5.42578125" collapsed="false"/>
    <col min="6847" max="6848" bestFit="true" customWidth="true" style="15" width="5.7109375" collapsed="false"/>
    <col min="6849" max="6849" bestFit="true" customWidth="true" style="15" width="5.28515625" collapsed="false"/>
    <col min="6850" max="6850" bestFit="true" customWidth="true" style="15" width="5.42578125" collapsed="false"/>
    <col min="6851" max="6852" bestFit="true" customWidth="true" style="15" width="5.7109375" collapsed="false"/>
    <col min="6853" max="6887" customWidth="true" style="15" width="6.7109375" collapsed="false"/>
    <col min="6888" max="6888" bestFit="true" customWidth="true" style="15" width="5.7109375" collapsed="false"/>
    <col min="6889" max="6891" customWidth="true" style="15" width="5.7109375" collapsed="false"/>
    <col min="6892" max="6892" bestFit="true" customWidth="true" style="15" width="6.7109375" collapsed="false"/>
    <col min="6893" max="6899" customWidth="true" style="15" width="6.7109375" collapsed="false"/>
    <col min="6900" max="6900" bestFit="true" customWidth="true" style="15" width="5.5703125" collapsed="false"/>
    <col min="6901" max="6901" customWidth="true" style="15" width="6.7109375" collapsed="false"/>
    <col min="6902" max="7055" style="15" width="9.140625" collapsed="false"/>
    <col min="7056" max="7056" customWidth="true" style="15" width="44.85546875" collapsed="false"/>
    <col min="7057" max="7097" customWidth="true" style="15" width="6.7109375" collapsed="false"/>
    <col min="7098" max="7098" bestFit="true" customWidth="true" style="15" width="5.42578125" collapsed="false"/>
    <col min="7099" max="7100" bestFit="true" customWidth="true" style="15" width="5.7109375" collapsed="false"/>
    <col min="7101" max="7101" bestFit="true" customWidth="true" style="15" width="5.5703125" collapsed="false"/>
    <col min="7102" max="7102" bestFit="true" customWidth="true" style="15" width="5.42578125" collapsed="false"/>
    <col min="7103" max="7104" bestFit="true" customWidth="true" style="15" width="5.7109375" collapsed="false"/>
    <col min="7105" max="7105" bestFit="true" customWidth="true" style="15" width="5.28515625" collapsed="false"/>
    <col min="7106" max="7106" bestFit="true" customWidth="true" style="15" width="5.42578125" collapsed="false"/>
    <col min="7107" max="7108" bestFit="true" customWidth="true" style="15" width="5.7109375" collapsed="false"/>
    <col min="7109" max="7143" customWidth="true" style="15" width="6.7109375" collapsed="false"/>
    <col min="7144" max="7144" bestFit="true" customWidth="true" style="15" width="5.7109375" collapsed="false"/>
    <col min="7145" max="7147" customWidth="true" style="15" width="5.7109375" collapsed="false"/>
    <col min="7148" max="7148" bestFit="true" customWidth="true" style="15" width="6.7109375" collapsed="false"/>
    <col min="7149" max="7155" customWidth="true" style="15" width="6.7109375" collapsed="false"/>
    <col min="7156" max="7156" bestFit="true" customWidth="true" style="15" width="5.5703125" collapsed="false"/>
    <col min="7157" max="7157" customWidth="true" style="15" width="6.7109375" collapsed="false"/>
    <col min="7158" max="7311" style="15" width="9.140625" collapsed="false"/>
    <col min="7312" max="7312" customWidth="true" style="15" width="44.85546875" collapsed="false"/>
    <col min="7313" max="7353" customWidth="true" style="15" width="6.7109375" collapsed="false"/>
    <col min="7354" max="7354" bestFit="true" customWidth="true" style="15" width="5.42578125" collapsed="false"/>
    <col min="7355" max="7356" bestFit="true" customWidth="true" style="15" width="5.7109375" collapsed="false"/>
    <col min="7357" max="7357" bestFit="true" customWidth="true" style="15" width="5.5703125" collapsed="false"/>
    <col min="7358" max="7358" bestFit="true" customWidth="true" style="15" width="5.42578125" collapsed="false"/>
    <col min="7359" max="7360" bestFit="true" customWidth="true" style="15" width="5.7109375" collapsed="false"/>
    <col min="7361" max="7361" bestFit="true" customWidth="true" style="15" width="5.28515625" collapsed="false"/>
    <col min="7362" max="7362" bestFit="true" customWidth="true" style="15" width="5.42578125" collapsed="false"/>
    <col min="7363" max="7364" bestFit="true" customWidth="true" style="15" width="5.7109375" collapsed="false"/>
    <col min="7365" max="7399" customWidth="true" style="15" width="6.7109375" collapsed="false"/>
    <col min="7400" max="7400" bestFit="true" customWidth="true" style="15" width="5.7109375" collapsed="false"/>
    <col min="7401" max="7403" customWidth="true" style="15" width="5.7109375" collapsed="false"/>
    <col min="7404" max="7404" bestFit="true" customWidth="true" style="15" width="6.7109375" collapsed="false"/>
    <col min="7405" max="7411" customWidth="true" style="15" width="6.7109375" collapsed="false"/>
    <col min="7412" max="7412" bestFit="true" customWidth="true" style="15" width="5.5703125" collapsed="false"/>
    <col min="7413" max="7413" customWidth="true" style="15" width="6.7109375" collapsed="false"/>
    <col min="7414" max="7567" style="15" width="9.140625" collapsed="false"/>
    <col min="7568" max="7568" customWidth="true" style="15" width="44.85546875" collapsed="false"/>
    <col min="7569" max="7609" customWidth="true" style="15" width="6.7109375" collapsed="false"/>
    <col min="7610" max="7610" bestFit="true" customWidth="true" style="15" width="5.42578125" collapsed="false"/>
    <col min="7611" max="7612" bestFit="true" customWidth="true" style="15" width="5.7109375" collapsed="false"/>
    <col min="7613" max="7613" bestFit="true" customWidth="true" style="15" width="5.5703125" collapsed="false"/>
    <col min="7614" max="7614" bestFit="true" customWidth="true" style="15" width="5.42578125" collapsed="false"/>
    <col min="7615" max="7616" bestFit="true" customWidth="true" style="15" width="5.7109375" collapsed="false"/>
    <col min="7617" max="7617" bestFit="true" customWidth="true" style="15" width="5.28515625" collapsed="false"/>
    <col min="7618" max="7618" bestFit="true" customWidth="true" style="15" width="5.42578125" collapsed="false"/>
    <col min="7619" max="7620" bestFit="true" customWidth="true" style="15" width="5.7109375" collapsed="false"/>
    <col min="7621" max="7655" customWidth="true" style="15" width="6.7109375" collapsed="false"/>
    <col min="7656" max="7656" bestFit="true" customWidth="true" style="15" width="5.7109375" collapsed="false"/>
    <col min="7657" max="7659" customWidth="true" style="15" width="5.7109375" collapsed="false"/>
    <col min="7660" max="7660" bestFit="true" customWidth="true" style="15" width="6.7109375" collapsed="false"/>
    <col min="7661" max="7667" customWidth="true" style="15" width="6.7109375" collapsed="false"/>
    <col min="7668" max="7668" bestFit="true" customWidth="true" style="15" width="5.5703125" collapsed="false"/>
    <col min="7669" max="7669" customWidth="true" style="15" width="6.7109375" collapsed="false"/>
    <col min="7670" max="7823" style="15" width="9.140625" collapsed="false"/>
    <col min="7824" max="7824" customWidth="true" style="15" width="44.85546875" collapsed="false"/>
    <col min="7825" max="7865" customWidth="true" style="15" width="6.7109375" collapsed="false"/>
    <col min="7866" max="7866" bestFit="true" customWidth="true" style="15" width="5.42578125" collapsed="false"/>
    <col min="7867" max="7868" bestFit="true" customWidth="true" style="15" width="5.7109375" collapsed="false"/>
    <col min="7869" max="7869" bestFit="true" customWidth="true" style="15" width="5.5703125" collapsed="false"/>
    <col min="7870" max="7870" bestFit="true" customWidth="true" style="15" width="5.42578125" collapsed="false"/>
    <col min="7871" max="7872" bestFit="true" customWidth="true" style="15" width="5.7109375" collapsed="false"/>
    <col min="7873" max="7873" bestFit="true" customWidth="true" style="15" width="5.28515625" collapsed="false"/>
    <col min="7874" max="7874" bestFit="true" customWidth="true" style="15" width="5.42578125" collapsed="false"/>
    <col min="7875" max="7876" bestFit="true" customWidth="true" style="15" width="5.7109375" collapsed="false"/>
    <col min="7877" max="7911" customWidth="true" style="15" width="6.7109375" collapsed="false"/>
    <col min="7912" max="7912" bestFit="true" customWidth="true" style="15" width="5.7109375" collapsed="false"/>
    <col min="7913" max="7915" customWidth="true" style="15" width="5.7109375" collapsed="false"/>
    <col min="7916" max="7916" bestFit="true" customWidth="true" style="15" width="6.7109375" collapsed="false"/>
    <col min="7917" max="7923" customWidth="true" style="15" width="6.7109375" collapsed="false"/>
    <col min="7924" max="7924" bestFit="true" customWidth="true" style="15" width="5.5703125" collapsed="false"/>
    <col min="7925" max="7925" customWidth="true" style="15" width="6.7109375" collapsed="false"/>
    <col min="7926" max="8079" style="15" width="9.140625" collapsed="false"/>
    <col min="8080" max="8080" customWidth="true" style="15" width="44.85546875" collapsed="false"/>
    <col min="8081" max="8121" customWidth="true" style="15" width="6.7109375" collapsed="false"/>
    <col min="8122" max="8122" bestFit="true" customWidth="true" style="15" width="5.42578125" collapsed="false"/>
    <col min="8123" max="8124" bestFit="true" customWidth="true" style="15" width="5.7109375" collapsed="false"/>
    <col min="8125" max="8125" bestFit="true" customWidth="true" style="15" width="5.5703125" collapsed="false"/>
    <col min="8126" max="8126" bestFit="true" customWidth="true" style="15" width="5.42578125" collapsed="false"/>
    <col min="8127" max="8128" bestFit="true" customWidth="true" style="15" width="5.7109375" collapsed="false"/>
    <col min="8129" max="8129" bestFit="true" customWidth="true" style="15" width="5.28515625" collapsed="false"/>
    <col min="8130" max="8130" bestFit="true" customWidth="true" style="15" width="5.42578125" collapsed="false"/>
    <col min="8131" max="8132" bestFit="true" customWidth="true" style="15" width="5.7109375" collapsed="false"/>
    <col min="8133" max="8167" customWidth="true" style="15" width="6.7109375" collapsed="false"/>
    <col min="8168" max="8168" bestFit="true" customWidth="true" style="15" width="5.7109375" collapsed="false"/>
    <col min="8169" max="8171" customWidth="true" style="15" width="5.7109375" collapsed="false"/>
    <col min="8172" max="8172" bestFit="true" customWidth="true" style="15" width="6.7109375" collapsed="false"/>
    <col min="8173" max="8179" customWidth="true" style="15" width="6.7109375" collapsed="false"/>
    <col min="8180" max="8180" bestFit="true" customWidth="true" style="15" width="5.5703125" collapsed="false"/>
    <col min="8181" max="8181" customWidth="true" style="15" width="6.7109375" collapsed="false"/>
    <col min="8182" max="8335" style="15" width="9.140625" collapsed="false"/>
    <col min="8336" max="8336" customWidth="true" style="15" width="44.85546875" collapsed="false"/>
    <col min="8337" max="8377" customWidth="true" style="15" width="6.7109375" collapsed="false"/>
    <col min="8378" max="8378" bestFit="true" customWidth="true" style="15" width="5.42578125" collapsed="false"/>
    <col min="8379" max="8380" bestFit="true" customWidth="true" style="15" width="5.7109375" collapsed="false"/>
    <col min="8381" max="8381" bestFit="true" customWidth="true" style="15" width="5.5703125" collapsed="false"/>
    <col min="8382" max="8382" bestFit="true" customWidth="true" style="15" width="5.42578125" collapsed="false"/>
    <col min="8383" max="8384" bestFit="true" customWidth="true" style="15" width="5.7109375" collapsed="false"/>
    <col min="8385" max="8385" bestFit="true" customWidth="true" style="15" width="5.28515625" collapsed="false"/>
    <col min="8386" max="8386" bestFit="true" customWidth="true" style="15" width="5.42578125" collapsed="false"/>
    <col min="8387" max="8388" bestFit="true" customWidth="true" style="15" width="5.7109375" collapsed="false"/>
    <col min="8389" max="8423" customWidth="true" style="15" width="6.7109375" collapsed="false"/>
    <col min="8424" max="8424" bestFit="true" customWidth="true" style="15" width="5.7109375" collapsed="false"/>
    <col min="8425" max="8427" customWidth="true" style="15" width="5.7109375" collapsed="false"/>
    <col min="8428" max="8428" bestFit="true" customWidth="true" style="15" width="6.7109375" collapsed="false"/>
    <col min="8429" max="8435" customWidth="true" style="15" width="6.7109375" collapsed="false"/>
    <col min="8436" max="8436" bestFit="true" customWidth="true" style="15" width="5.5703125" collapsed="false"/>
    <col min="8437" max="8437" customWidth="true" style="15" width="6.7109375" collapsed="false"/>
    <col min="8438" max="8591" style="15" width="9.140625" collapsed="false"/>
    <col min="8592" max="8592" customWidth="true" style="15" width="44.85546875" collapsed="false"/>
    <col min="8593" max="8633" customWidth="true" style="15" width="6.7109375" collapsed="false"/>
    <col min="8634" max="8634" bestFit="true" customWidth="true" style="15" width="5.42578125" collapsed="false"/>
    <col min="8635" max="8636" bestFit="true" customWidth="true" style="15" width="5.7109375" collapsed="false"/>
    <col min="8637" max="8637" bestFit="true" customWidth="true" style="15" width="5.5703125" collapsed="false"/>
    <col min="8638" max="8638" bestFit="true" customWidth="true" style="15" width="5.42578125" collapsed="false"/>
    <col min="8639" max="8640" bestFit="true" customWidth="true" style="15" width="5.7109375" collapsed="false"/>
    <col min="8641" max="8641" bestFit="true" customWidth="true" style="15" width="5.28515625" collapsed="false"/>
    <col min="8642" max="8642" bestFit="true" customWidth="true" style="15" width="5.42578125" collapsed="false"/>
    <col min="8643" max="8644" bestFit="true" customWidth="true" style="15" width="5.7109375" collapsed="false"/>
    <col min="8645" max="8679" customWidth="true" style="15" width="6.7109375" collapsed="false"/>
    <col min="8680" max="8680" bestFit="true" customWidth="true" style="15" width="5.7109375" collapsed="false"/>
    <col min="8681" max="8683" customWidth="true" style="15" width="5.7109375" collapsed="false"/>
    <col min="8684" max="8684" bestFit="true" customWidth="true" style="15" width="6.7109375" collapsed="false"/>
    <col min="8685" max="8691" customWidth="true" style="15" width="6.7109375" collapsed="false"/>
    <col min="8692" max="8692" bestFit="true" customWidth="true" style="15" width="5.5703125" collapsed="false"/>
    <col min="8693" max="8693" customWidth="true" style="15" width="6.7109375" collapsed="false"/>
    <col min="8694" max="8847" style="15" width="9.140625" collapsed="false"/>
    <col min="8848" max="8848" customWidth="true" style="15" width="44.85546875" collapsed="false"/>
    <col min="8849" max="8889" customWidth="true" style="15" width="6.7109375" collapsed="false"/>
    <col min="8890" max="8890" bestFit="true" customWidth="true" style="15" width="5.42578125" collapsed="false"/>
    <col min="8891" max="8892" bestFit="true" customWidth="true" style="15" width="5.7109375" collapsed="false"/>
    <col min="8893" max="8893" bestFit="true" customWidth="true" style="15" width="5.5703125" collapsed="false"/>
    <col min="8894" max="8894" bestFit="true" customWidth="true" style="15" width="5.42578125" collapsed="false"/>
    <col min="8895" max="8896" bestFit="true" customWidth="true" style="15" width="5.7109375" collapsed="false"/>
    <col min="8897" max="8897" bestFit="true" customWidth="true" style="15" width="5.28515625" collapsed="false"/>
    <col min="8898" max="8898" bestFit="true" customWidth="true" style="15" width="5.42578125" collapsed="false"/>
    <col min="8899" max="8900" bestFit="true" customWidth="true" style="15" width="5.7109375" collapsed="false"/>
    <col min="8901" max="8935" customWidth="true" style="15" width="6.7109375" collapsed="false"/>
    <col min="8936" max="8936" bestFit="true" customWidth="true" style="15" width="5.7109375" collapsed="false"/>
    <col min="8937" max="8939" customWidth="true" style="15" width="5.7109375" collapsed="false"/>
    <col min="8940" max="8940" bestFit="true" customWidth="true" style="15" width="6.7109375" collapsed="false"/>
    <col min="8941" max="8947" customWidth="true" style="15" width="6.7109375" collapsed="false"/>
    <col min="8948" max="8948" bestFit="true" customWidth="true" style="15" width="5.5703125" collapsed="false"/>
    <col min="8949" max="8949" customWidth="true" style="15" width="6.7109375" collapsed="false"/>
    <col min="8950" max="9103" style="15" width="9.140625" collapsed="false"/>
    <col min="9104" max="9104" customWidth="true" style="15" width="44.85546875" collapsed="false"/>
    <col min="9105" max="9145" customWidth="true" style="15" width="6.7109375" collapsed="false"/>
    <col min="9146" max="9146" bestFit="true" customWidth="true" style="15" width="5.42578125" collapsed="false"/>
    <col min="9147" max="9148" bestFit="true" customWidth="true" style="15" width="5.7109375" collapsed="false"/>
    <col min="9149" max="9149" bestFit="true" customWidth="true" style="15" width="5.5703125" collapsed="false"/>
    <col min="9150" max="9150" bestFit="true" customWidth="true" style="15" width="5.42578125" collapsed="false"/>
    <col min="9151" max="9152" bestFit="true" customWidth="true" style="15" width="5.7109375" collapsed="false"/>
    <col min="9153" max="9153" bestFit="true" customWidth="true" style="15" width="5.28515625" collapsed="false"/>
    <col min="9154" max="9154" bestFit="true" customWidth="true" style="15" width="5.42578125" collapsed="false"/>
    <col min="9155" max="9156" bestFit="true" customWidth="true" style="15" width="5.7109375" collapsed="false"/>
    <col min="9157" max="9191" customWidth="true" style="15" width="6.7109375" collapsed="false"/>
    <col min="9192" max="9192" bestFit="true" customWidth="true" style="15" width="5.7109375" collapsed="false"/>
    <col min="9193" max="9195" customWidth="true" style="15" width="5.7109375" collapsed="false"/>
    <col min="9196" max="9196" bestFit="true" customWidth="true" style="15" width="6.7109375" collapsed="false"/>
    <col min="9197" max="9203" customWidth="true" style="15" width="6.7109375" collapsed="false"/>
    <col min="9204" max="9204" bestFit="true" customWidth="true" style="15" width="5.5703125" collapsed="false"/>
    <col min="9205" max="9205" customWidth="true" style="15" width="6.7109375" collapsed="false"/>
    <col min="9206" max="9359" style="15" width="9.140625" collapsed="false"/>
    <col min="9360" max="9360" customWidth="true" style="15" width="44.85546875" collapsed="false"/>
    <col min="9361" max="9401" customWidth="true" style="15" width="6.7109375" collapsed="false"/>
    <col min="9402" max="9402" bestFit="true" customWidth="true" style="15" width="5.42578125" collapsed="false"/>
    <col min="9403" max="9404" bestFit="true" customWidth="true" style="15" width="5.7109375" collapsed="false"/>
    <col min="9405" max="9405" bestFit="true" customWidth="true" style="15" width="5.5703125" collapsed="false"/>
    <col min="9406" max="9406" bestFit="true" customWidth="true" style="15" width="5.42578125" collapsed="false"/>
    <col min="9407" max="9408" bestFit="true" customWidth="true" style="15" width="5.7109375" collapsed="false"/>
    <col min="9409" max="9409" bestFit="true" customWidth="true" style="15" width="5.28515625" collapsed="false"/>
    <col min="9410" max="9410" bestFit="true" customWidth="true" style="15" width="5.42578125" collapsed="false"/>
    <col min="9411" max="9412" bestFit="true" customWidth="true" style="15" width="5.7109375" collapsed="false"/>
    <col min="9413" max="9447" customWidth="true" style="15" width="6.7109375" collapsed="false"/>
    <col min="9448" max="9448" bestFit="true" customWidth="true" style="15" width="5.7109375" collapsed="false"/>
    <col min="9449" max="9451" customWidth="true" style="15" width="5.7109375" collapsed="false"/>
    <col min="9452" max="9452" bestFit="true" customWidth="true" style="15" width="6.7109375" collapsed="false"/>
    <col min="9453" max="9459" customWidth="true" style="15" width="6.7109375" collapsed="false"/>
    <col min="9460" max="9460" bestFit="true" customWidth="true" style="15" width="5.5703125" collapsed="false"/>
    <col min="9461" max="9461" customWidth="true" style="15" width="6.7109375" collapsed="false"/>
    <col min="9462" max="9615" style="15" width="9.140625" collapsed="false"/>
    <col min="9616" max="9616" customWidth="true" style="15" width="44.85546875" collapsed="false"/>
    <col min="9617" max="9657" customWidth="true" style="15" width="6.7109375" collapsed="false"/>
    <col min="9658" max="9658" bestFit="true" customWidth="true" style="15" width="5.42578125" collapsed="false"/>
    <col min="9659" max="9660" bestFit="true" customWidth="true" style="15" width="5.7109375" collapsed="false"/>
    <col min="9661" max="9661" bestFit="true" customWidth="true" style="15" width="5.5703125" collapsed="false"/>
    <col min="9662" max="9662" bestFit="true" customWidth="true" style="15" width="5.42578125" collapsed="false"/>
    <col min="9663" max="9664" bestFit="true" customWidth="true" style="15" width="5.7109375" collapsed="false"/>
    <col min="9665" max="9665" bestFit="true" customWidth="true" style="15" width="5.28515625" collapsed="false"/>
    <col min="9666" max="9666" bestFit="true" customWidth="true" style="15" width="5.42578125" collapsed="false"/>
    <col min="9667" max="9668" bestFit="true" customWidth="true" style="15" width="5.7109375" collapsed="false"/>
    <col min="9669" max="9703" customWidth="true" style="15" width="6.7109375" collapsed="false"/>
    <col min="9704" max="9704" bestFit="true" customWidth="true" style="15" width="5.7109375" collapsed="false"/>
    <col min="9705" max="9707" customWidth="true" style="15" width="5.7109375" collapsed="false"/>
    <col min="9708" max="9708" bestFit="true" customWidth="true" style="15" width="6.7109375" collapsed="false"/>
    <col min="9709" max="9715" customWidth="true" style="15" width="6.7109375" collapsed="false"/>
    <col min="9716" max="9716" bestFit="true" customWidth="true" style="15" width="5.5703125" collapsed="false"/>
    <col min="9717" max="9717" customWidth="true" style="15" width="6.7109375" collapsed="false"/>
    <col min="9718" max="9871" style="15" width="9.140625" collapsed="false"/>
    <col min="9872" max="9872" customWidth="true" style="15" width="44.85546875" collapsed="false"/>
    <col min="9873" max="9913" customWidth="true" style="15" width="6.7109375" collapsed="false"/>
    <col min="9914" max="9914" bestFit="true" customWidth="true" style="15" width="5.42578125" collapsed="false"/>
    <col min="9915" max="9916" bestFit="true" customWidth="true" style="15" width="5.7109375" collapsed="false"/>
    <col min="9917" max="9917" bestFit="true" customWidth="true" style="15" width="5.5703125" collapsed="false"/>
    <col min="9918" max="9918" bestFit="true" customWidth="true" style="15" width="5.42578125" collapsed="false"/>
    <col min="9919" max="9920" bestFit="true" customWidth="true" style="15" width="5.7109375" collapsed="false"/>
    <col min="9921" max="9921" bestFit="true" customWidth="true" style="15" width="5.28515625" collapsed="false"/>
    <col min="9922" max="9922" bestFit="true" customWidth="true" style="15" width="5.42578125" collapsed="false"/>
    <col min="9923" max="9924" bestFit="true" customWidth="true" style="15" width="5.7109375" collapsed="false"/>
    <col min="9925" max="9959" customWidth="true" style="15" width="6.7109375" collapsed="false"/>
    <col min="9960" max="9960" bestFit="true" customWidth="true" style="15" width="5.7109375" collapsed="false"/>
    <col min="9961" max="9963" customWidth="true" style="15" width="5.7109375" collapsed="false"/>
    <col min="9964" max="9964" bestFit="true" customWidth="true" style="15" width="6.7109375" collapsed="false"/>
    <col min="9965" max="9971" customWidth="true" style="15" width="6.7109375" collapsed="false"/>
    <col min="9972" max="9972" bestFit="true" customWidth="true" style="15" width="5.5703125" collapsed="false"/>
    <col min="9973" max="9973" customWidth="true" style="15" width="6.7109375" collapsed="false"/>
    <col min="9974" max="10127" style="15" width="9.140625" collapsed="false"/>
    <col min="10128" max="10128" customWidth="true" style="15" width="44.85546875" collapsed="false"/>
    <col min="10129" max="10169" customWidth="true" style="15" width="6.7109375" collapsed="false"/>
    <col min="10170" max="10170" bestFit="true" customWidth="true" style="15" width="5.42578125" collapsed="false"/>
    <col min="10171" max="10172" bestFit="true" customWidth="true" style="15" width="5.7109375" collapsed="false"/>
    <col min="10173" max="10173" bestFit="true" customWidth="true" style="15" width="5.5703125" collapsed="false"/>
    <col min="10174" max="10174" bestFit="true" customWidth="true" style="15" width="5.42578125" collapsed="false"/>
    <col min="10175" max="10176" bestFit="true" customWidth="true" style="15" width="5.7109375" collapsed="false"/>
    <col min="10177" max="10177" bestFit="true" customWidth="true" style="15" width="5.28515625" collapsed="false"/>
    <col min="10178" max="10178" bestFit="true" customWidth="true" style="15" width="5.42578125" collapsed="false"/>
    <col min="10179" max="10180" bestFit="true" customWidth="true" style="15" width="5.7109375" collapsed="false"/>
    <col min="10181" max="10215" customWidth="true" style="15" width="6.7109375" collapsed="false"/>
    <col min="10216" max="10216" bestFit="true" customWidth="true" style="15" width="5.7109375" collapsed="false"/>
    <col min="10217" max="10219" customWidth="true" style="15" width="5.7109375" collapsed="false"/>
    <col min="10220" max="10220" bestFit="true" customWidth="true" style="15" width="6.7109375" collapsed="false"/>
    <col min="10221" max="10227" customWidth="true" style="15" width="6.7109375" collapsed="false"/>
    <col min="10228" max="10228" bestFit="true" customWidth="true" style="15" width="5.5703125" collapsed="false"/>
    <col min="10229" max="10229" customWidth="true" style="15" width="6.7109375" collapsed="false"/>
    <col min="10230" max="10383" style="15" width="9.140625" collapsed="false"/>
    <col min="10384" max="10384" customWidth="true" style="15" width="44.85546875" collapsed="false"/>
    <col min="10385" max="10425" customWidth="true" style="15" width="6.7109375" collapsed="false"/>
    <col min="10426" max="10426" bestFit="true" customWidth="true" style="15" width="5.42578125" collapsed="false"/>
    <col min="10427" max="10428" bestFit="true" customWidth="true" style="15" width="5.7109375" collapsed="false"/>
    <col min="10429" max="10429" bestFit="true" customWidth="true" style="15" width="5.5703125" collapsed="false"/>
    <col min="10430" max="10430" bestFit="true" customWidth="true" style="15" width="5.42578125" collapsed="false"/>
    <col min="10431" max="10432" bestFit="true" customWidth="true" style="15" width="5.7109375" collapsed="false"/>
    <col min="10433" max="10433" bestFit="true" customWidth="true" style="15" width="5.28515625" collapsed="false"/>
    <col min="10434" max="10434" bestFit="true" customWidth="true" style="15" width="5.42578125" collapsed="false"/>
    <col min="10435" max="10436" bestFit="true" customWidth="true" style="15" width="5.7109375" collapsed="false"/>
    <col min="10437" max="10471" customWidth="true" style="15" width="6.7109375" collapsed="false"/>
    <col min="10472" max="10472" bestFit="true" customWidth="true" style="15" width="5.7109375" collapsed="false"/>
    <col min="10473" max="10475" customWidth="true" style="15" width="5.7109375" collapsed="false"/>
    <col min="10476" max="10476" bestFit="true" customWidth="true" style="15" width="6.7109375" collapsed="false"/>
    <col min="10477" max="10483" customWidth="true" style="15" width="6.7109375" collapsed="false"/>
    <col min="10484" max="10484" bestFit="true" customWidth="true" style="15" width="5.5703125" collapsed="false"/>
    <col min="10485" max="10485" customWidth="true" style="15" width="6.7109375" collapsed="false"/>
    <col min="10486" max="10639" style="15" width="9.140625" collapsed="false"/>
    <col min="10640" max="10640" customWidth="true" style="15" width="44.85546875" collapsed="false"/>
    <col min="10641" max="10681" customWidth="true" style="15" width="6.7109375" collapsed="false"/>
    <col min="10682" max="10682" bestFit="true" customWidth="true" style="15" width="5.42578125" collapsed="false"/>
    <col min="10683" max="10684" bestFit="true" customWidth="true" style="15" width="5.7109375" collapsed="false"/>
    <col min="10685" max="10685" bestFit="true" customWidth="true" style="15" width="5.5703125" collapsed="false"/>
    <col min="10686" max="10686" bestFit="true" customWidth="true" style="15" width="5.42578125" collapsed="false"/>
    <col min="10687" max="10688" bestFit="true" customWidth="true" style="15" width="5.7109375" collapsed="false"/>
    <col min="10689" max="10689" bestFit="true" customWidth="true" style="15" width="5.28515625" collapsed="false"/>
    <col min="10690" max="10690" bestFit="true" customWidth="true" style="15" width="5.42578125" collapsed="false"/>
    <col min="10691" max="10692" bestFit="true" customWidth="true" style="15" width="5.7109375" collapsed="false"/>
    <col min="10693" max="10727" customWidth="true" style="15" width="6.7109375" collapsed="false"/>
    <col min="10728" max="10728" bestFit="true" customWidth="true" style="15" width="5.7109375" collapsed="false"/>
    <col min="10729" max="10731" customWidth="true" style="15" width="5.7109375" collapsed="false"/>
    <col min="10732" max="10732" bestFit="true" customWidth="true" style="15" width="6.7109375" collapsed="false"/>
    <col min="10733" max="10739" customWidth="true" style="15" width="6.7109375" collapsed="false"/>
    <col min="10740" max="10740" bestFit="true" customWidth="true" style="15" width="5.5703125" collapsed="false"/>
    <col min="10741" max="10741" customWidth="true" style="15" width="6.7109375" collapsed="false"/>
    <col min="10742" max="10895" style="15" width="9.140625" collapsed="false"/>
    <col min="10896" max="10896" customWidth="true" style="15" width="44.85546875" collapsed="false"/>
    <col min="10897" max="10937" customWidth="true" style="15" width="6.7109375" collapsed="false"/>
    <col min="10938" max="10938" bestFit="true" customWidth="true" style="15" width="5.42578125" collapsed="false"/>
    <col min="10939" max="10940" bestFit="true" customWidth="true" style="15" width="5.7109375" collapsed="false"/>
    <col min="10941" max="10941" bestFit="true" customWidth="true" style="15" width="5.5703125" collapsed="false"/>
    <col min="10942" max="10942" bestFit="true" customWidth="true" style="15" width="5.42578125" collapsed="false"/>
    <col min="10943" max="10944" bestFit="true" customWidth="true" style="15" width="5.7109375" collapsed="false"/>
    <col min="10945" max="10945" bestFit="true" customWidth="true" style="15" width="5.28515625" collapsed="false"/>
    <col min="10946" max="10946" bestFit="true" customWidth="true" style="15" width="5.42578125" collapsed="false"/>
    <col min="10947" max="10948" bestFit="true" customWidth="true" style="15" width="5.7109375" collapsed="false"/>
    <col min="10949" max="10983" customWidth="true" style="15" width="6.7109375" collapsed="false"/>
    <col min="10984" max="10984" bestFit="true" customWidth="true" style="15" width="5.7109375" collapsed="false"/>
    <col min="10985" max="10987" customWidth="true" style="15" width="5.7109375" collapsed="false"/>
    <col min="10988" max="10988" bestFit="true" customWidth="true" style="15" width="6.7109375" collapsed="false"/>
    <col min="10989" max="10995" customWidth="true" style="15" width="6.7109375" collapsed="false"/>
    <col min="10996" max="10996" bestFit="true" customWidth="true" style="15" width="5.5703125" collapsed="false"/>
    <col min="10997" max="10997" customWidth="true" style="15" width="6.7109375" collapsed="false"/>
    <col min="10998" max="11151" style="15" width="9.140625" collapsed="false"/>
    <col min="11152" max="11152" customWidth="true" style="15" width="44.85546875" collapsed="false"/>
    <col min="11153" max="11193" customWidth="true" style="15" width="6.7109375" collapsed="false"/>
    <col min="11194" max="11194" bestFit="true" customWidth="true" style="15" width="5.42578125" collapsed="false"/>
    <col min="11195" max="11196" bestFit="true" customWidth="true" style="15" width="5.7109375" collapsed="false"/>
    <col min="11197" max="11197" bestFit="true" customWidth="true" style="15" width="5.5703125" collapsed="false"/>
    <col min="11198" max="11198" bestFit="true" customWidth="true" style="15" width="5.42578125" collapsed="false"/>
    <col min="11199" max="11200" bestFit="true" customWidth="true" style="15" width="5.7109375" collapsed="false"/>
    <col min="11201" max="11201" bestFit="true" customWidth="true" style="15" width="5.28515625" collapsed="false"/>
    <col min="11202" max="11202" bestFit="true" customWidth="true" style="15" width="5.42578125" collapsed="false"/>
    <col min="11203" max="11204" bestFit="true" customWidth="true" style="15" width="5.7109375" collapsed="false"/>
    <col min="11205" max="11239" customWidth="true" style="15" width="6.7109375" collapsed="false"/>
    <col min="11240" max="11240" bestFit="true" customWidth="true" style="15" width="5.7109375" collapsed="false"/>
    <col min="11241" max="11243" customWidth="true" style="15" width="5.7109375" collapsed="false"/>
    <col min="11244" max="11244" bestFit="true" customWidth="true" style="15" width="6.7109375" collapsed="false"/>
    <col min="11245" max="11251" customWidth="true" style="15" width="6.7109375" collapsed="false"/>
    <col min="11252" max="11252" bestFit="true" customWidth="true" style="15" width="5.5703125" collapsed="false"/>
    <col min="11253" max="11253" customWidth="true" style="15" width="6.7109375" collapsed="false"/>
    <col min="11254" max="11407" style="15" width="9.140625" collapsed="false"/>
    <col min="11408" max="11408" customWidth="true" style="15" width="44.85546875" collapsed="false"/>
    <col min="11409" max="11449" customWidth="true" style="15" width="6.7109375" collapsed="false"/>
    <col min="11450" max="11450" bestFit="true" customWidth="true" style="15" width="5.42578125" collapsed="false"/>
    <col min="11451" max="11452" bestFit="true" customWidth="true" style="15" width="5.7109375" collapsed="false"/>
    <col min="11453" max="11453" bestFit="true" customWidth="true" style="15" width="5.5703125" collapsed="false"/>
    <col min="11454" max="11454" bestFit="true" customWidth="true" style="15" width="5.42578125" collapsed="false"/>
    <col min="11455" max="11456" bestFit="true" customWidth="true" style="15" width="5.7109375" collapsed="false"/>
    <col min="11457" max="11457" bestFit="true" customWidth="true" style="15" width="5.28515625" collapsed="false"/>
    <col min="11458" max="11458" bestFit="true" customWidth="true" style="15" width="5.42578125" collapsed="false"/>
    <col min="11459" max="11460" bestFit="true" customWidth="true" style="15" width="5.7109375" collapsed="false"/>
    <col min="11461" max="11495" customWidth="true" style="15" width="6.7109375" collapsed="false"/>
    <col min="11496" max="11496" bestFit="true" customWidth="true" style="15" width="5.7109375" collapsed="false"/>
    <col min="11497" max="11499" customWidth="true" style="15" width="5.7109375" collapsed="false"/>
    <col min="11500" max="11500" bestFit="true" customWidth="true" style="15" width="6.7109375" collapsed="false"/>
    <col min="11501" max="11507" customWidth="true" style="15" width="6.7109375" collapsed="false"/>
    <col min="11508" max="11508" bestFit="true" customWidth="true" style="15" width="5.5703125" collapsed="false"/>
    <col min="11509" max="11509" customWidth="true" style="15" width="6.7109375" collapsed="false"/>
    <col min="11510" max="11663" style="15" width="9.140625" collapsed="false"/>
    <col min="11664" max="11664" customWidth="true" style="15" width="44.85546875" collapsed="false"/>
    <col min="11665" max="11705" customWidth="true" style="15" width="6.7109375" collapsed="false"/>
    <col min="11706" max="11706" bestFit="true" customWidth="true" style="15" width="5.42578125" collapsed="false"/>
    <col min="11707" max="11708" bestFit="true" customWidth="true" style="15" width="5.7109375" collapsed="false"/>
    <col min="11709" max="11709" bestFit="true" customWidth="true" style="15" width="5.5703125" collapsed="false"/>
    <col min="11710" max="11710" bestFit="true" customWidth="true" style="15" width="5.42578125" collapsed="false"/>
    <col min="11711" max="11712" bestFit="true" customWidth="true" style="15" width="5.7109375" collapsed="false"/>
    <col min="11713" max="11713" bestFit="true" customWidth="true" style="15" width="5.28515625" collapsed="false"/>
    <col min="11714" max="11714" bestFit="true" customWidth="true" style="15" width="5.42578125" collapsed="false"/>
    <col min="11715" max="11716" bestFit="true" customWidth="true" style="15" width="5.7109375" collapsed="false"/>
    <col min="11717" max="11751" customWidth="true" style="15" width="6.7109375" collapsed="false"/>
    <col min="11752" max="11752" bestFit="true" customWidth="true" style="15" width="5.7109375" collapsed="false"/>
    <col min="11753" max="11755" customWidth="true" style="15" width="5.7109375" collapsed="false"/>
    <col min="11756" max="11756" bestFit="true" customWidth="true" style="15" width="6.7109375" collapsed="false"/>
    <col min="11757" max="11763" customWidth="true" style="15" width="6.7109375" collapsed="false"/>
    <col min="11764" max="11764" bestFit="true" customWidth="true" style="15" width="5.5703125" collapsed="false"/>
    <col min="11765" max="11765" customWidth="true" style="15" width="6.7109375" collapsed="false"/>
    <col min="11766" max="11919" style="15" width="9.140625" collapsed="false"/>
    <col min="11920" max="11920" customWidth="true" style="15" width="44.85546875" collapsed="false"/>
    <col min="11921" max="11961" customWidth="true" style="15" width="6.7109375" collapsed="false"/>
    <col min="11962" max="11962" bestFit="true" customWidth="true" style="15" width="5.42578125" collapsed="false"/>
    <col min="11963" max="11964" bestFit="true" customWidth="true" style="15" width="5.7109375" collapsed="false"/>
    <col min="11965" max="11965" bestFit="true" customWidth="true" style="15" width="5.5703125" collapsed="false"/>
    <col min="11966" max="11966" bestFit="true" customWidth="true" style="15" width="5.42578125" collapsed="false"/>
    <col min="11967" max="11968" bestFit="true" customWidth="true" style="15" width="5.7109375" collapsed="false"/>
    <col min="11969" max="11969" bestFit="true" customWidth="true" style="15" width="5.28515625" collapsed="false"/>
    <col min="11970" max="11970" bestFit="true" customWidth="true" style="15" width="5.42578125" collapsed="false"/>
    <col min="11971" max="11972" bestFit="true" customWidth="true" style="15" width="5.7109375" collapsed="false"/>
    <col min="11973" max="12007" customWidth="true" style="15" width="6.7109375" collapsed="false"/>
    <col min="12008" max="12008" bestFit="true" customWidth="true" style="15" width="5.7109375" collapsed="false"/>
    <col min="12009" max="12011" customWidth="true" style="15" width="5.7109375" collapsed="false"/>
    <col min="12012" max="12012" bestFit="true" customWidth="true" style="15" width="6.7109375" collapsed="false"/>
    <col min="12013" max="12019" customWidth="true" style="15" width="6.7109375" collapsed="false"/>
    <col min="12020" max="12020" bestFit="true" customWidth="true" style="15" width="5.5703125" collapsed="false"/>
    <col min="12021" max="12021" customWidth="true" style="15" width="6.7109375" collapsed="false"/>
    <col min="12022" max="12175" style="15" width="9.140625" collapsed="false"/>
    <col min="12176" max="12176" customWidth="true" style="15" width="44.85546875" collapsed="false"/>
    <col min="12177" max="12217" customWidth="true" style="15" width="6.7109375" collapsed="false"/>
    <col min="12218" max="12218" bestFit="true" customWidth="true" style="15" width="5.42578125" collapsed="false"/>
    <col min="12219" max="12220" bestFit="true" customWidth="true" style="15" width="5.7109375" collapsed="false"/>
    <col min="12221" max="12221" bestFit="true" customWidth="true" style="15" width="5.5703125" collapsed="false"/>
    <col min="12222" max="12222" bestFit="true" customWidth="true" style="15" width="5.42578125" collapsed="false"/>
    <col min="12223" max="12224" bestFit="true" customWidth="true" style="15" width="5.7109375" collapsed="false"/>
    <col min="12225" max="12225" bestFit="true" customWidth="true" style="15" width="5.28515625" collapsed="false"/>
    <col min="12226" max="12226" bestFit="true" customWidth="true" style="15" width="5.42578125" collapsed="false"/>
    <col min="12227" max="12228" bestFit="true" customWidth="true" style="15" width="5.7109375" collapsed="false"/>
    <col min="12229" max="12263" customWidth="true" style="15" width="6.7109375" collapsed="false"/>
    <col min="12264" max="12264" bestFit="true" customWidth="true" style="15" width="5.7109375" collapsed="false"/>
    <col min="12265" max="12267" customWidth="true" style="15" width="5.7109375" collapsed="false"/>
    <col min="12268" max="12268" bestFit="true" customWidth="true" style="15" width="6.7109375" collapsed="false"/>
    <col min="12269" max="12275" customWidth="true" style="15" width="6.7109375" collapsed="false"/>
    <col min="12276" max="12276" bestFit="true" customWidth="true" style="15" width="5.5703125" collapsed="false"/>
    <col min="12277" max="12277" customWidth="true" style="15" width="6.7109375" collapsed="false"/>
    <col min="12278" max="12431" style="15" width="9.140625" collapsed="false"/>
    <col min="12432" max="12432" customWidth="true" style="15" width="44.85546875" collapsed="false"/>
    <col min="12433" max="12473" customWidth="true" style="15" width="6.7109375" collapsed="false"/>
    <col min="12474" max="12474" bestFit="true" customWidth="true" style="15" width="5.42578125" collapsed="false"/>
    <col min="12475" max="12476" bestFit="true" customWidth="true" style="15" width="5.7109375" collapsed="false"/>
    <col min="12477" max="12477" bestFit="true" customWidth="true" style="15" width="5.5703125" collapsed="false"/>
    <col min="12478" max="12478" bestFit="true" customWidth="true" style="15" width="5.42578125" collapsed="false"/>
    <col min="12479" max="12480" bestFit="true" customWidth="true" style="15" width="5.7109375" collapsed="false"/>
    <col min="12481" max="12481" bestFit="true" customWidth="true" style="15" width="5.28515625" collapsed="false"/>
    <col min="12482" max="12482" bestFit="true" customWidth="true" style="15" width="5.42578125" collapsed="false"/>
    <col min="12483" max="12484" bestFit="true" customWidth="true" style="15" width="5.7109375" collapsed="false"/>
    <col min="12485" max="12519" customWidth="true" style="15" width="6.7109375" collapsed="false"/>
    <col min="12520" max="12520" bestFit="true" customWidth="true" style="15" width="5.7109375" collapsed="false"/>
    <col min="12521" max="12523" customWidth="true" style="15" width="5.7109375" collapsed="false"/>
    <col min="12524" max="12524" bestFit="true" customWidth="true" style="15" width="6.7109375" collapsed="false"/>
    <col min="12525" max="12531" customWidth="true" style="15" width="6.7109375" collapsed="false"/>
    <col min="12532" max="12532" bestFit="true" customWidth="true" style="15" width="5.5703125" collapsed="false"/>
    <col min="12533" max="12533" customWidth="true" style="15" width="6.7109375" collapsed="false"/>
    <col min="12534" max="12687" style="15" width="9.140625" collapsed="false"/>
    <col min="12688" max="12688" customWidth="true" style="15" width="44.85546875" collapsed="false"/>
    <col min="12689" max="12729" customWidth="true" style="15" width="6.7109375" collapsed="false"/>
    <col min="12730" max="12730" bestFit="true" customWidth="true" style="15" width="5.42578125" collapsed="false"/>
    <col min="12731" max="12732" bestFit="true" customWidth="true" style="15" width="5.7109375" collapsed="false"/>
    <col min="12733" max="12733" bestFit="true" customWidth="true" style="15" width="5.5703125" collapsed="false"/>
    <col min="12734" max="12734" bestFit="true" customWidth="true" style="15" width="5.42578125" collapsed="false"/>
    <col min="12735" max="12736" bestFit="true" customWidth="true" style="15" width="5.7109375" collapsed="false"/>
    <col min="12737" max="12737" bestFit="true" customWidth="true" style="15" width="5.28515625" collapsed="false"/>
    <col min="12738" max="12738" bestFit="true" customWidth="true" style="15" width="5.42578125" collapsed="false"/>
    <col min="12739" max="12740" bestFit="true" customWidth="true" style="15" width="5.7109375" collapsed="false"/>
    <col min="12741" max="12775" customWidth="true" style="15" width="6.7109375" collapsed="false"/>
    <col min="12776" max="12776" bestFit="true" customWidth="true" style="15" width="5.7109375" collapsed="false"/>
    <col min="12777" max="12779" customWidth="true" style="15" width="5.7109375" collapsed="false"/>
    <col min="12780" max="12780" bestFit="true" customWidth="true" style="15" width="6.7109375" collapsed="false"/>
    <col min="12781" max="12787" customWidth="true" style="15" width="6.7109375" collapsed="false"/>
    <col min="12788" max="12788" bestFit="true" customWidth="true" style="15" width="5.5703125" collapsed="false"/>
    <col min="12789" max="12789" customWidth="true" style="15" width="6.7109375" collapsed="false"/>
    <col min="12790" max="12943" style="15" width="9.140625" collapsed="false"/>
    <col min="12944" max="12944" customWidth="true" style="15" width="44.85546875" collapsed="false"/>
    <col min="12945" max="12985" customWidth="true" style="15" width="6.7109375" collapsed="false"/>
    <col min="12986" max="12986" bestFit="true" customWidth="true" style="15" width="5.42578125" collapsed="false"/>
    <col min="12987" max="12988" bestFit="true" customWidth="true" style="15" width="5.7109375" collapsed="false"/>
    <col min="12989" max="12989" bestFit="true" customWidth="true" style="15" width="5.5703125" collapsed="false"/>
    <col min="12990" max="12990" bestFit="true" customWidth="true" style="15" width="5.42578125" collapsed="false"/>
    <col min="12991" max="12992" bestFit="true" customWidth="true" style="15" width="5.7109375" collapsed="false"/>
    <col min="12993" max="12993" bestFit="true" customWidth="true" style="15" width="5.28515625" collapsed="false"/>
    <col min="12994" max="12994" bestFit="true" customWidth="true" style="15" width="5.42578125" collapsed="false"/>
    <col min="12995" max="12996" bestFit="true" customWidth="true" style="15" width="5.7109375" collapsed="false"/>
    <col min="12997" max="13031" customWidth="true" style="15" width="6.7109375" collapsed="false"/>
    <col min="13032" max="13032" bestFit="true" customWidth="true" style="15" width="5.7109375" collapsed="false"/>
    <col min="13033" max="13035" customWidth="true" style="15" width="5.7109375" collapsed="false"/>
    <col min="13036" max="13036" bestFit="true" customWidth="true" style="15" width="6.7109375" collapsed="false"/>
    <col min="13037" max="13043" customWidth="true" style="15" width="6.7109375" collapsed="false"/>
    <col min="13044" max="13044" bestFit="true" customWidth="true" style="15" width="5.5703125" collapsed="false"/>
    <col min="13045" max="13045" customWidth="true" style="15" width="6.7109375" collapsed="false"/>
    <col min="13046" max="13199" style="15" width="9.140625" collapsed="false"/>
    <col min="13200" max="13200" customWidth="true" style="15" width="44.85546875" collapsed="false"/>
    <col min="13201" max="13241" customWidth="true" style="15" width="6.7109375" collapsed="false"/>
    <col min="13242" max="13242" bestFit="true" customWidth="true" style="15" width="5.42578125" collapsed="false"/>
    <col min="13243" max="13244" bestFit="true" customWidth="true" style="15" width="5.7109375" collapsed="false"/>
    <col min="13245" max="13245" bestFit="true" customWidth="true" style="15" width="5.5703125" collapsed="false"/>
    <col min="13246" max="13246" bestFit="true" customWidth="true" style="15" width="5.42578125" collapsed="false"/>
    <col min="13247" max="13248" bestFit="true" customWidth="true" style="15" width="5.7109375" collapsed="false"/>
    <col min="13249" max="13249" bestFit="true" customWidth="true" style="15" width="5.28515625" collapsed="false"/>
    <col min="13250" max="13250" bestFit="true" customWidth="true" style="15" width="5.42578125" collapsed="false"/>
    <col min="13251" max="13252" bestFit="true" customWidth="true" style="15" width="5.7109375" collapsed="false"/>
    <col min="13253" max="13287" customWidth="true" style="15" width="6.7109375" collapsed="false"/>
    <col min="13288" max="13288" bestFit="true" customWidth="true" style="15" width="5.7109375" collapsed="false"/>
    <col min="13289" max="13291" customWidth="true" style="15" width="5.7109375" collapsed="false"/>
    <col min="13292" max="13292" bestFit="true" customWidth="true" style="15" width="6.7109375" collapsed="false"/>
    <col min="13293" max="13299" customWidth="true" style="15" width="6.7109375" collapsed="false"/>
    <col min="13300" max="13300" bestFit="true" customWidth="true" style="15" width="5.5703125" collapsed="false"/>
    <col min="13301" max="13301" customWidth="true" style="15" width="6.7109375" collapsed="false"/>
    <col min="13302" max="13455" style="15" width="9.140625" collapsed="false"/>
    <col min="13456" max="13456" customWidth="true" style="15" width="44.85546875" collapsed="false"/>
    <col min="13457" max="13497" customWidth="true" style="15" width="6.7109375" collapsed="false"/>
    <col min="13498" max="13498" bestFit="true" customWidth="true" style="15" width="5.42578125" collapsed="false"/>
    <col min="13499" max="13500" bestFit="true" customWidth="true" style="15" width="5.7109375" collapsed="false"/>
    <col min="13501" max="13501" bestFit="true" customWidth="true" style="15" width="5.5703125" collapsed="false"/>
    <col min="13502" max="13502" bestFit="true" customWidth="true" style="15" width="5.42578125" collapsed="false"/>
    <col min="13503" max="13504" bestFit="true" customWidth="true" style="15" width="5.7109375" collapsed="false"/>
    <col min="13505" max="13505" bestFit="true" customWidth="true" style="15" width="5.28515625" collapsed="false"/>
    <col min="13506" max="13506" bestFit="true" customWidth="true" style="15" width="5.42578125" collapsed="false"/>
    <col min="13507" max="13508" bestFit="true" customWidth="true" style="15" width="5.7109375" collapsed="false"/>
    <col min="13509" max="13543" customWidth="true" style="15" width="6.7109375" collapsed="false"/>
    <col min="13544" max="13544" bestFit="true" customWidth="true" style="15" width="5.7109375" collapsed="false"/>
    <col min="13545" max="13547" customWidth="true" style="15" width="5.7109375" collapsed="false"/>
    <col min="13548" max="13548" bestFit="true" customWidth="true" style="15" width="6.7109375" collapsed="false"/>
    <col min="13549" max="13555" customWidth="true" style="15" width="6.7109375" collapsed="false"/>
    <col min="13556" max="13556" bestFit="true" customWidth="true" style="15" width="5.5703125" collapsed="false"/>
    <col min="13557" max="13557" customWidth="true" style="15" width="6.7109375" collapsed="false"/>
    <col min="13558" max="13711" style="15" width="9.140625" collapsed="false"/>
    <col min="13712" max="13712" customWidth="true" style="15" width="44.85546875" collapsed="false"/>
    <col min="13713" max="13753" customWidth="true" style="15" width="6.7109375" collapsed="false"/>
    <col min="13754" max="13754" bestFit="true" customWidth="true" style="15" width="5.42578125" collapsed="false"/>
    <col min="13755" max="13756" bestFit="true" customWidth="true" style="15" width="5.7109375" collapsed="false"/>
    <col min="13757" max="13757" bestFit="true" customWidth="true" style="15" width="5.5703125" collapsed="false"/>
    <col min="13758" max="13758" bestFit="true" customWidth="true" style="15" width="5.42578125" collapsed="false"/>
    <col min="13759" max="13760" bestFit="true" customWidth="true" style="15" width="5.7109375" collapsed="false"/>
    <col min="13761" max="13761" bestFit="true" customWidth="true" style="15" width="5.28515625" collapsed="false"/>
    <col min="13762" max="13762" bestFit="true" customWidth="true" style="15" width="5.42578125" collapsed="false"/>
    <col min="13763" max="13764" bestFit="true" customWidth="true" style="15" width="5.7109375" collapsed="false"/>
    <col min="13765" max="13799" customWidth="true" style="15" width="6.7109375" collapsed="false"/>
    <col min="13800" max="13800" bestFit="true" customWidth="true" style="15" width="5.7109375" collapsed="false"/>
    <col min="13801" max="13803" customWidth="true" style="15" width="5.7109375" collapsed="false"/>
    <col min="13804" max="13804" bestFit="true" customWidth="true" style="15" width="6.7109375" collapsed="false"/>
    <col min="13805" max="13811" customWidth="true" style="15" width="6.7109375" collapsed="false"/>
    <col min="13812" max="13812" bestFit="true" customWidth="true" style="15" width="5.5703125" collapsed="false"/>
    <col min="13813" max="13813" customWidth="true" style="15" width="6.7109375" collapsed="false"/>
    <col min="13814" max="13967" style="15" width="9.140625" collapsed="false"/>
    <col min="13968" max="13968" customWidth="true" style="15" width="44.85546875" collapsed="false"/>
    <col min="13969" max="14009" customWidth="true" style="15" width="6.7109375" collapsed="false"/>
    <col min="14010" max="14010" bestFit="true" customWidth="true" style="15" width="5.42578125" collapsed="false"/>
    <col min="14011" max="14012" bestFit="true" customWidth="true" style="15" width="5.7109375" collapsed="false"/>
    <col min="14013" max="14013" bestFit="true" customWidth="true" style="15" width="5.5703125" collapsed="false"/>
    <col min="14014" max="14014" bestFit="true" customWidth="true" style="15" width="5.42578125" collapsed="false"/>
    <col min="14015" max="14016" bestFit="true" customWidth="true" style="15" width="5.7109375" collapsed="false"/>
    <col min="14017" max="14017" bestFit="true" customWidth="true" style="15" width="5.28515625" collapsed="false"/>
    <col min="14018" max="14018" bestFit="true" customWidth="true" style="15" width="5.42578125" collapsed="false"/>
    <col min="14019" max="14020" bestFit="true" customWidth="true" style="15" width="5.7109375" collapsed="false"/>
    <col min="14021" max="14055" customWidth="true" style="15" width="6.7109375" collapsed="false"/>
    <col min="14056" max="14056" bestFit="true" customWidth="true" style="15" width="5.7109375" collapsed="false"/>
    <col min="14057" max="14059" customWidth="true" style="15" width="5.7109375" collapsed="false"/>
    <col min="14060" max="14060" bestFit="true" customWidth="true" style="15" width="6.7109375" collapsed="false"/>
    <col min="14061" max="14067" customWidth="true" style="15" width="6.7109375" collapsed="false"/>
    <col min="14068" max="14068" bestFit="true" customWidth="true" style="15" width="5.5703125" collapsed="false"/>
    <col min="14069" max="14069" customWidth="true" style="15" width="6.7109375" collapsed="false"/>
    <col min="14070" max="14223" style="15" width="9.140625" collapsed="false"/>
    <col min="14224" max="14224" customWidth="true" style="15" width="44.85546875" collapsed="false"/>
    <col min="14225" max="14265" customWidth="true" style="15" width="6.7109375" collapsed="false"/>
    <col min="14266" max="14266" bestFit="true" customWidth="true" style="15" width="5.42578125" collapsed="false"/>
    <col min="14267" max="14268" bestFit="true" customWidth="true" style="15" width="5.7109375" collapsed="false"/>
    <col min="14269" max="14269" bestFit="true" customWidth="true" style="15" width="5.5703125" collapsed="false"/>
    <col min="14270" max="14270" bestFit="true" customWidth="true" style="15" width="5.42578125" collapsed="false"/>
    <col min="14271" max="14272" bestFit="true" customWidth="true" style="15" width="5.7109375" collapsed="false"/>
    <col min="14273" max="14273" bestFit="true" customWidth="true" style="15" width="5.28515625" collapsed="false"/>
    <col min="14274" max="14274" bestFit="true" customWidth="true" style="15" width="5.42578125" collapsed="false"/>
    <col min="14275" max="14276" bestFit="true" customWidth="true" style="15" width="5.7109375" collapsed="false"/>
    <col min="14277" max="14311" customWidth="true" style="15" width="6.7109375" collapsed="false"/>
    <col min="14312" max="14312" bestFit="true" customWidth="true" style="15" width="5.7109375" collapsed="false"/>
    <col min="14313" max="14315" customWidth="true" style="15" width="5.7109375" collapsed="false"/>
    <col min="14316" max="14316" bestFit="true" customWidth="true" style="15" width="6.7109375" collapsed="false"/>
    <col min="14317" max="14323" customWidth="true" style="15" width="6.7109375" collapsed="false"/>
    <col min="14324" max="14324" bestFit="true" customWidth="true" style="15" width="5.5703125" collapsed="false"/>
    <col min="14325" max="14325" customWidth="true" style="15" width="6.7109375" collapsed="false"/>
    <col min="14326" max="14479" style="15" width="9.140625" collapsed="false"/>
    <col min="14480" max="14480" customWidth="true" style="15" width="44.85546875" collapsed="false"/>
    <col min="14481" max="14521" customWidth="true" style="15" width="6.7109375" collapsed="false"/>
    <col min="14522" max="14522" bestFit="true" customWidth="true" style="15" width="5.42578125" collapsed="false"/>
    <col min="14523" max="14524" bestFit="true" customWidth="true" style="15" width="5.7109375" collapsed="false"/>
    <col min="14525" max="14525" bestFit="true" customWidth="true" style="15" width="5.5703125" collapsed="false"/>
    <col min="14526" max="14526" bestFit="true" customWidth="true" style="15" width="5.42578125" collapsed="false"/>
    <col min="14527" max="14528" bestFit="true" customWidth="true" style="15" width="5.7109375" collapsed="false"/>
    <col min="14529" max="14529" bestFit="true" customWidth="true" style="15" width="5.28515625" collapsed="false"/>
    <col min="14530" max="14530" bestFit="true" customWidth="true" style="15" width="5.42578125" collapsed="false"/>
    <col min="14531" max="14532" bestFit="true" customWidth="true" style="15" width="5.7109375" collapsed="false"/>
    <col min="14533" max="14567" customWidth="true" style="15" width="6.7109375" collapsed="false"/>
    <col min="14568" max="14568" bestFit="true" customWidth="true" style="15" width="5.7109375" collapsed="false"/>
    <col min="14569" max="14571" customWidth="true" style="15" width="5.7109375" collapsed="false"/>
    <col min="14572" max="14572" bestFit="true" customWidth="true" style="15" width="6.7109375" collapsed="false"/>
    <col min="14573" max="14579" customWidth="true" style="15" width="6.7109375" collapsed="false"/>
    <col min="14580" max="14580" bestFit="true" customWidth="true" style="15" width="5.5703125" collapsed="false"/>
    <col min="14581" max="14581" customWidth="true" style="15" width="6.7109375" collapsed="false"/>
    <col min="14582" max="14735" style="15" width="9.140625" collapsed="false"/>
    <col min="14736" max="14736" customWidth="true" style="15" width="44.85546875" collapsed="false"/>
    <col min="14737" max="14777" customWidth="true" style="15" width="6.7109375" collapsed="false"/>
    <col min="14778" max="14778" bestFit="true" customWidth="true" style="15" width="5.42578125" collapsed="false"/>
    <col min="14779" max="14780" bestFit="true" customWidth="true" style="15" width="5.7109375" collapsed="false"/>
    <col min="14781" max="14781" bestFit="true" customWidth="true" style="15" width="5.5703125" collapsed="false"/>
    <col min="14782" max="14782" bestFit="true" customWidth="true" style="15" width="5.42578125" collapsed="false"/>
    <col min="14783" max="14784" bestFit="true" customWidth="true" style="15" width="5.7109375" collapsed="false"/>
    <col min="14785" max="14785" bestFit="true" customWidth="true" style="15" width="5.28515625" collapsed="false"/>
    <col min="14786" max="14786" bestFit="true" customWidth="true" style="15" width="5.42578125" collapsed="false"/>
    <col min="14787" max="14788" bestFit="true" customWidth="true" style="15" width="5.7109375" collapsed="false"/>
    <col min="14789" max="14823" customWidth="true" style="15" width="6.7109375" collapsed="false"/>
    <col min="14824" max="14824" bestFit="true" customWidth="true" style="15" width="5.7109375" collapsed="false"/>
    <col min="14825" max="14827" customWidth="true" style="15" width="5.7109375" collapsed="false"/>
    <col min="14828" max="14828" bestFit="true" customWidth="true" style="15" width="6.7109375" collapsed="false"/>
    <col min="14829" max="14835" customWidth="true" style="15" width="6.7109375" collapsed="false"/>
    <col min="14836" max="14836" bestFit="true" customWidth="true" style="15" width="5.5703125" collapsed="false"/>
    <col min="14837" max="14837" customWidth="true" style="15" width="6.7109375" collapsed="false"/>
    <col min="14838" max="14991" style="15" width="9.140625" collapsed="false"/>
    <col min="14992" max="14992" customWidth="true" style="15" width="44.85546875" collapsed="false"/>
    <col min="14993" max="15033" customWidth="true" style="15" width="6.7109375" collapsed="false"/>
    <col min="15034" max="15034" bestFit="true" customWidth="true" style="15" width="5.42578125" collapsed="false"/>
    <col min="15035" max="15036" bestFit="true" customWidth="true" style="15" width="5.7109375" collapsed="false"/>
    <col min="15037" max="15037" bestFit="true" customWidth="true" style="15" width="5.5703125" collapsed="false"/>
    <col min="15038" max="15038" bestFit="true" customWidth="true" style="15" width="5.42578125" collapsed="false"/>
    <col min="15039" max="15040" bestFit="true" customWidth="true" style="15" width="5.7109375" collapsed="false"/>
    <col min="15041" max="15041" bestFit="true" customWidth="true" style="15" width="5.28515625" collapsed="false"/>
    <col min="15042" max="15042" bestFit="true" customWidth="true" style="15" width="5.42578125" collapsed="false"/>
    <col min="15043" max="15044" bestFit="true" customWidth="true" style="15" width="5.7109375" collapsed="false"/>
    <col min="15045" max="15079" customWidth="true" style="15" width="6.7109375" collapsed="false"/>
    <col min="15080" max="15080" bestFit="true" customWidth="true" style="15" width="5.7109375" collapsed="false"/>
    <col min="15081" max="15083" customWidth="true" style="15" width="5.7109375" collapsed="false"/>
    <col min="15084" max="15084" bestFit="true" customWidth="true" style="15" width="6.7109375" collapsed="false"/>
    <col min="15085" max="15091" customWidth="true" style="15" width="6.7109375" collapsed="false"/>
    <col min="15092" max="15092" bestFit="true" customWidth="true" style="15" width="5.5703125" collapsed="false"/>
    <col min="15093" max="15093" customWidth="true" style="15" width="6.7109375" collapsed="false"/>
    <col min="15094" max="15247" style="15" width="9.140625" collapsed="false"/>
    <col min="15248" max="15248" customWidth="true" style="15" width="44.85546875" collapsed="false"/>
    <col min="15249" max="15289" customWidth="true" style="15" width="6.7109375" collapsed="false"/>
    <col min="15290" max="15290" bestFit="true" customWidth="true" style="15" width="5.42578125" collapsed="false"/>
    <col min="15291" max="15292" bestFit="true" customWidth="true" style="15" width="5.7109375" collapsed="false"/>
    <col min="15293" max="15293" bestFit="true" customWidth="true" style="15" width="5.5703125" collapsed="false"/>
    <col min="15294" max="15294" bestFit="true" customWidth="true" style="15" width="5.42578125" collapsed="false"/>
    <col min="15295" max="15296" bestFit="true" customWidth="true" style="15" width="5.7109375" collapsed="false"/>
    <col min="15297" max="15297" bestFit="true" customWidth="true" style="15" width="5.28515625" collapsed="false"/>
    <col min="15298" max="15298" bestFit="true" customWidth="true" style="15" width="5.42578125" collapsed="false"/>
    <col min="15299" max="15300" bestFit="true" customWidth="true" style="15" width="5.7109375" collapsed="false"/>
    <col min="15301" max="15335" customWidth="true" style="15" width="6.7109375" collapsed="false"/>
    <col min="15336" max="15336" bestFit="true" customWidth="true" style="15" width="5.7109375" collapsed="false"/>
    <col min="15337" max="15339" customWidth="true" style="15" width="5.7109375" collapsed="false"/>
    <col min="15340" max="15340" bestFit="true" customWidth="true" style="15" width="6.7109375" collapsed="false"/>
    <col min="15341" max="15347" customWidth="true" style="15" width="6.7109375" collapsed="false"/>
    <col min="15348" max="15348" bestFit="true" customWidth="true" style="15" width="5.5703125" collapsed="false"/>
    <col min="15349" max="15349" customWidth="true" style="15" width="6.7109375" collapsed="false"/>
    <col min="15350" max="15503" style="15" width="9.140625" collapsed="false"/>
    <col min="15504" max="15504" customWidth="true" style="15" width="44.85546875" collapsed="false"/>
    <col min="15505" max="15545" customWidth="true" style="15" width="6.7109375" collapsed="false"/>
    <col min="15546" max="15546" bestFit="true" customWidth="true" style="15" width="5.42578125" collapsed="false"/>
    <col min="15547" max="15548" bestFit="true" customWidth="true" style="15" width="5.7109375" collapsed="false"/>
    <col min="15549" max="15549" bestFit="true" customWidth="true" style="15" width="5.5703125" collapsed="false"/>
    <col min="15550" max="15550" bestFit="true" customWidth="true" style="15" width="5.42578125" collapsed="false"/>
    <col min="15551" max="15552" bestFit="true" customWidth="true" style="15" width="5.7109375" collapsed="false"/>
    <col min="15553" max="15553" bestFit="true" customWidth="true" style="15" width="5.28515625" collapsed="false"/>
    <col min="15554" max="15554" bestFit="true" customWidth="true" style="15" width="5.42578125" collapsed="false"/>
    <col min="15555" max="15556" bestFit="true" customWidth="true" style="15" width="5.7109375" collapsed="false"/>
    <col min="15557" max="15591" customWidth="true" style="15" width="6.7109375" collapsed="false"/>
    <col min="15592" max="15592" bestFit="true" customWidth="true" style="15" width="5.7109375" collapsed="false"/>
    <col min="15593" max="15595" customWidth="true" style="15" width="5.7109375" collapsed="false"/>
    <col min="15596" max="15596" bestFit="true" customWidth="true" style="15" width="6.7109375" collapsed="false"/>
    <col min="15597" max="15603" customWidth="true" style="15" width="6.7109375" collapsed="false"/>
    <col min="15604" max="15604" bestFit="true" customWidth="true" style="15" width="5.5703125" collapsed="false"/>
    <col min="15605" max="15605" customWidth="true" style="15" width="6.7109375" collapsed="false"/>
    <col min="15606" max="15759" style="15" width="9.140625" collapsed="false"/>
    <col min="15760" max="15760" customWidth="true" style="15" width="44.85546875" collapsed="false"/>
    <col min="15761" max="15801" customWidth="true" style="15" width="6.7109375" collapsed="false"/>
    <col min="15802" max="15802" bestFit="true" customWidth="true" style="15" width="5.42578125" collapsed="false"/>
    <col min="15803" max="15804" bestFit="true" customWidth="true" style="15" width="5.7109375" collapsed="false"/>
    <col min="15805" max="15805" bestFit="true" customWidth="true" style="15" width="5.5703125" collapsed="false"/>
    <col min="15806" max="15806" bestFit="true" customWidth="true" style="15" width="5.42578125" collapsed="false"/>
    <col min="15807" max="15808" bestFit="true" customWidth="true" style="15" width="5.7109375" collapsed="false"/>
    <col min="15809" max="15809" bestFit="true" customWidth="true" style="15" width="5.28515625" collapsed="false"/>
    <col min="15810" max="15810" bestFit="true" customWidth="true" style="15" width="5.42578125" collapsed="false"/>
    <col min="15811" max="15812" bestFit="true" customWidth="true" style="15" width="5.7109375" collapsed="false"/>
    <col min="15813" max="15847" customWidth="true" style="15" width="6.7109375" collapsed="false"/>
    <col min="15848" max="15848" bestFit="true" customWidth="true" style="15" width="5.7109375" collapsed="false"/>
    <col min="15849" max="15851" customWidth="true" style="15" width="5.7109375" collapsed="false"/>
    <col min="15852" max="15852" bestFit="true" customWidth="true" style="15" width="6.7109375" collapsed="false"/>
    <col min="15853" max="15859" customWidth="true" style="15" width="6.7109375" collapsed="false"/>
    <col min="15860" max="15860" bestFit="true" customWidth="true" style="15" width="5.5703125" collapsed="false"/>
    <col min="15861" max="15861" customWidth="true" style="15" width="6.7109375" collapsed="false"/>
    <col min="15862" max="16015" style="15" width="9.140625" collapsed="false"/>
    <col min="16016" max="16016" customWidth="true" style="15" width="44.85546875" collapsed="false"/>
    <col min="16017" max="16057" customWidth="true" style="15" width="6.7109375" collapsed="false"/>
    <col min="16058" max="16058" bestFit="true" customWidth="true" style="15" width="5.42578125" collapsed="false"/>
    <col min="16059" max="16060" bestFit="true" customWidth="true" style="15" width="5.7109375" collapsed="false"/>
    <col min="16061" max="16061" bestFit="true" customWidth="true" style="15" width="5.5703125" collapsed="false"/>
    <col min="16062" max="16062" bestFit="true" customWidth="true" style="15" width="5.42578125" collapsed="false"/>
    <col min="16063" max="16064" bestFit="true" customWidth="true" style="15" width="5.7109375" collapsed="false"/>
    <col min="16065" max="16065" bestFit="true" customWidth="true" style="15" width="5.28515625" collapsed="false"/>
    <col min="16066" max="16066" bestFit="true" customWidth="true" style="15" width="5.42578125" collapsed="false"/>
    <col min="16067" max="16068" bestFit="true" customWidth="true" style="15" width="5.7109375" collapsed="false"/>
    <col min="16069" max="16103" customWidth="true" style="15" width="6.7109375" collapsed="false"/>
    <col min="16104" max="16104" bestFit="true" customWidth="true" style="15" width="5.7109375" collapsed="false"/>
    <col min="16105" max="16107" customWidth="true" style="15" width="5.7109375" collapsed="false"/>
    <col min="16108" max="16108" bestFit="true" customWidth="true" style="15" width="6.7109375" collapsed="false"/>
    <col min="16109" max="16115" customWidth="true" style="15" width="6.7109375" collapsed="false"/>
    <col min="16116" max="16116" bestFit="true" customWidth="true" style="15" width="5.5703125" collapsed="false"/>
    <col min="16117" max="16117" customWidth="true" style="15" width="6.7109375" collapsed="false"/>
    <col min="16118" max="16384" style="15" width="9.140625" collapsed="false"/>
  </cols>
  <sheetData>
    <row r="1" spans="2:10" s="4" customFormat="1" ht="15">
      <c r="B1" s="686" t="s">
        <v>102</v>
      </c>
      <c r="C1" s="687"/>
      <c r="D1" s="687"/>
      <c r="E1" s="687"/>
      <c r="F1" s="687"/>
      <c r="G1" s="687"/>
      <c r="H1" s="687"/>
      <c r="I1" s="687"/>
      <c r="J1" s="687"/>
    </row>
    <row r="2" spans="2:10" ht="11.25" customHeight="1">
      <c r="B2" s="14"/>
    </row>
    <row r="3" spans="2:10" s="16" customFormat="1" ht="15">
      <c r="B3" s="689" t="s">
        <v>96</v>
      </c>
      <c r="C3" s="689"/>
      <c r="D3" s="689"/>
      <c r="E3" s="689"/>
      <c r="F3" s="689"/>
      <c r="G3" s="689"/>
      <c r="H3" s="689"/>
      <c r="I3" s="689"/>
      <c r="J3" s="689"/>
    </row>
    <row r="4" spans="2:10" s="18" customFormat="1" ht="5.0999999999999996" customHeight="1">
      <c r="B4" s="14"/>
      <c r="C4" s="17"/>
      <c r="D4" s="17"/>
      <c r="E4" s="17"/>
      <c r="F4" s="17"/>
      <c r="G4" s="17"/>
      <c r="H4" s="17"/>
      <c r="I4" s="17"/>
      <c r="J4" s="17"/>
    </row>
    <row r="5" spans="2:10" s="19" customFormat="1" ht="15">
      <c r="B5" s="688" t="s">
        <v>6</v>
      </c>
      <c r="C5" s="688"/>
      <c r="D5" s="688"/>
      <c r="E5" s="688"/>
      <c r="F5" s="688"/>
      <c r="G5" s="688"/>
      <c r="H5" s="688"/>
      <c r="I5" s="688"/>
      <c r="J5" s="688"/>
    </row>
    <row r="6" spans="2:10" ht="12" customHeight="1">
      <c r="B6" s="20"/>
    </row>
    <row r="7" spans="2:10" ht="12" customHeight="1">
      <c r="B7" s="20"/>
    </row>
    <row r="8" spans="2:10" ht="12" customHeight="1">
      <c r="B8" s="20"/>
    </row>
    <row r="9" spans="2:10" ht="12" customHeight="1">
      <c r="B9" s="20"/>
    </row>
    <row r="10" spans="2:10" ht="12" customHeight="1">
      <c r="B10" s="20"/>
    </row>
    <row r="11" spans="2:10" ht="12" customHeight="1">
      <c r="B11" s="20"/>
    </row>
    <row r="12" spans="2:10" ht="12" customHeight="1">
      <c r="B12" s="20"/>
    </row>
    <row r="13" spans="2:10" ht="12" customHeight="1">
      <c r="B13" s="20"/>
    </row>
    <row r="14" spans="2:10" ht="12" customHeight="1">
      <c r="B14" s="20"/>
    </row>
    <row r="15" spans="2:10" ht="12" customHeight="1">
      <c r="B15" s="20"/>
    </row>
    <row r="16" spans="2:10" ht="12" customHeight="1">
      <c r="B16" s="20"/>
    </row>
    <row r="17" spans="2:17" ht="12" customHeight="1">
      <c r="B17" s="20"/>
    </row>
    <row r="18" spans="2:17" ht="12" customHeight="1">
      <c r="B18" s="20"/>
    </row>
    <row r="19" spans="2:17" ht="12" customHeight="1">
      <c r="B19" s="20"/>
    </row>
    <row r="20" spans="2:17" ht="12" customHeight="1">
      <c r="B20" s="20"/>
    </row>
    <row r="21" spans="2:17" ht="12" customHeight="1">
      <c r="B21" s="20"/>
    </row>
    <row r="22" spans="2:17" ht="12" customHeight="1">
      <c r="B22" s="20"/>
    </row>
    <row r="23" spans="2:17" ht="12" customHeight="1">
      <c r="B23" s="20"/>
    </row>
    <row r="24" spans="2:17" ht="12" customHeight="1">
      <c r="B24" s="20"/>
    </row>
    <row r="25" spans="2:17" ht="12" customHeight="1">
      <c r="B25" s="20"/>
    </row>
    <row r="26" spans="2:17" ht="12" customHeight="1">
      <c r="B26" s="20"/>
    </row>
    <row r="27" spans="2:17" s="593" customFormat="1" ht="11.25">
      <c r="B27" s="694" t="s">
        <v>354</v>
      </c>
      <c r="C27" s="694"/>
      <c r="D27" s="694"/>
      <c r="E27" s="694"/>
      <c r="F27" s="694"/>
      <c r="G27" s="694"/>
      <c r="H27" s="694"/>
      <c r="I27" s="694"/>
      <c r="J27" s="694"/>
    </row>
    <row r="28" spans="2:17" s="593" customFormat="1" ht="11.25">
      <c r="B28" s="28" t="s">
        <v>370</v>
      </c>
      <c r="C28" s="28"/>
      <c r="D28" s="28"/>
      <c r="E28" s="28"/>
      <c r="F28" s="28"/>
      <c r="G28" s="28"/>
      <c r="H28" s="28"/>
      <c r="I28" s="28"/>
      <c r="J28" s="28"/>
    </row>
    <row r="29" spans="2:17" ht="12" customHeight="1">
      <c r="B29" s="21"/>
    </row>
    <row r="30" spans="2:17" ht="12" customHeight="1">
      <c r="B30" s="692"/>
      <c r="C30" s="690">
        <v>2024</v>
      </c>
      <c r="D30" s="691"/>
      <c r="E30" s="691"/>
      <c r="F30" s="691"/>
      <c r="G30" s="695" t="s">
        <v>69</v>
      </c>
      <c r="H30" s="696"/>
      <c r="I30" s="696"/>
      <c r="J30" s="697"/>
    </row>
    <row r="31" spans="2:17" s="593" customFormat="1" ht="11.25">
      <c r="B31" s="693"/>
      <c r="C31" s="22" t="s">
        <v>87</v>
      </c>
      <c r="D31" s="22" t="s">
        <v>0</v>
      </c>
      <c r="E31" s="22" t="s">
        <v>88</v>
      </c>
      <c r="F31" s="23" t="s">
        <v>89</v>
      </c>
      <c r="G31" s="22" t="s">
        <v>84</v>
      </c>
      <c r="H31" s="22" t="s">
        <v>78</v>
      </c>
      <c r="I31" s="22" t="s">
        <v>101</v>
      </c>
      <c r="J31" s="594" t="s">
        <v>89</v>
      </c>
    </row>
    <row r="32" spans="2:17" s="593" customFormat="1" ht="11.25">
      <c r="B32" s="24" t="s">
        <v>1</v>
      </c>
      <c r="C32" s="25">
        <v>103.9</v>
      </c>
      <c r="D32" s="25">
        <v>103.7</v>
      </c>
      <c r="E32" s="25">
        <v>102.1</v>
      </c>
      <c r="F32" s="25">
        <v>99.9</v>
      </c>
      <c r="G32" s="25">
        <v>101.1</v>
      </c>
      <c r="H32" s="25">
        <v>100.8</v>
      </c>
      <c r="I32" s="25">
        <v>102.1</v>
      </c>
      <c r="J32" s="25">
        <v>103</v>
      </c>
      <c r="K32" s="595"/>
      <c r="L32" s="595"/>
      <c r="M32" s="595"/>
      <c r="N32" s="31"/>
      <c r="O32" s="595"/>
      <c r="P32" s="596"/>
      <c r="Q32" s="596"/>
    </row>
    <row r="33" spans="2:17" s="593" customFormat="1" ht="11.25">
      <c r="B33" s="24" t="s">
        <v>2</v>
      </c>
      <c r="C33" s="25">
        <v>102.03222969516013</v>
      </c>
      <c r="D33" s="25">
        <v>100.54523816874212</v>
      </c>
      <c r="E33" s="25">
        <v>100.2835645828212</v>
      </c>
      <c r="F33" s="25">
        <v>100.82130429509802</v>
      </c>
      <c r="G33" s="25">
        <v>100.62412222781809</v>
      </c>
      <c r="H33" s="25">
        <v>102.10950667961656</v>
      </c>
      <c r="I33" s="25">
        <v>101.35964352066347</v>
      </c>
      <c r="J33" s="25">
        <v>98.422702889907768</v>
      </c>
      <c r="K33" s="595"/>
      <c r="L33" s="595"/>
      <c r="M33" s="595"/>
      <c r="N33" s="31"/>
      <c r="O33" s="595"/>
      <c r="P33" s="596"/>
      <c r="Q33" s="596"/>
    </row>
    <row r="34" spans="2:17" s="593" customFormat="1" ht="11.25">
      <c r="B34" s="26" t="s">
        <v>355</v>
      </c>
      <c r="C34" s="25">
        <v>100.6</v>
      </c>
      <c r="D34" s="25">
        <v>100.8</v>
      </c>
      <c r="E34" s="25">
        <v>101.1</v>
      </c>
      <c r="F34" s="25">
        <v>101.6</v>
      </c>
      <c r="G34" s="24">
        <v>101.7</v>
      </c>
      <c r="H34" s="25">
        <v>101.7</v>
      </c>
      <c r="I34" s="25">
        <v>101.6</v>
      </c>
      <c r="J34" s="25">
        <v>101.5</v>
      </c>
      <c r="K34" s="595"/>
      <c r="L34" s="595"/>
      <c r="M34" s="595"/>
      <c r="N34" s="31"/>
      <c r="O34" s="595"/>
      <c r="P34" s="596"/>
      <c r="Q34" s="596"/>
    </row>
    <row r="35" spans="2:17" s="593" customFormat="1" ht="11.25">
      <c r="B35" s="24" t="s">
        <v>3</v>
      </c>
      <c r="C35" s="25">
        <v>102</v>
      </c>
      <c r="D35" s="25">
        <v>102.5</v>
      </c>
      <c r="E35" s="25">
        <v>98.1</v>
      </c>
      <c r="F35" s="25">
        <v>98.7</v>
      </c>
      <c r="G35" s="24">
        <v>98.7</v>
      </c>
      <c r="H35" s="25">
        <v>101.1</v>
      </c>
      <c r="I35" s="25">
        <v>105.1</v>
      </c>
      <c r="J35" s="25">
        <v>103.6</v>
      </c>
      <c r="K35" s="595"/>
      <c r="L35" s="595"/>
      <c r="M35" s="595"/>
      <c r="N35" s="31"/>
      <c r="O35" s="595"/>
      <c r="P35" s="596"/>
      <c r="Q35" s="596"/>
    </row>
    <row r="36" spans="2:17" ht="12" customHeight="1">
      <c r="B36" s="27">
        <v>100</v>
      </c>
      <c r="C36" s="25">
        <v>100</v>
      </c>
      <c r="D36" s="25">
        <v>100</v>
      </c>
      <c r="E36" s="25">
        <v>100</v>
      </c>
      <c r="F36" s="25">
        <v>100</v>
      </c>
      <c r="G36" s="24">
        <v>100</v>
      </c>
      <c r="H36" s="25">
        <v>100</v>
      </c>
      <c r="I36" s="25">
        <v>100</v>
      </c>
      <c r="J36" s="25">
        <v>100</v>
      </c>
      <c r="N36" s="4"/>
    </row>
    <row r="37" spans="2:17" ht="12" customHeight="1">
      <c r="N37" s="4"/>
    </row>
  </sheetData>
  <mergeCells count="7">
    <mergeCell ref="B1:J1"/>
    <mergeCell ref="B5:J5"/>
    <mergeCell ref="B3:J3"/>
    <mergeCell ref="C30:F30"/>
    <mergeCell ref="B30:B31"/>
    <mergeCell ref="B27:J27"/>
    <mergeCell ref="G30:J30"/>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X76"/>
  <sheetViews>
    <sheetView showGridLines="0" showRowColHeaders="0" zoomScaleNormal="100" workbookViewId="0"/>
  </sheetViews>
  <sheetFormatPr defaultColWidth="9.140625" defaultRowHeight="15"/>
  <cols>
    <col min="1" max="1" customWidth="true" style="4" width="5.7109375" collapsed="false"/>
    <col min="2" max="2" customWidth="true" style="4" width="45.140625" collapsed="false"/>
    <col min="3" max="10" customWidth="true" style="4" width="9.140625" collapsed="false"/>
    <col min="11" max="11" bestFit="true" customWidth="true" style="4" width="9.5703125" collapsed="false"/>
    <col min="12" max="16384" style="4" width="9.140625" collapsed="false"/>
  </cols>
  <sheetData>
    <row r="1" spans="2:24">
      <c r="B1" s="686" t="s">
        <v>102</v>
      </c>
      <c r="C1" s="687"/>
      <c r="D1" s="687"/>
      <c r="E1" s="687"/>
      <c r="F1" s="687"/>
      <c r="G1" s="687"/>
      <c r="H1" s="687"/>
      <c r="I1" s="687"/>
      <c r="J1" s="687"/>
      <c r="K1" s="94"/>
      <c r="L1" s="94"/>
    </row>
    <row r="2" spans="2:24" ht="11.25" customHeight="1"/>
    <row r="3" spans="2:24" s="185" customFormat="1" ht="45" customHeight="1">
      <c r="B3" s="689" t="s">
        <v>346</v>
      </c>
      <c r="C3" s="689"/>
      <c r="D3" s="689"/>
      <c r="E3" s="689"/>
      <c r="F3" s="689"/>
      <c r="G3" s="689"/>
      <c r="H3" s="689"/>
      <c r="I3" s="689"/>
      <c r="J3" s="689"/>
      <c r="K3" s="689"/>
      <c r="L3" s="689"/>
      <c r="N3" s="3"/>
      <c r="O3" s="568"/>
      <c r="P3" s="568"/>
      <c r="Q3" s="568"/>
      <c r="R3" s="568"/>
      <c r="S3" s="568"/>
      <c r="T3" s="568"/>
      <c r="U3" s="568"/>
      <c r="V3" s="568"/>
      <c r="W3" s="568"/>
      <c r="X3" s="568"/>
    </row>
    <row r="4" spans="2:24" ht="5.0999999999999996" customHeight="1">
      <c r="B4" s="58"/>
      <c r="C4" s="58"/>
      <c r="D4" s="58"/>
      <c r="E4" s="58"/>
      <c r="F4" s="58"/>
      <c r="G4" s="58"/>
      <c r="H4" s="58"/>
      <c r="I4" s="58"/>
      <c r="J4" s="58"/>
      <c r="K4" s="2"/>
    </row>
    <row r="5" spans="2:24" s="129" customFormat="1">
      <c r="B5" s="757" t="s">
        <v>630</v>
      </c>
      <c r="C5" s="757"/>
      <c r="D5" s="757"/>
      <c r="E5" s="757"/>
      <c r="F5" s="757"/>
      <c r="G5" s="757"/>
      <c r="H5" s="757"/>
      <c r="I5" s="757"/>
      <c r="J5" s="757"/>
    </row>
    <row r="6" spans="2:24" ht="5.0999999999999996" customHeight="1">
      <c r="B6" s="58"/>
      <c r="C6" s="58"/>
      <c r="D6" s="58"/>
      <c r="E6" s="58"/>
      <c r="F6" s="58"/>
      <c r="G6" s="58"/>
      <c r="H6" s="58"/>
      <c r="I6" s="58"/>
      <c r="J6" s="58"/>
    </row>
    <row r="9" spans="2:24">
      <c r="K9" s="2"/>
    </row>
    <row r="23" spans="2:10">
      <c r="B23" s="560"/>
      <c r="C23" s="560"/>
      <c r="D23" s="560"/>
      <c r="E23" s="560"/>
      <c r="F23" s="560"/>
      <c r="G23" s="560"/>
      <c r="H23" s="560"/>
      <c r="I23" s="560"/>
      <c r="J23" s="560"/>
    </row>
    <row r="24" spans="2:10" s="254" customFormat="1">
      <c r="B24" s="774" t="s">
        <v>633</v>
      </c>
      <c r="C24" s="774"/>
      <c r="D24" s="774"/>
      <c r="E24" s="774"/>
      <c r="F24" s="774"/>
      <c r="G24" s="774"/>
      <c r="H24" s="774"/>
      <c r="I24" s="774"/>
      <c r="J24" s="774"/>
    </row>
    <row r="25" spans="2:10" s="254" customFormat="1"/>
    <row r="26" spans="2:10" s="254" customFormat="1"/>
    <row r="27" spans="2:10" s="254" customFormat="1"/>
    <row r="28" spans="2:10" s="254" customFormat="1"/>
    <row r="29" spans="2:10" s="254" customFormat="1"/>
    <row r="30" spans="2:10" s="254" customFormat="1"/>
    <row r="31" spans="2:10" s="254" customFormat="1"/>
    <row r="32" spans="2:10" s="254" customFormat="1"/>
    <row r="33" spans="2:2" s="254" customFormat="1"/>
    <row r="34" spans="2:2" s="254" customFormat="1"/>
    <row r="35" spans="2:2" s="254" customFormat="1"/>
    <row r="36" spans="2:2" s="254" customFormat="1"/>
    <row r="37" spans="2:2" s="254" customFormat="1"/>
    <row r="38" spans="2:2" s="254" customFormat="1"/>
    <row r="39" spans="2:2" s="254" customFormat="1"/>
    <row r="40" spans="2:2" s="254" customFormat="1"/>
    <row r="41" spans="2:2" s="254" customFormat="1"/>
    <row r="42" spans="2:2" s="254" customFormat="1"/>
    <row r="43" spans="2:2" s="254" customFormat="1"/>
    <row r="44" spans="2:2" s="254" customFormat="1"/>
    <row r="45" spans="2:2" s="254" customFormat="1"/>
    <row r="46" spans="2:2" s="254" customFormat="1"/>
    <row r="47" spans="2:2" s="254" customFormat="1"/>
    <row r="48" spans="2:2" s="31" customFormat="1" ht="11.25">
      <c r="B48" s="52" t="s">
        <v>370</v>
      </c>
    </row>
    <row r="50" spans="2:10">
      <c r="B50" s="777"/>
      <c r="C50" s="733">
        <v>2024</v>
      </c>
      <c r="D50" s="775"/>
      <c r="E50" s="775"/>
      <c r="F50" s="776"/>
      <c r="G50" s="732">
        <v>2025</v>
      </c>
      <c r="H50" s="733"/>
      <c r="I50" s="733"/>
      <c r="J50" s="734"/>
    </row>
    <row r="51" spans="2:10" s="31" customFormat="1" ht="11.25">
      <c r="B51" s="778"/>
      <c r="C51" s="100" t="s">
        <v>87</v>
      </c>
      <c r="D51" s="100" t="s">
        <v>0</v>
      </c>
      <c r="E51" s="100" t="s">
        <v>88</v>
      </c>
      <c r="F51" s="101" t="s">
        <v>89</v>
      </c>
      <c r="G51" s="100" t="s">
        <v>84</v>
      </c>
      <c r="H51" s="83" t="s">
        <v>78</v>
      </c>
      <c r="I51" s="83" t="s">
        <v>101</v>
      </c>
      <c r="J51" s="83" t="s">
        <v>89</v>
      </c>
    </row>
    <row r="52" spans="2:10" s="31" customFormat="1" ht="11.25">
      <c r="B52" s="158" t="s">
        <v>415</v>
      </c>
      <c r="C52" s="171">
        <v>232.47611876131509</v>
      </c>
      <c r="D52" s="171">
        <v>235.19787511582575</v>
      </c>
      <c r="E52" s="171">
        <v>237.17054703477621</v>
      </c>
      <c r="F52" s="171">
        <v>246.9647425702928</v>
      </c>
      <c r="G52" s="171">
        <v>228.2811679513743</v>
      </c>
      <c r="H52" s="171">
        <v>242.23265491825111</v>
      </c>
      <c r="I52" s="171">
        <v>252.2019311808711</v>
      </c>
      <c r="J52" s="171">
        <v>210.43090809701167</v>
      </c>
    </row>
    <row r="53" spans="2:10" s="31" customFormat="1" ht="11.25">
      <c r="B53" s="158" t="s">
        <v>410</v>
      </c>
      <c r="C53" s="171">
        <v>154.26741414378876</v>
      </c>
      <c r="D53" s="171">
        <v>195.31863235581977</v>
      </c>
      <c r="E53" s="171">
        <v>179.06764852934177</v>
      </c>
      <c r="F53" s="171">
        <v>172.63456043949122</v>
      </c>
      <c r="G53" s="171">
        <v>155.74978704905681</v>
      </c>
      <c r="H53" s="171">
        <v>148.03658112589213</v>
      </c>
      <c r="I53" s="171">
        <v>152.15047930912863</v>
      </c>
      <c r="J53" s="171">
        <v>194.2091997569226</v>
      </c>
    </row>
    <row r="54" spans="2:10" s="31" customFormat="1" ht="11.25">
      <c r="B54" s="158" t="s">
        <v>631</v>
      </c>
      <c r="C54" s="171">
        <v>12.051877688647071</v>
      </c>
      <c r="D54" s="171">
        <v>14.585015571869523</v>
      </c>
      <c r="E54" s="171">
        <v>18.826960224832213</v>
      </c>
      <c r="F54" s="171">
        <v>18.984436565249798</v>
      </c>
      <c r="G54" s="171">
        <v>16.830818198348403</v>
      </c>
      <c r="H54" s="171">
        <v>19.864943970840663</v>
      </c>
      <c r="I54" s="171">
        <v>21.776938195620442</v>
      </c>
      <c r="J54" s="171">
        <v>23.722470209840875</v>
      </c>
    </row>
    <row r="55" spans="2:10" s="31" customFormat="1" ht="11.25">
      <c r="B55" s="158" t="s">
        <v>415</v>
      </c>
      <c r="C55" s="171">
        <v>-87.33634242146681</v>
      </c>
      <c r="D55" s="171">
        <v>-91.648142292366956</v>
      </c>
      <c r="E55" s="171">
        <v>-94.978161718507167</v>
      </c>
      <c r="F55" s="171">
        <v>-93.109058565460288</v>
      </c>
      <c r="G55" s="171">
        <v>-82.811408477100656</v>
      </c>
      <c r="H55" s="171">
        <v>-85.270056966515057</v>
      </c>
      <c r="I55" s="171">
        <v>-92.033282970583869</v>
      </c>
      <c r="J55" s="171">
        <v>-88.624661109608951</v>
      </c>
    </row>
    <row r="56" spans="2:10" s="31" customFormat="1" ht="11.25">
      <c r="B56" s="158" t="s">
        <v>410</v>
      </c>
      <c r="C56" s="171">
        <v>-23.499280285912889</v>
      </c>
      <c r="D56" s="171">
        <v>-24.984675241453839</v>
      </c>
      <c r="E56" s="171">
        <v>-24.80497445149695</v>
      </c>
      <c r="F56" s="171">
        <v>-21.933651922851787</v>
      </c>
      <c r="G56" s="171">
        <v>-18.905821319925117</v>
      </c>
      <c r="H56" s="171">
        <v>-19.825601147801976</v>
      </c>
      <c r="I56" s="171">
        <v>-22.600549799410945</v>
      </c>
      <c r="J56" s="171">
        <v>-24.9518147176898</v>
      </c>
    </row>
    <row r="57" spans="2:10" s="31" customFormat="1" ht="11.25">
      <c r="B57" s="158" t="s">
        <v>631</v>
      </c>
      <c r="C57" s="171">
        <v>-5.8833029035781985</v>
      </c>
      <c r="D57" s="171">
        <v>-7.7293695445667074</v>
      </c>
      <c r="E57" s="171">
        <v>-6.9202386500857793</v>
      </c>
      <c r="F57" s="171">
        <v>-7.9830550299155645</v>
      </c>
      <c r="G57" s="171">
        <v>-12.331215852197026</v>
      </c>
      <c r="H57" s="171">
        <v>-16.566741871669173</v>
      </c>
      <c r="I57" s="171">
        <v>-15.390004069766253</v>
      </c>
      <c r="J57" s="171">
        <v>-24.245132307692685</v>
      </c>
    </row>
    <row r="58" spans="2:10" s="31" customFormat="1" ht="11.25">
      <c r="B58" s="158" t="s">
        <v>60</v>
      </c>
      <c r="C58" s="171">
        <v>398.79541059375094</v>
      </c>
      <c r="D58" s="171">
        <v>445.10152304351504</v>
      </c>
      <c r="E58" s="171">
        <v>435.06515578895016</v>
      </c>
      <c r="F58" s="171">
        <v>438.5837395750338</v>
      </c>
      <c r="G58" s="171">
        <v>400.86177319877953</v>
      </c>
      <c r="H58" s="171">
        <v>410.13418001498388</v>
      </c>
      <c r="I58" s="171">
        <v>426.12934868562019</v>
      </c>
      <c r="J58" s="171">
        <v>428.36257806377517</v>
      </c>
    </row>
    <row r="59" spans="2:10" s="31" customFormat="1" ht="11.25">
      <c r="B59" s="158" t="s">
        <v>61</v>
      </c>
      <c r="C59" s="171">
        <v>-116.7189256109579</v>
      </c>
      <c r="D59" s="171">
        <v>-124.36218707838749</v>
      </c>
      <c r="E59" s="171">
        <v>-126.70337482008989</v>
      </c>
      <c r="F59" s="171">
        <v>-123.02576551822764</v>
      </c>
      <c r="G59" s="171">
        <v>-114.0484456492228</v>
      </c>
      <c r="H59" s="171">
        <v>-121.6623999859862</v>
      </c>
      <c r="I59" s="171">
        <v>-130.02383683976106</v>
      </c>
      <c r="J59" s="171">
        <v>-137.82160813499144</v>
      </c>
    </row>
    <row r="60" spans="2:10" s="31" customFormat="1" ht="11.25">
      <c r="B60" s="255" t="s">
        <v>632</v>
      </c>
      <c r="C60" s="171">
        <v>0.11275443728643066</v>
      </c>
      <c r="D60" s="171">
        <v>0.1126767699037121</v>
      </c>
      <c r="E60" s="171">
        <v>9.1606537892742174E-2</v>
      </c>
      <c r="F60" s="171">
        <v>9.577229020747588E-2</v>
      </c>
      <c r="G60" s="171">
        <v>0.10663431776273502</v>
      </c>
      <c r="H60" s="171">
        <v>9.7469799242145286E-2</v>
      </c>
      <c r="I60" s="171">
        <v>8.1924692923783834E-2</v>
      </c>
      <c r="J60" s="171">
        <v>8.8021816097773764E-2</v>
      </c>
    </row>
    <row r="62" spans="2:10" s="31" customFormat="1" ht="11.25">
      <c r="B62" s="256"/>
      <c r="C62" s="570" t="s">
        <v>76</v>
      </c>
      <c r="D62" s="570" t="s">
        <v>77</v>
      </c>
      <c r="E62" s="161"/>
      <c r="F62" s="161"/>
      <c r="G62" s="161"/>
      <c r="H62" s="161"/>
      <c r="I62" s="161"/>
      <c r="J62" s="161"/>
    </row>
    <row r="63" spans="2:10" s="31" customFormat="1" ht="11.25">
      <c r="B63" s="158" t="s">
        <v>419</v>
      </c>
      <c r="C63" s="257">
        <v>0.64376054233729207</v>
      </c>
      <c r="D63" s="257">
        <v>0.68071875309253171</v>
      </c>
      <c r="E63" s="161"/>
      <c r="F63" s="161"/>
      <c r="G63" s="161"/>
      <c r="H63" s="161"/>
      <c r="I63" s="161"/>
      <c r="J63" s="161"/>
    </row>
    <row r="64" spans="2:10" s="31" customFormat="1" ht="11.25">
      <c r="B64" s="158" t="s">
        <v>420</v>
      </c>
      <c r="C64" s="257">
        <v>1.8413801370763632E-2</v>
      </c>
      <c r="D64" s="257">
        <v>3.396059421895542E-2</v>
      </c>
      <c r="E64" s="161"/>
      <c r="F64" s="161"/>
      <c r="G64" s="161"/>
      <c r="H64" s="161"/>
      <c r="I64" s="161"/>
      <c r="J64" s="161"/>
    </row>
    <row r="65" spans="2:10" s="31" customFormat="1" ht="11.25">
      <c r="B65" s="158" t="s">
        <v>421</v>
      </c>
      <c r="C65" s="257">
        <v>0.33782565629194439</v>
      </c>
      <c r="D65" s="257">
        <v>0.28532065268851287</v>
      </c>
      <c r="E65" s="161"/>
      <c r="F65" s="161"/>
      <c r="G65" s="161"/>
      <c r="H65" s="161"/>
      <c r="I65" s="161"/>
      <c r="J65" s="161"/>
    </row>
    <row r="66" spans="2:10" ht="12" customHeight="1">
      <c r="B66" s="161"/>
      <c r="C66" s="161"/>
      <c r="D66" s="161"/>
      <c r="E66" s="161"/>
      <c r="F66" s="161"/>
      <c r="G66" s="161"/>
      <c r="H66" s="161"/>
      <c r="I66" s="161"/>
      <c r="J66" s="161"/>
    </row>
    <row r="67" spans="2:10" ht="12" customHeight="1">
      <c r="B67" s="158"/>
      <c r="C67" s="733">
        <v>2024</v>
      </c>
      <c r="D67" s="775"/>
      <c r="E67" s="775"/>
      <c r="F67" s="776"/>
      <c r="G67" s="732">
        <v>2025</v>
      </c>
      <c r="H67" s="733"/>
      <c r="I67" s="733"/>
      <c r="J67" s="734"/>
    </row>
    <row r="68" spans="2:10" s="31" customFormat="1" ht="11.25">
      <c r="B68" s="169"/>
      <c r="C68" s="100" t="s">
        <v>87</v>
      </c>
      <c r="D68" s="100" t="s">
        <v>0</v>
      </c>
      <c r="E68" s="100" t="s">
        <v>88</v>
      </c>
      <c r="F68" s="101" t="s">
        <v>89</v>
      </c>
      <c r="G68" s="100" t="s">
        <v>84</v>
      </c>
      <c r="H68" s="83" t="s">
        <v>78</v>
      </c>
      <c r="I68" s="83" t="s">
        <v>101</v>
      </c>
      <c r="J68" s="83" t="s">
        <v>89</v>
      </c>
    </row>
    <row r="69" spans="2:10" s="31" customFormat="1" ht="11.25">
      <c r="B69" s="169" t="s">
        <v>70</v>
      </c>
      <c r="C69" s="172">
        <v>398.79541059375083</v>
      </c>
      <c r="D69" s="172">
        <v>445.1015230435151</v>
      </c>
      <c r="E69" s="172">
        <v>435.06515578895016</v>
      </c>
      <c r="F69" s="172">
        <v>438.58373957503375</v>
      </c>
      <c r="G69" s="172">
        <v>400.86177319877953</v>
      </c>
      <c r="H69" s="172">
        <v>410.13418001498388</v>
      </c>
      <c r="I69" s="172">
        <v>426.12934868562019</v>
      </c>
      <c r="J69" s="172">
        <v>428.36257806377512</v>
      </c>
    </row>
    <row r="70" spans="2:10" s="31" customFormat="1" ht="11.25">
      <c r="B70" s="258" t="s">
        <v>419</v>
      </c>
      <c r="C70" s="171">
        <v>233.34506819636127</v>
      </c>
      <c r="D70" s="171">
        <v>257.10903513217295</v>
      </c>
      <c r="E70" s="171">
        <v>258.39454646030316</v>
      </c>
      <c r="F70" s="171">
        <v>276.36475453931791</v>
      </c>
      <c r="G70" s="171">
        <v>244.81168720120212</v>
      </c>
      <c r="H70" s="171">
        <v>262.05458969994743</v>
      </c>
      <c r="I70" s="171">
        <v>273.64028752576456</v>
      </c>
      <c r="J70" s="171">
        <v>275.7629255713365</v>
      </c>
    </row>
    <row r="71" spans="2:10" s="31" customFormat="1" ht="11.25">
      <c r="B71" s="258" t="s">
        <v>420</v>
      </c>
      <c r="C71" s="171">
        <v>35.721517958206128</v>
      </c>
      <c r="D71" s="171">
        <v>49.712367835294614</v>
      </c>
      <c r="E71" s="171">
        <v>35.183948673534651</v>
      </c>
      <c r="F71" s="171">
        <v>10.59950397017764</v>
      </c>
      <c r="G71" s="171">
        <v>9.371572657337671</v>
      </c>
      <c r="H71" s="171">
        <v>6.0384313431384538</v>
      </c>
      <c r="I71" s="171">
        <v>8.8024729223479738</v>
      </c>
      <c r="J71" s="171">
        <v>7.8877834271345861</v>
      </c>
    </row>
    <row r="72" spans="2:10" s="31" customFormat="1" ht="11.25">
      <c r="B72" s="258" t="s">
        <v>421</v>
      </c>
      <c r="C72" s="171">
        <v>129.72882443918343</v>
      </c>
      <c r="D72" s="171">
        <v>138.28012007604752</v>
      </c>
      <c r="E72" s="171">
        <v>141.48666065511242</v>
      </c>
      <c r="F72" s="171">
        <v>151.61948106553825</v>
      </c>
      <c r="G72" s="171">
        <v>146.6785133402397</v>
      </c>
      <c r="H72" s="171">
        <v>142.04115897189803</v>
      </c>
      <c r="I72" s="171">
        <v>143.68658823750766</v>
      </c>
      <c r="J72" s="171">
        <v>144.71186906530409</v>
      </c>
    </row>
    <row r="73" spans="2:10" s="31" customFormat="1" ht="11.25">
      <c r="B73" s="169" t="s">
        <v>70</v>
      </c>
      <c r="C73" s="172">
        <v>116.71892561095791</v>
      </c>
      <c r="D73" s="172">
        <v>124.36218707838749</v>
      </c>
      <c r="E73" s="172">
        <v>126.70337482008989</v>
      </c>
      <c r="F73" s="172">
        <v>123.02576551822764</v>
      </c>
      <c r="G73" s="172">
        <v>114.0484456492228</v>
      </c>
      <c r="H73" s="172">
        <v>121.6623999859862</v>
      </c>
      <c r="I73" s="172">
        <v>130.02383683976109</v>
      </c>
      <c r="J73" s="172">
        <v>137.82160813499144</v>
      </c>
    </row>
    <row r="74" spans="2:10" s="31" customFormat="1" ht="11.25">
      <c r="B74" s="258" t="s">
        <v>419</v>
      </c>
      <c r="C74" s="171">
        <v>66.970677739843936</v>
      </c>
      <c r="D74" s="171">
        <v>71.326331561085638</v>
      </c>
      <c r="E74" s="171">
        <v>78.190122727286095</v>
      </c>
      <c r="F74" s="171">
        <v>87.877607137241512</v>
      </c>
      <c r="G74" s="171">
        <v>80.170685122497432</v>
      </c>
      <c r="H74" s="171">
        <v>83.286929468587928</v>
      </c>
      <c r="I74" s="171">
        <v>90.289494033406882</v>
      </c>
      <c r="J74" s="171">
        <v>93.817753238858899</v>
      </c>
    </row>
    <row r="75" spans="2:10" s="31" customFormat="1" ht="11.25">
      <c r="B75" s="258" t="s">
        <v>420</v>
      </c>
      <c r="C75" s="171">
        <v>20.793907136973619</v>
      </c>
      <c r="D75" s="171">
        <v>22.98190446259493</v>
      </c>
      <c r="E75" s="171">
        <v>17.59046255083058</v>
      </c>
      <c r="F75" s="171">
        <v>4.5878937260898933</v>
      </c>
      <c r="G75" s="171">
        <v>3.816603533613371</v>
      </c>
      <c r="H75" s="171">
        <v>3.8562015695029683</v>
      </c>
      <c r="I75" s="171">
        <v>4.656434389503362</v>
      </c>
      <c r="J75" s="171">
        <v>4.680503708476329</v>
      </c>
    </row>
    <row r="76" spans="2:10" s="31" customFormat="1" ht="11.25">
      <c r="B76" s="258" t="s">
        <v>421</v>
      </c>
      <c r="C76" s="171">
        <v>28.954340734140345</v>
      </c>
      <c r="D76" s="171">
        <v>30.053951054706932</v>
      </c>
      <c r="E76" s="171">
        <v>30.922789541973227</v>
      </c>
      <c r="F76" s="171">
        <v>30.560264654896237</v>
      </c>
      <c r="G76" s="171">
        <v>30.061156993112018</v>
      </c>
      <c r="H76" s="171">
        <v>34.519268947895306</v>
      </c>
      <c r="I76" s="171">
        <v>35.077908416850832</v>
      </c>
      <c r="J76" s="171">
        <v>39.323351187656208</v>
      </c>
    </row>
  </sheetData>
  <mergeCells count="11">
    <mergeCell ref="B1:J1"/>
    <mergeCell ref="G50:J50"/>
    <mergeCell ref="G67:J67"/>
    <mergeCell ref="B3:J3"/>
    <mergeCell ref="K3:L3"/>
    <mergeCell ref="B24:J24"/>
    <mergeCell ref="B5:F5"/>
    <mergeCell ref="G5:J5"/>
    <mergeCell ref="C67:F67"/>
    <mergeCell ref="C50:F50"/>
    <mergeCell ref="B50:B51"/>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R55"/>
  <sheetViews>
    <sheetView showGridLines="0" showRowColHeaders="0" showZeros="0" zoomScaleNormal="100" workbookViewId="0"/>
  </sheetViews>
  <sheetFormatPr defaultColWidth="9.140625" defaultRowHeight="12.75"/>
  <cols>
    <col min="1" max="1" customWidth="true" style="261" width="5.7109375" collapsed="false"/>
    <col min="2" max="2" customWidth="true" style="261" width="25.5703125" collapsed="false"/>
    <col min="3" max="11" customWidth="true" style="261" width="7.85546875" collapsed="false"/>
    <col min="12" max="12" customWidth="true" style="270" width="7.85546875" collapsed="false"/>
    <col min="13" max="14" style="270" width="9.140625" collapsed="false"/>
    <col min="15" max="16384" style="261" width="9.140625" collapsed="false"/>
  </cols>
  <sheetData>
    <row r="1" spans="2:14" s="4" customFormat="1" ht="15">
      <c r="B1" s="686" t="s">
        <v>102</v>
      </c>
      <c r="C1" s="686"/>
      <c r="D1" s="686"/>
      <c r="E1" s="686"/>
      <c r="F1" s="686"/>
      <c r="G1" s="686"/>
      <c r="H1" s="686"/>
      <c r="I1" s="686"/>
      <c r="J1" s="686"/>
      <c r="K1" s="686"/>
      <c r="L1" s="686"/>
      <c r="M1" s="2"/>
      <c r="N1" s="2"/>
    </row>
    <row r="2" spans="2:14" s="4" customFormat="1" ht="11.25" customHeight="1">
      <c r="B2" s="127"/>
      <c r="C2" s="127"/>
      <c r="D2" s="127"/>
      <c r="E2" s="127"/>
      <c r="F2" s="127"/>
      <c r="G2" s="127"/>
      <c r="H2" s="127"/>
      <c r="I2" s="127"/>
      <c r="J2" s="127"/>
      <c r="K2" s="127"/>
      <c r="L2" s="259"/>
      <c r="M2" s="161"/>
      <c r="N2" s="161"/>
    </row>
    <row r="3" spans="2:14" s="185" customFormat="1" ht="30" customHeight="1">
      <c r="B3" s="689" t="s">
        <v>143</v>
      </c>
      <c r="C3" s="689"/>
      <c r="D3" s="689"/>
      <c r="E3" s="689"/>
      <c r="F3" s="689"/>
      <c r="G3" s="689"/>
      <c r="H3" s="689"/>
      <c r="I3" s="689"/>
      <c r="J3" s="689"/>
      <c r="K3" s="689"/>
      <c r="L3" s="689"/>
      <c r="M3" s="567"/>
      <c r="N3" s="567"/>
    </row>
    <row r="4" spans="2:14" s="4" customFormat="1" ht="5.0999999999999996" customHeight="1">
      <c r="B4" s="260"/>
      <c r="C4" s="260"/>
      <c r="D4" s="260"/>
      <c r="E4" s="260"/>
      <c r="F4" s="260"/>
      <c r="G4" s="260"/>
      <c r="H4" s="260"/>
      <c r="I4" s="260"/>
      <c r="J4" s="260"/>
      <c r="K4" s="260"/>
      <c r="L4" s="259"/>
      <c r="M4" s="161"/>
      <c r="N4" s="161"/>
    </row>
    <row r="5" spans="2:14" s="129" customFormat="1" ht="15">
      <c r="B5" s="757" t="s">
        <v>145</v>
      </c>
      <c r="C5" s="757"/>
      <c r="D5" s="757"/>
      <c r="E5" s="757"/>
      <c r="F5" s="757"/>
      <c r="G5" s="757"/>
      <c r="H5" s="757"/>
      <c r="I5" s="757"/>
      <c r="J5" s="757"/>
      <c r="K5" s="757"/>
      <c r="L5" s="681"/>
      <c r="M5" s="62"/>
      <c r="N5" s="62"/>
    </row>
    <row r="6" spans="2:14" s="4" customFormat="1" ht="15.75">
      <c r="B6" s="261"/>
      <c r="C6" s="127"/>
      <c r="D6" s="127"/>
      <c r="E6" s="127"/>
      <c r="F6" s="127"/>
      <c r="G6" s="127"/>
      <c r="H6" s="127"/>
      <c r="I6" s="127"/>
      <c r="J6" s="127"/>
      <c r="K6" s="127"/>
      <c r="L6" s="259"/>
      <c r="M6" s="161"/>
      <c r="N6" s="161"/>
    </row>
    <row r="7" spans="2:14" s="4" customFormat="1" ht="15.75">
      <c r="B7" s="261"/>
      <c r="C7" s="127"/>
      <c r="D7" s="127"/>
      <c r="E7" s="127"/>
      <c r="F7" s="127"/>
      <c r="G7" s="127"/>
      <c r="H7" s="127"/>
      <c r="I7" s="127"/>
      <c r="J7" s="127"/>
      <c r="K7" s="127"/>
      <c r="L7" s="259"/>
      <c r="M7" s="161"/>
      <c r="N7" s="161"/>
    </row>
    <row r="8" spans="2:14" s="4" customFormat="1" ht="15.75">
      <c r="B8" s="261"/>
      <c r="C8" s="127"/>
      <c r="D8" s="127"/>
      <c r="E8" s="127"/>
      <c r="F8" s="127"/>
      <c r="G8" s="127"/>
      <c r="H8" s="127"/>
      <c r="I8" s="127"/>
      <c r="J8" s="127"/>
      <c r="K8" s="127"/>
      <c r="L8" s="259"/>
      <c r="M8" s="161"/>
      <c r="N8" s="161"/>
    </row>
    <row r="9" spans="2:14" s="4" customFormat="1" ht="15.75">
      <c r="B9" s="261"/>
      <c r="C9" s="127"/>
      <c r="D9" s="127"/>
      <c r="E9" s="127"/>
      <c r="F9" s="127"/>
      <c r="G9" s="127"/>
      <c r="H9" s="127"/>
      <c r="I9" s="127"/>
      <c r="J9" s="127"/>
      <c r="K9" s="127"/>
      <c r="L9" s="259"/>
      <c r="M9" s="161"/>
      <c r="N9" s="161"/>
    </row>
    <row r="10" spans="2:14" s="4" customFormat="1" ht="15.75">
      <c r="B10" s="261"/>
      <c r="C10" s="127"/>
      <c r="D10" s="127"/>
      <c r="E10" s="127"/>
      <c r="F10" s="127"/>
      <c r="G10" s="127"/>
      <c r="H10" s="127"/>
      <c r="I10" s="127"/>
      <c r="J10" s="127"/>
      <c r="K10" s="127"/>
      <c r="L10" s="259"/>
      <c r="M10" s="161"/>
      <c r="N10" s="161"/>
    </row>
    <row r="11" spans="2:14" s="4" customFormat="1" ht="15.75">
      <c r="B11" s="261"/>
      <c r="C11" s="127"/>
      <c r="D11" s="127"/>
      <c r="E11" s="127"/>
      <c r="F11" s="127"/>
      <c r="G11" s="127"/>
      <c r="H11" s="127"/>
      <c r="I11" s="127"/>
      <c r="J11" s="127"/>
      <c r="K11" s="127"/>
      <c r="L11" s="259"/>
      <c r="M11" s="161"/>
      <c r="N11" s="161"/>
    </row>
    <row r="12" spans="2:14" s="4" customFormat="1" ht="15.75">
      <c r="B12" s="261"/>
      <c r="C12" s="127"/>
      <c r="D12" s="127"/>
      <c r="E12" s="127"/>
      <c r="F12" s="127"/>
      <c r="G12" s="127"/>
      <c r="H12" s="127"/>
      <c r="I12" s="127"/>
      <c r="J12" s="127"/>
      <c r="K12" s="127"/>
      <c r="L12" s="259"/>
      <c r="M12" s="161"/>
      <c r="N12" s="161"/>
    </row>
    <row r="13" spans="2:14" s="4" customFormat="1" ht="15.75">
      <c r="B13" s="261"/>
      <c r="C13" s="127"/>
      <c r="D13" s="127"/>
      <c r="E13" s="127"/>
      <c r="F13" s="127"/>
      <c r="G13" s="127"/>
      <c r="H13" s="127"/>
      <c r="I13" s="127"/>
      <c r="J13" s="127"/>
      <c r="K13" s="127"/>
      <c r="L13" s="259"/>
      <c r="M13" s="161"/>
      <c r="N13" s="161"/>
    </row>
    <row r="14" spans="2:14" s="4" customFormat="1" ht="15.75">
      <c r="B14" s="261"/>
      <c r="C14" s="127"/>
      <c r="D14" s="127"/>
      <c r="E14" s="127"/>
      <c r="F14" s="127"/>
      <c r="G14" s="127"/>
      <c r="H14" s="127"/>
      <c r="I14" s="127"/>
      <c r="J14" s="127"/>
      <c r="K14" s="127"/>
      <c r="L14" s="259"/>
      <c r="M14" s="161"/>
      <c r="N14" s="161"/>
    </row>
    <row r="15" spans="2:14" s="4" customFormat="1" ht="15.75">
      <c r="B15" s="261"/>
      <c r="C15" s="127"/>
      <c r="D15" s="127"/>
      <c r="E15" s="127"/>
      <c r="F15" s="127"/>
      <c r="G15" s="127"/>
      <c r="H15" s="127"/>
      <c r="I15" s="127"/>
      <c r="J15" s="127"/>
      <c r="K15" s="127"/>
      <c r="L15" s="259"/>
      <c r="M15" s="161"/>
      <c r="N15" s="161"/>
    </row>
    <row r="16" spans="2:14" s="4" customFormat="1" ht="15.75">
      <c r="B16" s="261"/>
      <c r="C16" s="127"/>
      <c r="D16" s="127"/>
      <c r="E16" s="127"/>
      <c r="F16" s="127"/>
      <c r="G16" s="127"/>
      <c r="H16" s="127"/>
      <c r="I16" s="127"/>
      <c r="J16" s="127"/>
      <c r="K16" s="127"/>
      <c r="L16" s="259"/>
      <c r="M16" s="161"/>
      <c r="N16" s="161"/>
    </row>
    <row r="17" spans="2:18" s="4" customFormat="1" ht="15.75">
      <c r="B17" s="261"/>
      <c r="C17" s="127"/>
      <c r="D17" s="127"/>
      <c r="E17" s="127"/>
      <c r="F17" s="127"/>
      <c r="G17" s="127"/>
      <c r="H17" s="127"/>
      <c r="I17" s="127"/>
      <c r="J17" s="127"/>
      <c r="K17" s="127"/>
      <c r="L17" s="259"/>
      <c r="M17" s="161"/>
      <c r="N17" s="161"/>
    </row>
    <row r="18" spans="2:18" s="4" customFormat="1" ht="15.75">
      <c r="B18" s="261"/>
      <c r="C18" s="127"/>
      <c r="D18" s="127"/>
      <c r="E18" s="127"/>
      <c r="F18" s="127"/>
      <c r="G18" s="127"/>
      <c r="H18" s="127"/>
      <c r="I18" s="127"/>
      <c r="J18" s="127"/>
      <c r="K18" s="127"/>
      <c r="L18" s="259"/>
      <c r="M18" s="161"/>
      <c r="N18" s="161"/>
    </row>
    <row r="19" spans="2:18" s="4" customFormat="1" ht="15.75">
      <c r="B19" s="261"/>
      <c r="C19" s="127"/>
      <c r="D19" s="127"/>
      <c r="E19" s="127"/>
      <c r="F19" s="127"/>
      <c r="G19" s="127"/>
      <c r="H19" s="127"/>
      <c r="I19" s="127"/>
      <c r="J19" s="127"/>
      <c r="K19" s="127"/>
      <c r="L19" s="259"/>
      <c r="M19" s="161"/>
      <c r="N19" s="161"/>
    </row>
    <row r="20" spans="2:18" s="4" customFormat="1" ht="15.75">
      <c r="B20" s="261"/>
      <c r="C20" s="127"/>
      <c r="D20" s="127"/>
      <c r="E20" s="127"/>
      <c r="F20" s="127"/>
      <c r="G20" s="127"/>
      <c r="H20" s="127"/>
      <c r="I20" s="127"/>
      <c r="J20" s="127"/>
      <c r="K20" s="127"/>
      <c r="L20" s="259"/>
      <c r="M20" s="161"/>
      <c r="N20" s="161"/>
    </row>
    <row r="21" spans="2:18" s="4" customFormat="1" ht="15.75">
      <c r="B21" s="261"/>
      <c r="C21" s="127"/>
      <c r="D21" s="127"/>
      <c r="E21" s="127"/>
      <c r="F21" s="127"/>
      <c r="G21" s="127"/>
      <c r="H21" s="127"/>
      <c r="I21" s="127"/>
      <c r="J21" s="127"/>
      <c r="K21" s="127"/>
      <c r="L21" s="259"/>
      <c r="M21" s="161"/>
      <c r="N21" s="161"/>
    </row>
    <row r="22" spans="2:18" s="4" customFormat="1" ht="15.75">
      <c r="B22" s="261"/>
      <c r="C22" s="127"/>
      <c r="D22" s="127"/>
      <c r="E22" s="127"/>
      <c r="F22" s="127"/>
      <c r="G22" s="127"/>
      <c r="H22" s="127"/>
      <c r="I22" s="127"/>
      <c r="J22" s="127"/>
      <c r="K22" s="127"/>
      <c r="L22" s="259"/>
      <c r="M22" s="161"/>
      <c r="N22" s="161"/>
    </row>
    <row r="23" spans="2:18" s="4" customFormat="1" ht="15.75">
      <c r="B23" s="261"/>
      <c r="C23" s="127"/>
      <c r="D23" s="127"/>
      <c r="E23" s="127"/>
      <c r="F23" s="127"/>
      <c r="G23" s="127"/>
      <c r="H23" s="127"/>
      <c r="I23" s="127"/>
      <c r="J23" s="127"/>
      <c r="K23" s="127"/>
      <c r="L23" s="259"/>
      <c r="M23" s="161"/>
      <c r="N23" s="161"/>
    </row>
    <row r="24" spans="2:18" s="4" customFormat="1" ht="15.75">
      <c r="B24" s="261"/>
      <c r="C24" s="127"/>
      <c r="D24" s="127"/>
      <c r="E24" s="127"/>
      <c r="F24" s="127"/>
      <c r="G24" s="127"/>
      <c r="H24" s="127"/>
      <c r="I24" s="127"/>
      <c r="J24" s="127"/>
      <c r="K24" s="127"/>
      <c r="L24" s="259"/>
      <c r="M24" s="161"/>
      <c r="N24" s="161"/>
    </row>
    <row r="25" spans="2:18" s="31" customFormat="1" ht="11.25">
      <c r="B25" s="694" t="s">
        <v>370</v>
      </c>
      <c r="C25" s="694"/>
      <c r="D25" s="694"/>
      <c r="E25" s="694"/>
      <c r="F25" s="694"/>
      <c r="G25" s="694"/>
      <c r="H25" s="694"/>
      <c r="I25" s="694"/>
      <c r="J25" s="694"/>
      <c r="K25" s="694"/>
      <c r="L25" s="259"/>
      <c r="M25" s="161"/>
      <c r="N25" s="161"/>
    </row>
    <row r="26" spans="2:18" s="31" customFormat="1" ht="11.25">
      <c r="B26" s="694"/>
      <c r="C26" s="694"/>
      <c r="D26" s="694"/>
      <c r="E26" s="694"/>
      <c r="F26" s="694"/>
      <c r="G26" s="694"/>
      <c r="H26" s="694"/>
      <c r="I26" s="694"/>
      <c r="J26" s="694"/>
      <c r="K26" s="694"/>
      <c r="L26" s="259"/>
      <c r="M26" s="259" t="s">
        <v>49</v>
      </c>
      <c r="N26" s="161"/>
    </row>
    <row r="27" spans="2:18" s="161" customFormat="1" ht="11.25">
      <c r="B27" s="751"/>
      <c r="C27" s="784">
        <v>2024</v>
      </c>
      <c r="D27" s="784"/>
      <c r="E27" s="784"/>
      <c r="F27" s="784"/>
      <c r="G27" s="785">
        <v>2025</v>
      </c>
      <c r="H27" s="786"/>
      <c r="I27" s="786"/>
      <c r="J27" s="787"/>
      <c r="K27" s="259"/>
      <c r="M27" s="31"/>
      <c r="N27" s="31"/>
      <c r="O27" s="31"/>
      <c r="P27" s="31"/>
      <c r="Q27" s="31"/>
      <c r="R27" s="31"/>
    </row>
    <row r="28" spans="2:18" s="161" customFormat="1" ht="11.25">
      <c r="B28" s="752"/>
      <c r="C28" s="262" t="s">
        <v>87</v>
      </c>
      <c r="D28" s="262" t="s">
        <v>0</v>
      </c>
      <c r="E28" s="262" t="s">
        <v>88</v>
      </c>
      <c r="F28" s="263" t="s">
        <v>89</v>
      </c>
      <c r="G28" s="262" t="s">
        <v>84</v>
      </c>
      <c r="H28" s="262" t="s">
        <v>78</v>
      </c>
      <c r="I28" s="262" t="s">
        <v>101</v>
      </c>
      <c r="J28" s="264" t="s">
        <v>89</v>
      </c>
      <c r="K28" s="259"/>
      <c r="M28" s="31"/>
      <c r="N28" s="31"/>
      <c r="O28" s="31"/>
      <c r="P28" s="31"/>
      <c r="Q28" s="31"/>
      <c r="R28" s="31"/>
    </row>
    <row r="29" spans="2:18" s="270" customFormat="1" ht="11.25">
      <c r="B29" s="197" t="s">
        <v>465</v>
      </c>
      <c r="C29" s="196">
        <v>13.734753311100675</v>
      </c>
      <c r="D29" s="196">
        <v>14.934042127534797</v>
      </c>
      <c r="E29" s="196">
        <v>18.975377142143966</v>
      </c>
      <c r="F29" s="196">
        <v>26.210731952837723</v>
      </c>
      <c r="G29" s="196">
        <v>8.6531308611077069</v>
      </c>
      <c r="H29" s="196">
        <v>7.1275648811270829</v>
      </c>
      <c r="I29" s="196">
        <v>16.301010842308845</v>
      </c>
      <c r="J29" s="196">
        <v>16.876939822780457</v>
      </c>
      <c r="K29" s="268"/>
      <c r="M29" s="31"/>
      <c r="N29" s="31"/>
      <c r="O29" s="31"/>
    </row>
    <row r="30" spans="2:18" s="270" customFormat="1" ht="11.25">
      <c r="B30" s="197" t="s">
        <v>466</v>
      </c>
      <c r="C30" s="619">
        <v>0.38833304991032014</v>
      </c>
      <c r="D30" s="619">
        <v>0.3780529927263519</v>
      </c>
      <c r="E30" s="619">
        <v>0.39954213341877409</v>
      </c>
      <c r="F30" s="619">
        <v>0.57235633714324574</v>
      </c>
      <c r="G30" s="619">
        <v>0.23018425990655114</v>
      </c>
      <c r="H30" s="619">
        <v>0.16938903215124396</v>
      </c>
      <c r="I30" s="619">
        <v>0.31339200449877114</v>
      </c>
      <c r="J30" s="619">
        <v>0.34679474105527658</v>
      </c>
      <c r="K30" s="268"/>
      <c r="M30" s="31"/>
      <c r="N30" s="31"/>
      <c r="O30" s="31"/>
    </row>
    <row r="31" spans="2:18" s="31" customFormat="1" ht="11.25">
      <c r="C31" s="59"/>
      <c r="D31" s="156"/>
      <c r="E31" s="156"/>
      <c r="F31" s="156"/>
      <c r="G31" s="156"/>
      <c r="H31" s="156"/>
      <c r="I31" s="156"/>
      <c r="J31" s="156"/>
      <c r="K31" s="156"/>
    </row>
    <row r="32" spans="2:18" s="31" customFormat="1" ht="11.25">
      <c r="B32" s="782"/>
      <c r="C32" s="783"/>
      <c r="D32" s="576" t="s">
        <v>462</v>
      </c>
      <c r="E32" s="576" t="s">
        <v>463</v>
      </c>
      <c r="F32" s="156"/>
      <c r="G32" s="156"/>
      <c r="H32" s="156"/>
      <c r="I32" s="156"/>
      <c r="J32" s="156"/>
      <c r="K32" s="156"/>
    </row>
    <row r="33" spans="2:14" s="31" customFormat="1" ht="11.25">
      <c r="B33" s="779" t="s">
        <v>464</v>
      </c>
      <c r="C33" s="265" t="s">
        <v>91</v>
      </c>
      <c r="D33" s="266">
        <v>7.5753831227788009</v>
      </c>
      <c r="E33" s="267"/>
      <c r="F33" s="156"/>
      <c r="G33" s="156"/>
      <c r="H33" s="156"/>
      <c r="I33" s="156"/>
      <c r="J33" s="156"/>
      <c r="K33" s="156"/>
    </row>
    <row r="34" spans="2:14" s="31" customFormat="1" ht="11.25">
      <c r="B34" s="780"/>
      <c r="C34" s="265" t="s">
        <v>92</v>
      </c>
      <c r="D34" s="266">
        <v>8.1248236640264153</v>
      </c>
      <c r="E34" s="269"/>
      <c r="F34" s="156"/>
      <c r="G34" s="156"/>
      <c r="H34" s="156"/>
      <c r="I34" s="156"/>
      <c r="J34" s="156"/>
      <c r="K34" s="156"/>
    </row>
    <row r="35" spans="2:14" s="31" customFormat="1" ht="11.25">
      <c r="B35" s="780"/>
      <c r="C35" s="265" t="s">
        <v>93</v>
      </c>
      <c r="D35" s="266">
        <v>7.068655567397534</v>
      </c>
      <c r="E35" s="269"/>
      <c r="F35" s="156"/>
      <c r="G35" s="156"/>
      <c r="H35" s="156"/>
      <c r="I35" s="156"/>
      <c r="J35" s="156"/>
      <c r="K35" s="156"/>
    </row>
    <row r="36" spans="2:14" s="31" customFormat="1" ht="11.25">
      <c r="B36" s="780"/>
      <c r="C36" s="265" t="s">
        <v>94</v>
      </c>
      <c r="D36" s="266">
        <v>15.209350417503487</v>
      </c>
      <c r="E36" s="269"/>
      <c r="F36" s="156"/>
      <c r="G36" s="156"/>
      <c r="H36" s="156"/>
      <c r="I36" s="156"/>
      <c r="J36" s="156"/>
      <c r="K36" s="156"/>
    </row>
    <row r="37" spans="2:14" s="31" customFormat="1" ht="11.25">
      <c r="B37" s="780"/>
      <c r="C37" s="265" t="s">
        <v>86</v>
      </c>
      <c r="D37" s="266">
        <v>4.3437981672305535</v>
      </c>
      <c r="E37" s="269"/>
      <c r="F37" s="156"/>
      <c r="G37" s="156"/>
      <c r="H37" s="156"/>
      <c r="I37" s="156"/>
      <c r="J37" s="156"/>
      <c r="K37" s="156"/>
    </row>
    <row r="38" spans="2:14" s="31" customFormat="1" ht="11.25">
      <c r="B38" s="780"/>
      <c r="C38" s="265" t="s">
        <v>95</v>
      </c>
      <c r="D38" s="266">
        <v>4.5618082514542664</v>
      </c>
      <c r="E38" s="269"/>
      <c r="F38" s="156"/>
      <c r="G38" s="156"/>
      <c r="H38" s="156"/>
      <c r="I38" s="156"/>
      <c r="J38" s="156"/>
      <c r="K38" s="156"/>
    </row>
    <row r="39" spans="2:14" s="31" customFormat="1" ht="11.25">
      <c r="B39" s="575"/>
      <c r="C39" s="265" t="s">
        <v>146</v>
      </c>
      <c r="D39" s="266">
        <v>10.783092499212962</v>
      </c>
      <c r="E39" s="269"/>
      <c r="F39" s="156"/>
      <c r="G39" s="156"/>
      <c r="H39" s="156"/>
      <c r="I39" s="156"/>
      <c r="J39" s="156"/>
      <c r="K39" s="156"/>
    </row>
    <row r="40" spans="2:14" s="31" customFormat="1" ht="11.25">
      <c r="B40" s="575"/>
      <c r="C40" s="265" t="s">
        <v>147</v>
      </c>
      <c r="D40" s="266">
        <v>16.28954905387948</v>
      </c>
      <c r="E40" s="269"/>
      <c r="F40" s="156"/>
      <c r="G40" s="156"/>
      <c r="H40" s="156"/>
      <c r="I40" s="156"/>
      <c r="J40" s="156"/>
      <c r="K40" s="156"/>
    </row>
    <row r="41" spans="2:14" s="31" customFormat="1" ht="11.25" customHeight="1">
      <c r="B41" s="779" t="s">
        <v>467</v>
      </c>
      <c r="C41" s="265" t="s">
        <v>91</v>
      </c>
      <c r="D41" s="266">
        <v>12.051877688647073</v>
      </c>
      <c r="E41" s="266">
        <v>5.8925075003251965</v>
      </c>
      <c r="F41" s="156"/>
      <c r="G41" s="156"/>
      <c r="H41" s="156"/>
      <c r="I41" s="156"/>
      <c r="J41" s="156"/>
      <c r="K41" s="156"/>
    </row>
    <row r="42" spans="2:14" s="31" customFormat="1" ht="11.25" customHeight="1">
      <c r="B42" s="780"/>
      <c r="C42" s="265" t="s">
        <v>92</v>
      </c>
      <c r="D42" s="266">
        <v>14.585015571869524</v>
      </c>
      <c r="E42" s="266">
        <v>7.7757971083611448</v>
      </c>
      <c r="F42" s="156"/>
      <c r="G42" s="156"/>
      <c r="H42" s="156"/>
      <c r="I42" s="156"/>
      <c r="J42" s="156"/>
      <c r="K42" s="156"/>
    </row>
    <row r="43" spans="2:14" s="31" customFormat="1" ht="11.25">
      <c r="B43" s="780"/>
      <c r="C43" s="265" t="s">
        <v>93</v>
      </c>
      <c r="D43" s="266">
        <v>18.826960224832213</v>
      </c>
      <c r="E43" s="266">
        <v>6.9202386500857793</v>
      </c>
      <c r="F43" s="156"/>
      <c r="G43" s="156"/>
      <c r="H43" s="156"/>
      <c r="I43" s="156"/>
      <c r="J43" s="156"/>
      <c r="K43" s="156"/>
    </row>
    <row r="44" spans="2:14">
      <c r="B44" s="780"/>
      <c r="C44" s="265" t="s">
        <v>94</v>
      </c>
      <c r="D44" s="266">
        <v>18.984436565249798</v>
      </c>
      <c r="E44" s="266">
        <v>7.9830550299155645</v>
      </c>
      <c r="F44" s="59"/>
      <c r="G44" s="59"/>
      <c r="H44" s="59"/>
      <c r="I44" s="59"/>
      <c r="J44" s="59"/>
      <c r="K44" s="59"/>
    </row>
    <row r="45" spans="2:14" s="271" customFormat="1">
      <c r="B45" s="780"/>
      <c r="C45" s="265" t="s">
        <v>86</v>
      </c>
      <c r="D45" s="266">
        <v>16.830818198348403</v>
      </c>
      <c r="E45" s="266">
        <v>12.331215852197026</v>
      </c>
      <c r="F45" s="272"/>
      <c r="G45" s="272"/>
      <c r="H45" s="272"/>
      <c r="I45" s="272"/>
      <c r="J45" s="272"/>
      <c r="K45" s="272"/>
      <c r="L45" s="273"/>
      <c r="M45" s="270"/>
      <c r="N45" s="270"/>
    </row>
    <row r="46" spans="2:14">
      <c r="B46" s="780"/>
      <c r="C46" s="265" t="s">
        <v>95</v>
      </c>
      <c r="D46" s="266">
        <v>19.864943970840663</v>
      </c>
      <c r="E46" s="266">
        <v>16.566741871669173</v>
      </c>
    </row>
    <row r="47" spans="2:14">
      <c r="B47" s="780"/>
      <c r="C47" s="265" t="s">
        <v>146</v>
      </c>
      <c r="D47" s="266">
        <v>22.191665025456391</v>
      </c>
      <c r="E47" s="266">
        <v>15.390004069766253</v>
      </c>
    </row>
    <row r="48" spans="2:14">
      <c r="B48" s="781"/>
      <c r="C48" s="265" t="s">
        <v>147</v>
      </c>
      <c r="D48" s="266">
        <v>24.927029954015964</v>
      </c>
      <c r="E48" s="266">
        <v>24.245132307692685</v>
      </c>
    </row>
    <row r="51" spans="3:12">
      <c r="C51" s="274"/>
      <c r="D51" s="274"/>
      <c r="E51" s="274"/>
      <c r="F51" s="274"/>
      <c r="G51" s="274"/>
      <c r="H51" s="274"/>
      <c r="I51" s="274"/>
      <c r="J51" s="274"/>
      <c r="K51" s="274"/>
      <c r="L51" s="273"/>
    </row>
    <row r="52" spans="3:12">
      <c r="C52" s="274"/>
      <c r="D52" s="274"/>
      <c r="E52" s="274"/>
      <c r="F52" s="274"/>
      <c r="G52" s="274"/>
      <c r="H52" s="274"/>
      <c r="I52" s="274"/>
      <c r="J52" s="274"/>
      <c r="K52" s="274"/>
      <c r="L52" s="273"/>
    </row>
    <row r="53" spans="3:12">
      <c r="C53" s="274"/>
      <c r="D53" s="274"/>
      <c r="E53" s="274"/>
      <c r="F53" s="274"/>
      <c r="G53" s="274"/>
      <c r="H53" s="274"/>
      <c r="I53" s="274"/>
      <c r="J53" s="274"/>
      <c r="K53" s="274"/>
      <c r="L53" s="273"/>
    </row>
    <row r="54" spans="3:12">
      <c r="C54" s="274"/>
      <c r="D54" s="274"/>
      <c r="E54" s="274"/>
      <c r="F54" s="274"/>
      <c r="G54" s="274"/>
      <c r="H54" s="274"/>
      <c r="I54" s="274"/>
      <c r="J54" s="274"/>
      <c r="K54" s="274"/>
      <c r="L54" s="273"/>
    </row>
    <row r="55" spans="3:12">
      <c r="C55" s="274"/>
      <c r="D55" s="274"/>
      <c r="E55" s="274"/>
      <c r="F55" s="274"/>
      <c r="G55" s="274"/>
      <c r="H55" s="274"/>
      <c r="I55" s="274"/>
      <c r="J55" s="274"/>
      <c r="K55" s="274"/>
      <c r="L55" s="273"/>
    </row>
  </sheetData>
  <mergeCells count="12">
    <mergeCell ref="B1:L1"/>
    <mergeCell ref="B3:L3"/>
    <mergeCell ref="B5:F5"/>
    <mergeCell ref="G5:K5"/>
    <mergeCell ref="B41:B48"/>
    <mergeCell ref="B32:C32"/>
    <mergeCell ref="B33:B38"/>
    <mergeCell ref="B26:K26"/>
    <mergeCell ref="B25:K25"/>
    <mergeCell ref="C27:F27"/>
    <mergeCell ref="B27:B28"/>
    <mergeCell ref="G27:J27"/>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2"/>
  <sheetViews>
    <sheetView showGridLines="0" showRowColHeaders="0" zoomScaleNormal="100" workbookViewId="0"/>
  </sheetViews>
  <sheetFormatPr defaultColWidth="9.140625" defaultRowHeight="11.25" customHeight="1"/>
  <cols>
    <col min="1" max="1" customWidth="true" style="275" width="5.7109375" collapsed="false"/>
    <col min="2" max="2" customWidth="true" style="275" width="33.85546875" collapsed="false"/>
    <col min="3" max="3" customWidth="true" style="275" width="26.28515625" collapsed="false"/>
    <col min="4" max="4" customWidth="true" style="275" width="24.5703125" collapsed="false"/>
    <col min="5" max="10" customWidth="true" style="275" width="9.0" collapsed="false"/>
    <col min="11" max="16384" style="275" width="9.140625" collapsed="false"/>
  </cols>
  <sheetData>
    <row r="1" spans="2:4" s="4" customFormat="1" ht="15">
      <c r="B1" s="686" t="s">
        <v>102</v>
      </c>
      <c r="C1" s="687"/>
      <c r="D1" s="687"/>
    </row>
    <row r="3" spans="2:4" s="276" customFormat="1" ht="60" customHeight="1">
      <c r="B3" s="790" t="s">
        <v>149</v>
      </c>
      <c r="C3" s="790"/>
      <c r="D3" s="790"/>
    </row>
    <row r="4" spans="2:4" ht="5.0999999999999996" customHeight="1">
      <c r="B4" s="789"/>
      <c r="C4" s="789"/>
      <c r="D4" s="789"/>
    </row>
    <row r="5" spans="2:4" ht="30" customHeight="1">
      <c r="B5" s="788" t="s">
        <v>148</v>
      </c>
      <c r="C5" s="788"/>
      <c r="D5" s="788"/>
    </row>
    <row r="31" spans="2:9" s="621" customFormat="1">
      <c r="B31" s="620"/>
      <c r="C31" s="277" t="s">
        <v>468</v>
      </c>
      <c r="D31" s="277" t="s">
        <v>469</v>
      </c>
    </row>
    <row r="32" spans="2:9" s="622" customFormat="1">
      <c r="B32" s="278" t="s">
        <v>70</v>
      </c>
      <c r="C32" s="279">
        <v>-845.790689515179</v>
      </c>
      <c r="D32" s="279">
        <v>207.59634177491665</v>
      </c>
      <c r="F32" s="31"/>
      <c r="G32" s="31"/>
      <c r="H32" s="31"/>
      <c r="I32" s="31"/>
    </row>
    <row r="33" spans="2:9" s="623" customFormat="1">
      <c r="B33" s="281" t="s">
        <v>470</v>
      </c>
      <c r="C33" s="266">
        <v>22.685395227355276</v>
      </c>
      <c r="D33" s="266">
        <v>65.624818956883658</v>
      </c>
      <c r="F33" s="31"/>
      <c r="G33" s="31"/>
      <c r="H33" s="31"/>
      <c r="I33" s="31"/>
    </row>
    <row r="34" spans="2:9" s="623" customFormat="1">
      <c r="B34" s="281" t="s">
        <v>471</v>
      </c>
      <c r="C34" s="266">
        <v>-2.0182096688757509</v>
      </c>
      <c r="D34" s="266">
        <v>1.0397074973308005</v>
      </c>
      <c r="F34" s="31"/>
      <c r="G34" s="31"/>
      <c r="H34" s="31"/>
      <c r="I34" s="31"/>
    </row>
    <row r="35" spans="2:9" s="623" customFormat="1">
      <c r="B35" s="281" t="s">
        <v>472</v>
      </c>
      <c r="C35" s="266">
        <f>C32-C33-C36-C37-C38-C39-C34</f>
        <v>0.80646183470255561</v>
      </c>
      <c r="D35" s="266">
        <f>D32-D33-D36-D37-D38-D39-D34</f>
        <v>0.53540576604788193</v>
      </c>
      <c r="F35" s="31"/>
      <c r="G35" s="31"/>
      <c r="H35" s="31"/>
      <c r="I35" s="31"/>
    </row>
    <row r="36" spans="2:9" s="623" customFormat="1">
      <c r="B36" s="281" t="s">
        <v>392</v>
      </c>
      <c r="C36" s="266">
        <v>-695.83386997417085</v>
      </c>
      <c r="D36" s="266">
        <v>10.189948605969454</v>
      </c>
      <c r="F36" s="31"/>
      <c r="G36" s="31"/>
      <c r="H36" s="31"/>
      <c r="I36" s="31"/>
    </row>
    <row r="37" spans="2:9" s="623" customFormat="1">
      <c r="B37" s="281" t="s">
        <v>393</v>
      </c>
      <c r="C37" s="266">
        <v>-82.077085819780862</v>
      </c>
      <c r="D37" s="282">
        <v>168.51203746005262</v>
      </c>
      <c r="F37" s="31"/>
      <c r="G37" s="31"/>
      <c r="H37" s="31"/>
      <c r="I37" s="31"/>
    </row>
    <row r="38" spans="2:9" s="623" customFormat="1">
      <c r="B38" s="281" t="s">
        <v>473</v>
      </c>
      <c r="C38" s="266">
        <v>-30.664102063091725</v>
      </c>
      <c r="D38" s="266">
        <v>-38.305576511367747</v>
      </c>
      <c r="F38" s="31"/>
      <c r="G38" s="31"/>
      <c r="H38" s="31"/>
      <c r="I38" s="31"/>
    </row>
    <row r="39" spans="2:9" s="623" customFormat="1">
      <c r="B39" s="281" t="s">
        <v>397</v>
      </c>
      <c r="C39" s="266">
        <v>-58.689279051317591</v>
      </c>
      <c r="D39" s="170"/>
      <c r="F39" s="31"/>
      <c r="G39" s="31"/>
      <c r="H39" s="31"/>
      <c r="I39" s="31"/>
    </row>
    <row r="40" spans="2:9" s="280" customFormat="1" ht="11.25" customHeight="1">
      <c r="B40" s="275"/>
      <c r="C40" s="275"/>
      <c r="D40" s="275"/>
    </row>
    <row r="41" spans="2:9" ht="11.25" customHeight="1">
      <c r="C41" s="283"/>
      <c r="D41" s="283"/>
    </row>
    <row r="53" spans="3:4" ht="11.25" customHeight="1">
      <c r="C53" s="284"/>
      <c r="D53" s="284"/>
    </row>
    <row r="54" spans="3:4" ht="11.25" customHeight="1">
      <c r="C54" s="284"/>
      <c r="D54" s="284"/>
    </row>
    <row r="55" spans="3:4" ht="11.25" customHeight="1">
      <c r="C55" s="284"/>
      <c r="D55" s="284"/>
    </row>
    <row r="56" spans="3:4" ht="11.25" customHeight="1">
      <c r="C56" s="284"/>
      <c r="D56" s="284"/>
    </row>
    <row r="57" spans="3:4" ht="11.25" customHeight="1">
      <c r="C57" s="284"/>
      <c r="D57" s="284"/>
    </row>
    <row r="58" spans="3:4" ht="11.25" customHeight="1">
      <c r="C58" s="284"/>
      <c r="D58" s="284"/>
    </row>
    <row r="59" spans="3:4" ht="11.25" customHeight="1">
      <c r="C59" s="284"/>
      <c r="D59" s="284"/>
    </row>
    <row r="60" spans="3:4" ht="11.25" customHeight="1">
      <c r="C60" s="283"/>
      <c r="D60" s="283"/>
    </row>
    <row r="61" spans="3:4" ht="11.25" customHeight="1">
      <c r="C61" s="283"/>
      <c r="D61" s="283"/>
    </row>
    <row r="62" spans="3:4" ht="11.25" customHeight="1">
      <c r="C62" s="283"/>
      <c r="D62" s="283"/>
    </row>
  </sheetData>
  <mergeCells count="4">
    <mergeCell ref="B1:D1"/>
    <mergeCell ref="B5:D5"/>
    <mergeCell ref="B4:D4"/>
    <mergeCell ref="B3:D3"/>
  </mergeCells>
  <hyperlinks>
    <hyperlink ref="B1:C1"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R94"/>
  <sheetViews>
    <sheetView showGridLines="0" showRowColHeaders="0" zoomScaleNormal="100" workbookViewId="0"/>
  </sheetViews>
  <sheetFormatPr defaultColWidth="9.140625" defaultRowHeight="15"/>
  <cols>
    <col min="1" max="1" customWidth="true" style="4" width="5.7109375" collapsed="false"/>
    <col min="2" max="2" customWidth="true" style="4" width="46.140625" collapsed="false"/>
    <col min="3" max="10" customWidth="true" style="4" width="8.42578125" collapsed="false"/>
    <col min="11" max="18" customWidth="true" style="4" width="6.42578125" collapsed="false"/>
    <col min="19" max="16384" style="4" width="9.140625" collapsed="false"/>
  </cols>
  <sheetData>
    <row r="1" spans="2:18">
      <c r="B1" s="686" t="s">
        <v>102</v>
      </c>
      <c r="C1" s="686"/>
      <c r="D1" s="686"/>
      <c r="E1" s="686"/>
      <c r="F1" s="686"/>
      <c r="G1" s="686"/>
      <c r="H1" s="686"/>
      <c r="I1" s="686"/>
      <c r="J1" s="686"/>
      <c r="K1" s="686"/>
      <c r="L1" s="686"/>
      <c r="M1" s="686"/>
      <c r="N1" s="686"/>
      <c r="O1" s="686"/>
      <c r="P1" s="686"/>
      <c r="Q1" s="686"/>
      <c r="R1" s="686"/>
    </row>
    <row r="2" spans="2:18" ht="11.25" customHeight="1"/>
    <row r="3" spans="2:18">
      <c r="B3" s="703" t="s">
        <v>150</v>
      </c>
      <c r="C3" s="703"/>
      <c r="D3" s="703"/>
      <c r="E3" s="703"/>
      <c r="F3" s="703"/>
      <c r="G3" s="703"/>
      <c r="H3" s="703"/>
      <c r="I3" s="703"/>
      <c r="J3" s="703"/>
      <c r="K3" s="567"/>
      <c r="L3" s="567"/>
    </row>
    <row r="4" spans="2:18" ht="5.0999999999999996" customHeight="1" thickBot="1">
      <c r="B4" s="185"/>
      <c r="J4" s="285"/>
    </row>
    <row r="5" spans="2:18" ht="12" customHeight="1" thickTop="1" thickBot="1">
      <c r="B5" s="208"/>
      <c r="C5" s="798">
        <v>2024</v>
      </c>
      <c r="D5" s="791"/>
      <c r="E5" s="791"/>
      <c r="F5" s="799"/>
      <c r="G5" s="800">
        <v>2025</v>
      </c>
      <c r="H5" s="724"/>
      <c r="I5" s="724"/>
      <c r="J5" s="726"/>
      <c r="K5" s="791">
        <v>2024</v>
      </c>
      <c r="L5" s="791"/>
      <c r="M5" s="791"/>
      <c r="N5" s="792"/>
      <c r="O5" s="725">
        <v>2025</v>
      </c>
      <c r="P5" s="724"/>
      <c r="Q5" s="724"/>
      <c r="R5" s="724"/>
    </row>
    <row r="6" spans="2:18" s="427" customFormat="1" ht="12.75" thickBot="1">
      <c r="B6" s="209"/>
      <c r="C6" s="583" t="s">
        <v>87</v>
      </c>
      <c r="D6" s="286" t="s">
        <v>0</v>
      </c>
      <c r="E6" s="286" t="s">
        <v>88</v>
      </c>
      <c r="F6" s="287" t="s">
        <v>89</v>
      </c>
      <c r="G6" s="288" t="s">
        <v>84</v>
      </c>
      <c r="H6" s="288" t="s">
        <v>78</v>
      </c>
      <c r="I6" s="288" t="s">
        <v>101</v>
      </c>
      <c r="J6" s="288" t="s">
        <v>89</v>
      </c>
      <c r="K6" s="583" t="s">
        <v>87</v>
      </c>
      <c r="L6" s="286" t="s">
        <v>0</v>
      </c>
      <c r="M6" s="286" t="s">
        <v>88</v>
      </c>
      <c r="N6" s="287" t="s">
        <v>89</v>
      </c>
      <c r="O6" s="288" t="s">
        <v>84</v>
      </c>
      <c r="P6" s="288" t="s">
        <v>78</v>
      </c>
      <c r="Q6" s="288" t="s">
        <v>101</v>
      </c>
      <c r="R6" s="288" t="s">
        <v>89</v>
      </c>
    </row>
    <row r="7" spans="2:18" s="427" customFormat="1" ht="12.75" thickBot="1">
      <c r="B7" s="289"/>
      <c r="C7" s="793" t="s">
        <v>358</v>
      </c>
      <c r="D7" s="794"/>
      <c r="E7" s="794"/>
      <c r="F7" s="794"/>
      <c r="G7" s="795"/>
      <c r="H7" s="795"/>
      <c r="I7" s="796"/>
      <c r="J7" s="796"/>
      <c r="K7" s="797" t="s">
        <v>474</v>
      </c>
      <c r="L7" s="797"/>
      <c r="M7" s="797"/>
      <c r="N7" s="797"/>
      <c r="O7" s="797"/>
      <c r="P7" s="797"/>
      <c r="Q7" s="797"/>
      <c r="R7" s="797"/>
    </row>
    <row r="8" spans="2:18" s="427" customFormat="1" ht="13.5" customHeight="1" thickTop="1" thickBot="1">
      <c r="B8" s="290" t="s">
        <v>379</v>
      </c>
      <c r="C8" s="109">
        <v>-348.48</v>
      </c>
      <c r="D8" s="109">
        <v>-618.04999999999995</v>
      </c>
      <c r="E8" s="109">
        <v>-852.29</v>
      </c>
      <c r="F8" s="109" t="s">
        <v>129</v>
      </c>
      <c r="G8" s="109">
        <v>-850.76</v>
      </c>
      <c r="H8" s="109">
        <v>-886.9</v>
      </c>
      <c r="I8" s="561">
        <v>-768.07</v>
      </c>
      <c r="J8" s="291" t="s">
        <v>130</v>
      </c>
      <c r="K8" s="292">
        <v>-9.9</v>
      </c>
      <c r="L8" s="292">
        <v>-15.6</v>
      </c>
      <c r="M8" s="293">
        <v>-17.899999999999999</v>
      </c>
      <c r="N8" s="293">
        <v>-25.1</v>
      </c>
      <c r="O8" s="293">
        <v>-22.6</v>
      </c>
      <c r="P8" s="293">
        <v>-21.1</v>
      </c>
      <c r="Q8" s="293">
        <v>-14.8</v>
      </c>
      <c r="R8" s="293">
        <v>-21.6</v>
      </c>
    </row>
    <row r="9" spans="2:18" s="427" customFormat="1" ht="13.5" thickTop="1" thickBot="1">
      <c r="B9" s="294" t="s">
        <v>470</v>
      </c>
      <c r="C9" s="295">
        <v>-18.04</v>
      </c>
      <c r="D9" s="295">
        <v>-50.98</v>
      </c>
      <c r="E9" s="113">
        <v>-135.51</v>
      </c>
      <c r="F9" s="113">
        <v>-128.03</v>
      </c>
      <c r="G9" s="113">
        <v>-103.22</v>
      </c>
      <c r="H9" s="113">
        <v>-86.05</v>
      </c>
      <c r="I9" s="562">
        <v>-88.95</v>
      </c>
      <c r="J9" s="296">
        <v>-42.94</v>
      </c>
      <c r="K9" s="297">
        <v>-0.5</v>
      </c>
      <c r="L9" s="297">
        <v>-1.3</v>
      </c>
      <c r="M9" s="298">
        <v>-2.9</v>
      </c>
      <c r="N9" s="298">
        <v>-2.8</v>
      </c>
      <c r="O9" s="298">
        <v>-2.7</v>
      </c>
      <c r="P9" s="298">
        <v>-2</v>
      </c>
      <c r="Q9" s="298">
        <v>-1.7</v>
      </c>
      <c r="R9" s="298">
        <v>-0.9</v>
      </c>
    </row>
    <row r="10" spans="2:18" s="427" customFormat="1" ht="13.5" thickTop="1" thickBot="1">
      <c r="B10" s="299" t="s">
        <v>471</v>
      </c>
      <c r="C10" s="295">
        <v>-0.22</v>
      </c>
      <c r="D10" s="295">
        <v>-0.17</v>
      </c>
      <c r="E10" s="113">
        <v>2.2599999999999998</v>
      </c>
      <c r="F10" s="113">
        <v>70.819999999999993</v>
      </c>
      <c r="G10" s="113">
        <v>30.83</v>
      </c>
      <c r="H10" s="113">
        <v>2.4500000000000002</v>
      </c>
      <c r="I10" s="562">
        <v>16.88</v>
      </c>
      <c r="J10" s="296">
        <v>-3.06</v>
      </c>
      <c r="K10" s="297">
        <v>0</v>
      </c>
      <c r="L10" s="297">
        <v>0</v>
      </c>
      <c r="M10" s="298">
        <v>0</v>
      </c>
      <c r="N10" s="298">
        <v>1.5</v>
      </c>
      <c r="O10" s="298">
        <v>0.8</v>
      </c>
      <c r="P10" s="298">
        <v>0.1</v>
      </c>
      <c r="Q10" s="298">
        <v>0.3</v>
      </c>
      <c r="R10" s="298">
        <v>-0.1</v>
      </c>
    </row>
    <row r="11" spans="2:18" s="427" customFormat="1" ht="13.5" thickTop="1" thickBot="1">
      <c r="B11" s="300" t="s">
        <v>475</v>
      </c>
      <c r="C11" s="295">
        <v>-336.75</v>
      </c>
      <c r="D11" s="295">
        <v>-483.31</v>
      </c>
      <c r="E11" s="113">
        <v>-954.69</v>
      </c>
      <c r="F11" s="113" t="s">
        <v>131</v>
      </c>
      <c r="G11" s="113">
        <v>-644.03</v>
      </c>
      <c r="H11" s="113" t="s">
        <v>132</v>
      </c>
      <c r="I11" s="562">
        <v>-792.59</v>
      </c>
      <c r="J11" s="296">
        <v>-948.7</v>
      </c>
      <c r="K11" s="297">
        <v>-9.5</v>
      </c>
      <c r="L11" s="297">
        <v>-12.2</v>
      </c>
      <c r="M11" s="298">
        <v>-20.100000000000001</v>
      </c>
      <c r="N11" s="298">
        <v>-23.5</v>
      </c>
      <c r="O11" s="298">
        <v>-17.100000000000001</v>
      </c>
      <c r="P11" s="298">
        <v>-24.1</v>
      </c>
      <c r="Q11" s="298">
        <v>-15.2</v>
      </c>
      <c r="R11" s="298">
        <v>-19.5</v>
      </c>
    </row>
    <row r="12" spans="2:18" s="427" customFormat="1" ht="13.5" thickTop="1" thickBot="1">
      <c r="B12" s="301" t="s">
        <v>476</v>
      </c>
      <c r="C12" s="295"/>
      <c r="D12" s="295"/>
      <c r="E12" s="113"/>
      <c r="F12" s="113"/>
      <c r="G12" s="113"/>
      <c r="H12" s="302">
        <v>3.31</v>
      </c>
      <c r="I12" s="563">
        <v>0.3</v>
      </c>
      <c r="J12" s="303">
        <v>0.81</v>
      </c>
      <c r="K12" s="297"/>
      <c r="L12" s="297"/>
      <c r="M12" s="298"/>
      <c r="N12" s="298"/>
      <c r="O12" s="298"/>
      <c r="P12" s="298"/>
      <c r="Q12" s="298"/>
      <c r="R12" s="298"/>
    </row>
    <row r="13" spans="2:18" s="427" customFormat="1" ht="13.5" thickTop="1" thickBot="1">
      <c r="B13" s="301" t="s">
        <v>392</v>
      </c>
      <c r="C13" s="115">
        <v>-218.83</v>
      </c>
      <c r="D13" s="115">
        <v>-414.85</v>
      </c>
      <c r="E13" s="115">
        <v>-621.55999999999995</v>
      </c>
      <c r="F13" s="115">
        <v>-434.41</v>
      </c>
      <c r="G13" s="115">
        <v>-434.7</v>
      </c>
      <c r="H13" s="115">
        <v>-707.91</v>
      </c>
      <c r="I13" s="563">
        <v>-629.32000000000005</v>
      </c>
      <c r="J13" s="303">
        <v>-706.02</v>
      </c>
      <c r="K13" s="304">
        <v>-6.2</v>
      </c>
      <c r="L13" s="304">
        <v>-10.5</v>
      </c>
      <c r="M13" s="305">
        <v>-13.1</v>
      </c>
      <c r="N13" s="305">
        <v>-9.5</v>
      </c>
      <c r="O13" s="305">
        <v>-11.6</v>
      </c>
      <c r="P13" s="305">
        <v>-16.8</v>
      </c>
      <c r="Q13" s="305">
        <v>-12.1</v>
      </c>
      <c r="R13" s="305">
        <v>-14.5</v>
      </c>
    </row>
    <row r="14" spans="2:18" s="427" customFormat="1" ht="13.5" thickTop="1" thickBot="1">
      <c r="B14" s="301" t="s">
        <v>393</v>
      </c>
      <c r="C14" s="306">
        <v>0.62</v>
      </c>
      <c r="D14" s="306">
        <v>68.61</v>
      </c>
      <c r="E14" s="115">
        <v>-173.52</v>
      </c>
      <c r="F14" s="115">
        <v>-523.91999999999996</v>
      </c>
      <c r="G14" s="115">
        <v>34.72</v>
      </c>
      <c r="H14" s="115">
        <v>-198.47</v>
      </c>
      <c r="I14" s="563">
        <v>-5.47</v>
      </c>
      <c r="J14" s="303">
        <v>-250.59</v>
      </c>
      <c r="K14" s="304">
        <v>0</v>
      </c>
      <c r="L14" s="304">
        <v>1.7</v>
      </c>
      <c r="M14" s="305">
        <v>-3.7</v>
      </c>
      <c r="N14" s="305">
        <v>-11.4</v>
      </c>
      <c r="O14" s="305">
        <v>0.9</v>
      </c>
      <c r="P14" s="305">
        <v>-4.7</v>
      </c>
      <c r="Q14" s="305">
        <v>-0.1</v>
      </c>
      <c r="R14" s="305">
        <v>-5.0999999999999996</v>
      </c>
    </row>
    <row r="15" spans="2:18" s="427" customFormat="1" ht="13.5" customHeight="1" thickTop="1" thickBot="1">
      <c r="B15" s="301" t="s">
        <v>394</v>
      </c>
      <c r="C15" s="306"/>
      <c r="D15" s="306"/>
      <c r="E15" s="306"/>
      <c r="F15" s="306"/>
      <c r="G15" s="115">
        <v>0.28999999999999998</v>
      </c>
      <c r="H15" s="115">
        <v>-0.15</v>
      </c>
      <c r="I15" s="563">
        <v>-1.07</v>
      </c>
      <c r="J15" s="303">
        <v>-1.29</v>
      </c>
      <c r="K15" s="307"/>
      <c r="L15" s="308"/>
      <c r="M15" s="308"/>
      <c r="N15" s="308"/>
      <c r="O15" s="305">
        <v>9.8717861895733054E-3</v>
      </c>
      <c r="P15" s="305">
        <v>-3.5678508032405665E-3</v>
      </c>
      <c r="Q15" s="305"/>
      <c r="R15" s="305">
        <v>-2.1159389094248606E-2</v>
      </c>
    </row>
    <row r="16" spans="2:18" s="427" customFormat="1" ht="13.5" thickTop="1" thickBot="1">
      <c r="B16" s="309" t="s">
        <v>395</v>
      </c>
      <c r="C16" s="115">
        <v>-119.25</v>
      </c>
      <c r="D16" s="115">
        <v>-137.79</v>
      </c>
      <c r="E16" s="115">
        <v>-160.32</v>
      </c>
      <c r="F16" s="115">
        <v>-117.25</v>
      </c>
      <c r="G16" s="115">
        <v>-245.23</v>
      </c>
      <c r="H16" s="115">
        <v>-110</v>
      </c>
      <c r="I16" s="563">
        <v>-157.74</v>
      </c>
      <c r="J16" s="303">
        <v>7.64</v>
      </c>
      <c r="K16" s="310">
        <v>-3.4</v>
      </c>
      <c r="L16" s="311">
        <v>-3.5</v>
      </c>
      <c r="M16" s="312">
        <v>-3.4</v>
      </c>
      <c r="N16" s="312">
        <v>-2.6</v>
      </c>
      <c r="O16" s="312">
        <v>-6.5</v>
      </c>
      <c r="P16" s="312">
        <v>-2.6</v>
      </c>
      <c r="Q16" s="312">
        <v>-3</v>
      </c>
      <c r="R16" s="312">
        <v>0.2</v>
      </c>
    </row>
    <row r="17" spans="2:18" s="427" customFormat="1" ht="13.5" thickTop="1" thickBot="1">
      <c r="B17" s="301" t="s">
        <v>396</v>
      </c>
      <c r="C17" s="115">
        <v>0.71</v>
      </c>
      <c r="D17" s="115">
        <v>0.72</v>
      </c>
      <c r="E17" s="115">
        <v>0.7</v>
      </c>
      <c r="F17" s="115">
        <v>0.72</v>
      </c>
      <c r="G17" s="115">
        <v>0.74</v>
      </c>
      <c r="H17" s="115">
        <v>0.68</v>
      </c>
      <c r="I17" s="563">
        <v>0.66</v>
      </c>
      <c r="J17" s="303">
        <v>0.66</v>
      </c>
      <c r="K17" s="313"/>
      <c r="L17" s="313"/>
      <c r="M17" s="313"/>
      <c r="N17" s="313"/>
      <c r="O17" s="313"/>
      <c r="P17" s="313"/>
      <c r="Q17" s="313"/>
      <c r="R17" s="313"/>
    </row>
    <row r="18" spans="2:18" s="427" customFormat="1" ht="13.5" thickTop="1" thickBot="1">
      <c r="B18" s="314" t="s">
        <v>477</v>
      </c>
      <c r="C18" s="295">
        <v>6.53</v>
      </c>
      <c r="D18" s="295">
        <v>-83.59</v>
      </c>
      <c r="E18" s="113">
        <v>235.65</v>
      </c>
      <c r="F18" s="113">
        <v>-18.88</v>
      </c>
      <c r="G18" s="113">
        <v>-134.34</v>
      </c>
      <c r="H18" s="113">
        <v>209.25</v>
      </c>
      <c r="I18" s="562">
        <v>96.59</v>
      </c>
      <c r="J18" s="296">
        <v>-58.69</v>
      </c>
      <c r="K18" s="304">
        <v>0.2</v>
      </c>
      <c r="L18" s="304">
        <v>-2.1</v>
      </c>
      <c r="M18" s="305">
        <v>5</v>
      </c>
      <c r="N18" s="305">
        <v>-0.4</v>
      </c>
      <c r="O18" s="305">
        <v>-3.6</v>
      </c>
      <c r="P18" s="305">
        <v>5</v>
      </c>
      <c r="Q18" s="305">
        <v>1.9</v>
      </c>
      <c r="R18" s="305">
        <v>-1.2</v>
      </c>
    </row>
    <row r="19" spans="2:18" s="31" customFormat="1" ht="12" thickTop="1">
      <c r="B19" s="694" t="s">
        <v>478</v>
      </c>
      <c r="C19" s="694"/>
      <c r="D19" s="694"/>
      <c r="E19" s="694"/>
      <c r="F19" s="694"/>
      <c r="G19" s="694"/>
      <c r="H19" s="694"/>
      <c r="I19" s="694"/>
      <c r="J19" s="694"/>
      <c r="K19" s="694"/>
      <c r="L19" s="694"/>
      <c r="M19" s="694"/>
      <c r="N19" s="694"/>
      <c r="O19" s="694"/>
      <c r="P19" s="694"/>
      <c r="Q19" s="694"/>
      <c r="R19" s="694"/>
    </row>
    <row r="20" spans="2:18" s="31" customFormat="1" ht="11.25">
      <c r="B20" s="694" t="s">
        <v>370</v>
      </c>
      <c r="C20" s="694"/>
      <c r="D20" s="694"/>
      <c r="E20" s="694"/>
      <c r="F20" s="694"/>
      <c r="G20" s="694"/>
      <c r="H20" s="694"/>
      <c r="I20" s="694"/>
      <c r="J20" s="694"/>
      <c r="K20" s="694"/>
    </row>
    <row r="26" spans="2:18" ht="15.75" thickBot="1">
      <c r="B26" s="315"/>
    </row>
    <row r="68" spans="3:13">
      <c r="C68" s="180"/>
      <c r="D68" s="180"/>
      <c r="E68" s="180"/>
      <c r="F68" s="180"/>
      <c r="G68" s="180"/>
      <c r="H68" s="180"/>
      <c r="I68" s="180"/>
      <c r="J68" s="180"/>
      <c r="K68" s="180"/>
      <c r="L68" s="180"/>
      <c r="M68" s="180"/>
    </row>
    <row r="69" spans="3:13">
      <c r="C69" s="180"/>
      <c r="D69" s="180"/>
      <c r="E69" s="180"/>
      <c r="F69" s="180"/>
      <c r="G69" s="180"/>
      <c r="H69" s="180"/>
      <c r="I69" s="180"/>
      <c r="J69" s="180"/>
      <c r="K69" s="180"/>
      <c r="L69" s="180"/>
      <c r="M69" s="180"/>
    </row>
    <row r="70" spans="3:13">
      <c r="C70" s="180"/>
      <c r="D70" s="180"/>
      <c r="E70" s="180"/>
      <c r="F70" s="180"/>
      <c r="G70" s="180"/>
      <c r="H70" s="180"/>
      <c r="I70" s="180"/>
      <c r="J70" s="180"/>
      <c r="K70" s="180"/>
      <c r="L70" s="180"/>
      <c r="M70" s="180"/>
    </row>
    <row r="71" spans="3:13">
      <c r="C71" s="180"/>
      <c r="D71" s="180"/>
      <c r="E71" s="180"/>
      <c r="F71" s="180"/>
      <c r="G71" s="180"/>
      <c r="H71" s="180"/>
      <c r="I71" s="180"/>
      <c r="J71" s="180"/>
      <c r="K71" s="180"/>
      <c r="L71" s="180"/>
      <c r="M71" s="180"/>
    </row>
    <row r="72" spans="3:13">
      <c r="C72" s="180"/>
      <c r="D72" s="180"/>
      <c r="E72" s="180"/>
      <c r="F72" s="180"/>
      <c r="G72" s="180"/>
      <c r="H72" s="180"/>
      <c r="I72" s="180"/>
      <c r="J72" s="180"/>
      <c r="K72" s="180"/>
      <c r="L72" s="180"/>
      <c r="M72" s="180"/>
    </row>
    <row r="73" spans="3:13">
      <c r="C73" s="180"/>
      <c r="D73" s="180"/>
      <c r="E73" s="180"/>
      <c r="F73" s="180"/>
      <c r="G73" s="180"/>
      <c r="H73" s="180"/>
      <c r="I73" s="180"/>
      <c r="J73" s="180"/>
      <c r="K73" s="180"/>
      <c r="L73" s="180"/>
      <c r="M73" s="180"/>
    </row>
    <row r="74" spans="3:13">
      <c r="C74" s="180"/>
      <c r="D74" s="180"/>
      <c r="E74" s="180"/>
      <c r="F74" s="180"/>
      <c r="G74" s="180"/>
      <c r="H74" s="180"/>
      <c r="I74" s="180"/>
      <c r="J74" s="180"/>
      <c r="K74" s="180"/>
      <c r="L74" s="180"/>
      <c r="M74" s="180"/>
    </row>
    <row r="75" spans="3:13">
      <c r="C75" s="180"/>
      <c r="D75" s="180"/>
      <c r="E75" s="180"/>
      <c r="F75" s="180"/>
      <c r="G75" s="180"/>
      <c r="H75" s="180"/>
      <c r="I75" s="180"/>
      <c r="J75" s="180"/>
      <c r="K75" s="180"/>
      <c r="L75" s="180"/>
      <c r="M75" s="180"/>
    </row>
    <row r="76" spans="3:13">
      <c r="C76" s="180"/>
      <c r="D76" s="180"/>
      <c r="E76" s="180"/>
      <c r="F76" s="180"/>
      <c r="G76" s="180"/>
      <c r="H76" s="180"/>
      <c r="I76" s="180"/>
      <c r="J76" s="180"/>
      <c r="K76" s="180"/>
      <c r="L76" s="180"/>
      <c r="M76" s="180"/>
    </row>
    <row r="77" spans="3:13">
      <c r="C77" s="180"/>
      <c r="D77" s="180"/>
      <c r="E77" s="180"/>
      <c r="F77" s="180"/>
      <c r="G77" s="180"/>
      <c r="H77" s="180"/>
      <c r="I77" s="180"/>
      <c r="J77" s="180"/>
      <c r="K77" s="180"/>
      <c r="L77" s="180"/>
      <c r="M77" s="180"/>
    </row>
    <row r="78" spans="3:13">
      <c r="C78" s="180"/>
      <c r="D78" s="180"/>
      <c r="E78" s="180"/>
      <c r="F78" s="180"/>
      <c r="G78" s="180"/>
      <c r="H78" s="180"/>
      <c r="I78" s="180"/>
      <c r="J78" s="180"/>
      <c r="K78" s="180"/>
      <c r="L78" s="180"/>
      <c r="M78" s="180"/>
    </row>
    <row r="79" spans="3:13">
      <c r="C79" s="180"/>
      <c r="D79" s="180"/>
      <c r="E79" s="180"/>
      <c r="F79" s="180"/>
      <c r="G79" s="180"/>
      <c r="H79" s="180"/>
      <c r="I79" s="180"/>
      <c r="J79" s="180"/>
      <c r="K79" s="180"/>
      <c r="L79" s="180"/>
      <c r="M79" s="180"/>
    </row>
    <row r="80" spans="3:13">
      <c r="C80" s="180"/>
      <c r="D80" s="180"/>
      <c r="E80" s="180"/>
      <c r="F80" s="180"/>
      <c r="G80" s="180"/>
      <c r="H80" s="180"/>
      <c r="I80" s="180"/>
      <c r="J80" s="180"/>
      <c r="K80" s="180"/>
      <c r="L80" s="180"/>
      <c r="M80" s="180"/>
    </row>
    <row r="81" spans="3:13">
      <c r="C81" s="180"/>
      <c r="D81" s="180"/>
      <c r="E81" s="180"/>
      <c r="F81" s="180"/>
      <c r="G81" s="180"/>
      <c r="H81" s="180"/>
      <c r="I81" s="180"/>
      <c r="J81" s="180"/>
      <c r="K81" s="180"/>
      <c r="L81" s="180"/>
      <c r="M81" s="180"/>
    </row>
    <row r="82" spans="3:13">
      <c r="C82" s="180"/>
      <c r="D82" s="180"/>
      <c r="E82" s="180"/>
      <c r="F82" s="180"/>
      <c r="G82" s="180"/>
      <c r="H82" s="180"/>
      <c r="I82" s="180"/>
      <c r="J82" s="180"/>
      <c r="K82" s="180"/>
      <c r="L82" s="180"/>
      <c r="M82" s="180"/>
    </row>
    <row r="83" spans="3:13">
      <c r="C83" s="180"/>
      <c r="D83" s="180"/>
      <c r="E83" s="180"/>
      <c r="F83" s="180"/>
      <c r="G83" s="180"/>
      <c r="H83" s="180"/>
      <c r="I83" s="180"/>
      <c r="J83" s="180"/>
      <c r="K83" s="180"/>
      <c r="L83" s="180"/>
      <c r="M83" s="180"/>
    </row>
    <row r="84" spans="3:13">
      <c r="C84" s="180"/>
      <c r="D84" s="180"/>
      <c r="E84" s="180"/>
      <c r="F84" s="180"/>
      <c r="G84" s="180"/>
      <c r="H84" s="180"/>
      <c r="I84" s="180"/>
      <c r="J84" s="180"/>
      <c r="K84" s="180"/>
      <c r="L84" s="180"/>
      <c r="M84" s="180"/>
    </row>
    <row r="85" spans="3:13">
      <c r="C85" s="180"/>
      <c r="D85" s="180"/>
      <c r="E85" s="180"/>
      <c r="F85" s="180"/>
      <c r="G85" s="180"/>
      <c r="H85" s="180"/>
      <c r="I85" s="180"/>
      <c r="J85" s="180"/>
      <c r="K85" s="180"/>
      <c r="L85" s="180"/>
      <c r="M85" s="180"/>
    </row>
    <row r="86" spans="3:13">
      <c r="C86" s="180"/>
      <c r="D86" s="180"/>
      <c r="E86" s="180"/>
      <c r="F86" s="180"/>
      <c r="G86" s="180"/>
      <c r="H86" s="180"/>
      <c r="I86" s="180"/>
      <c r="J86" s="180"/>
      <c r="K86" s="180"/>
      <c r="L86" s="180"/>
      <c r="M86" s="180"/>
    </row>
    <row r="87" spans="3:13">
      <c r="C87" s="180"/>
      <c r="D87" s="180"/>
      <c r="E87" s="180"/>
      <c r="F87" s="180"/>
      <c r="G87" s="180"/>
      <c r="H87" s="180"/>
      <c r="I87" s="180"/>
      <c r="J87" s="180"/>
      <c r="K87" s="180"/>
      <c r="L87" s="180"/>
      <c r="M87" s="180"/>
    </row>
    <row r="88" spans="3:13">
      <c r="C88" s="180"/>
      <c r="D88" s="180"/>
      <c r="E88" s="180"/>
      <c r="F88" s="180"/>
      <c r="G88" s="180"/>
      <c r="H88" s="180"/>
      <c r="I88" s="180"/>
      <c r="J88" s="180"/>
      <c r="K88" s="180"/>
      <c r="L88" s="180"/>
      <c r="M88" s="180"/>
    </row>
    <row r="89" spans="3:13">
      <c r="C89" s="180"/>
      <c r="D89" s="180"/>
      <c r="E89" s="180"/>
      <c r="F89" s="180"/>
      <c r="G89" s="180"/>
      <c r="H89" s="180"/>
      <c r="I89" s="180"/>
      <c r="J89" s="180"/>
      <c r="K89" s="180"/>
      <c r="L89" s="180"/>
      <c r="M89" s="180"/>
    </row>
    <row r="90" spans="3:13">
      <c r="C90" s="180"/>
      <c r="D90" s="180"/>
      <c r="E90" s="180"/>
      <c r="F90" s="180"/>
      <c r="G90" s="180"/>
      <c r="H90" s="180"/>
      <c r="I90" s="180"/>
      <c r="J90" s="180"/>
      <c r="K90" s="180"/>
      <c r="L90" s="180"/>
      <c r="M90" s="180"/>
    </row>
    <row r="91" spans="3:13">
      <c r="C91" s="180"/>
      <c r="D91" s="180"/>
      <c r="E91" s="180"/>
      <c r="F91" s="180"/>
      <c r="G91" s="180"/>
      <c r="H91" s="180"/>
      <c r="I91" s="180"/>
      <c r="J91" s="180"/>
      <c r="K91" s="180"/>
      <c r="L91" s="180"/>
      <c r="M91" s="180"/>
    </row>
    <row r="92" spans="3:13">
      <c r="C92" s="180"/>
      <c r="D92" s="180"/>
      <c r="E92" s="180"/>
      <c r="F92" s="180"/>
      <c r="G92" s="180"/>
      <c r="H92" s="180"/>
      <c r="I92" s="180"/>
      <c r="J92" s="180"/>
      <c r="K92" s="180"/>
      <c r="L92" s="180"/>
      <c r="M92" s="180"/>
    </row>
    <row r="93" spans="3:13">
      <c r="C93" s="180"/>
      <c r="D93" s="180"/>
      <c r="E93" s="180"/>
      <c r="F93" s="180"/>
      <c r="G93" s="180"/>
      <c r="H93" s="180"/>
      <c r="I93" s="180"/>
      <c r="J93" s="180"/>
      <c r="K93" s="180"/>
      <c r="L93" s="180"/>
      <c r="M93" s="180"/>
    </row>
    <row r="94" spans="3:13">
      <c r="C94" s="180"/>
      <c r="D94" s="180"/>
      <c r="E94" s="180"/>
      <c r="F94" s="180"/>
      <c r="G94" s="180"/>
      <c r="H94" s="180"/>
      <c r="I94" s="180"/>
      <c r="J94" s="180"/>
      <c r="K94" s="180"/>
      <c r="L94" s="180"/>
      <c r="M94" s="180"/>
    </row>
  </sheetData>
  <mergeCells count="10">
    <mergeCell ref="B1:R1"/>
    <mergeCell ref="B20:K20"/>
    <mergeCell ref="K5:N5"/>
    <mergeCell ref="B19:R19"/>
    <mergeCell ref="C7:J7"/>
    <mergeCell ref="K7:R7"/>
    <mergeCell ref="O5:R5"/>
    <mergeCell ref="B3:J3"/>
    <mergeCell ref="C5:F5"/>
    <mergeCell ref="G5:J5"/>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X28"/>
  <sheetViews>
    <sheetView showGridLines="0" showRowColHeaders="0" zoomScaleNormal="100" workbookViewId="0"/>
  </sheetViews>
  <sheetFormatPr defaultColWidth="9.140625" defaultRowHeight="15"/>
  <cols>
    <col min="1" max="1" customWidth="true" style="4" width="5.7109375" collapsed="false"/>
    <col min="2" max="2" customWidth="true" style="4" width="37.140625" collapsed="false"/>
    <col min="3" max="18" customWidth="true" style="4" width="8.42578125" collapsed="false"/>
    <col min="19" max="19" bestFit="true" customWidth="true" style="4" width="13.5703125" collapsed="false"/>
    <col min="20" max="23" style="4" width="9.140625" collapsed="false"/>
    <col min="24" max="24" customWidth="true" style="4" width="9.140625" collapsed="false"/>
    <col min="25" max="16384" style="4" width="9.140625" collapsed="false"/>
  </cols>
  <sheetData>
    <row r="1" spans="2:20">
      <c r="B1" s="686" t="s">
        <v>102</v>
      </c>
      <c r="C1" s="687"/>
      <c r="D1" s="687"/>
      <c r="E1" s="687"/>
      <c r="F1" s="687"/>
      <c r="G1" s="687"/>
      <c r="H1" s="687"/>
      <c r="I1" s="571"/>
      <c r="J1" s="571"/>
      <c r="K1" s="571"/>
      <c r="L1" s="571"/>
      <c r="M1" s="571"/>
      <c r="N1" s="571"/>
      <c r="O1" s="571"/>
      <c r="P1" s="571"/>
      <c r="Q1" s="571"/>
      <c r="R1" s="571"/>
    </row>
    <row r="2" spans="2:20" ht="11.25" customHeight="1"/>
    <row r="3" spans="2:20">
      <c r="B3" s="721" t="s">
        <v>151</v>
      </c>
      <c r="C3" s="721"/>
      <c r="D3" s="721"/>
      <c r="E3" s="721"/>
      <c r="F3" s="721"/>
      <c r="G3" s="721"/>
      <c r="H3" s="721"/>
    </row>
    <row r="4" spans="2:20" ht="5.0999999999999996" customHeight="1">
      <c r="B4" s="107"/>
    </row>
    <row r="5" spans="2:20" ht="15.75" customHeight="1" thickBot="1">
      <c r="B5" s="805"/>
      <c r="C5" s="798">
        <v>2024</v>
      </c>
      <c r="D5" s="791"/>
      <c r="E5" s="791"/>
      <c r="F5" s="791"/>
      <c r="G5" s="791"/>
      <c r="H5" s="791"/>
      <c r="I5" s="791"/>
      <c r="J5" s="799"/>
      <c r="K5" s="800">
        <v>2025</v>
      </c>
      <c r="L5" s="724"/>
      <c r="M5" s="724"/>
      <c r="N5" s="724"/>
      <c r="O5" s="724"/>
      <c r="P5" s="724"/>
      <c r="Q5" s="724"/>
      <c r="R5" s="724"/>
    </row>
    <row r="6" spans="2:20" s="427" customFormat="1" ht="12.75" thickBot="1">
      <c r="B6" s="805"/>
      <c r="C6" s="741" t="s">
        <v>87</v>
      </c>
      <c r="D6" s="801"/>
      <c r="E6" s="741" t="s">
        <v>0</v>
      </c>
      <c r="F6" s="801"/>
      <c r="G6" s="741" t="s">
        <v>88</v>
      </c>
      <c r="H6" s="801"/>
      <c r="I6" s="741" t="s">
        <v>89</v>
      </c>
      <c r="J6" s="804"/>
      <c r="K6" s="727" t="s">
        <v>84</v>
      </c>
      <c r="L6" s="802"/>
      <c r="M6" s="727" t="s">
        <v>78</v>
      </c>
      <c r="N6" s="802"/>
      <c r="O6" s="727" t="s">
        <v>101</v>
      </c>
      <c r="P6" s="802"/>
      <c r="Q6" s="727" t="s">
        <v>89</v>
      </c>
      <c r="R6" s="802"/>
    </row>
    <row r="7" spans="2:20" s="427" customFormat="1" ht="12.75" thickBot="1">
      <c r="B7" s="806"/>
      <c r="C7" s="578" t="s">
        <v>479</v>
      </c>
      <c r="D7" s="178" t="s">
        <v>480</v>
      </c>
      <c r="E7" s="316" t="s">
        <v>479</v>
      </c>
      <c r="F7" s="316" t="s">
        <v>480</v>
      </c>
      <c r="G7" s="316" t="s">
        <v>479</v>
      </c>
      <c r="H7" s="177" t="s">
        <v>480</v>
      </c>
      <c r="I7" s="317" t="s">
        <v>479</v>
      </c>
      <c r="J7" s="317" t="s">
        <v>480</v>
      </c>
      <c r="K7" s="317" t="s">
        <v>479</v>
      </c>
      <c r="L7" s="317" t="s">
        <v>480</v>
      </c>
      <c r="M7" s="317" t="s">
        <v>479</v>
      </c>
      <c r="N7" s="317" t="s">
        <v>480</v>
      </c>
      <c r="O7" s="317" t="s">
        <v>479</v>
      </c>
      <c r="P7" s="317" t="s">
        <v>480</v>
      </c>
      <c r="Q7" s="317" t="s">
        <v>479</v>
      </c>
      <c r="R7" s="317" t="s">
        <v>480</v>
      </c>
      <c r="S7" s="624"/>
    </row>
    <row r="8" spans="2:20" s="427" customFormat="1" ht="13.5" thickTop="1" thickBot="1">
      <c r="B8" s="318" t="s">
        <v>470</v>
      </c>
      <c r="C8" s="319">
        <v>111.39194362871814</v>
      </c>
      <c r="D8" s="319">
        <v>93.352042541803414</v>
      </c>
      <c r="E8" s="319">
        <v>151.47369987103443</v>
      </c>
      <c r="F8" s="319">
        <v>100.48938810548265</v>
      </c>
      <c r="G8" s="319">
        <v>212.7265686500335</v>
      </c>
      <c r="H8" s="319">
        <v>77.215069636482511</v>
      </c>
      <c r="I8" s="319">
        <v>227.0687824000448</v>
      </c>
      <c r="J8" s="319">
        <v>99.038319177151621</v>
      </c>
      <c r="K8" s="319">
        <v>164.19660460664872</v>
      </c>
      <c r="L8" s="319">
        <v>60.973410414078103</v>
      </c>
      <c r="M8" s="319">
        <v>163.28511255899664</v>
      </c>
      <c r="N8" s="319">
        <v>77.23841784908781</v>
      </c>
      <c r="O8" s="319">
        <v>176.83717029128815</v>
      </c>
      <c r="P8" s="319">
        <v>87.8904325183765</v>
      </c>
      <c r="Q8" s="319">
        <v>174.95974115519542</v>
      </c>
      <c r="R8" s="319">
        <v>132.02031742566703</v>
      </c>
      <c r="S8" s="624"/>
    </row>
    <row r="9" spans="2:20" s="427" customFormat="1" ht="13.5" thickTop="1" thickBot="1">
      <c r="B9" s="321" t="s">
        <v>481</v>
      </c>
      <c r="C9" s="214">
        <v>16.806053013022801</v>
      </c>
      <c r="D9" s="214">
        <v>34.652435838719548</v>
      </c>
      <c r="E9" s="214">
        <v>19.09736427874072</v>
      </c>
      <c r="F9" s="214">
        <v>41.226852244494964</v>
      </c>
      <c r="G9" s="214">
        <v>4.7546413699787875</v>
      </c>
      <c r="H9" s="214">
        <v>26.263330142428003</v>
      </c>
      <c r="I9" s="214">
        <v>6.1094444655712454</v>
      </c>
      <c r="J9" s="214">
        <v>35.661881585025711</v>
      </c>
      <c r="K9" s="214">
        <v>9.1480086128793463</v>
      </c>
      <c r="L9" s="214">
        <v>27.067467593591534</v>
      </c>
      <c r="M9" s="214">
        <v>10.677994787833798</v>
      </c>
      <c r="N9" s="214">
        <v>30.54224524753522</v>
      </c>
      <c r="O9" s="214">
        <v>8.494557183616875</v>
      </c>
      <c r="P9" s="214">
        <v>35.748639917386186</v>
      </c>
      <c r="Q9" s="214">
        <v>11.30128499639912</v>
      </c>
      <c r="R9" s="214">
        <v>33.986680223754398</v>
      </c>
      <c r="S9" s="624"/>
    </row>
    <row r="10" spans="2:20" s="427" customFormat="1" ht="13.5" thickTop="1" thickBot="1">
      <c r="B10" s="321" t="s">
        <v>482</v>
      </c>
      <c r="C10" s="214">
        <v>94.585890615695334</v>
      </c>
      <c r="D10" s="214">
        <v>58.699606703083866</v>
      </c>
      <c r="E10" s="214">
        <v>132.37633559229371</v>
      </c>
      <c r="F10" s="214">
        <v>59.262535860987683</v>
      </c>
      <c r="G10" s="214">
        <v>207.9719272800547</v>
      </c>
      <c r="H10" s="214">
        <v>50.951739494054507</v>
      </c>
      <c r="I10" s="214">
        <v>220.95933793447355</v>
      </c>
      <c r="J10" s="214">
        <v>63.376437592125903</v>
      </c>
      <c r="K10" s="214">
        <v>155.0485959937694</v>
      </c>
      <c r="L10" s="214">
        <v>33.905942820486558</v>
      </c>
      <c r="M10" s="214">
        <v>152.60711777116285</v>
      </c>
      <c r="N10" s="214">
        <v>46.696172601552597</v>
      </c>
      <c r="O10" s="214">
        <v>168.3426131076713</v>
      </c>
      <c r="P10" s="214">
        <v>52.141792600990328</v>
      </c>
      <c r="Q10" s="214">
        <v>163.6584561587963</v>
      </c>
      <c r="R10" s="214">
        <v>98.033637201912626</v>
      </c>
      <c r="S10" s="624"/>
    </row>
    <row r="11" spans="2:20" s="427" customFormat="1" ht="13.5" thickTop="1" thickBot="1">
      <c r="B11" s="323" t="s">
        <v>483</v>
      </c>
      <c r="C11" s="117">
        <v>63.468920017724869</v>
      </c>
      <c r="D11" s="117">
        <v>20.383295543620534</v>
      </c>
      <c r="E11" s="117">
        <v>89.693149812986988</v>
      </c>
      <c r="F11" s="117">
        <v>6.6527735910306358</v>
      </c>
      <c r="G11" s="117">
        <v>161.42527034700555</v>
      </c>
      <c r="H11" s="117">
        <v>7.1525529666541798</v>
      </c>
      <c r="I11" s="117">
        <v>164.06722970953712</v>
      </c>
      <c r="J11" s="117">
        <v>14.888020335930001</v>
      </c>
      <c r="K11" s="117">
        <v>111.75013072366579</v>
      </c>
      <c r="L11" s="117">
        <v>4.7850398744013161</v>
      </c>
      <c r="M11" s="117">
        <v>111.13096453622006</v>
      </c>
      <c r="N11" s="117">
        <v>1.1203051464217264</v>
      </c>
      <c r="O11" s="117">
        <v>130.36635201794508</v>
      </c>
      <c r="P11" s="117">
        <v>2.975042438115957</v>
      </c>
      <c r="Q11" s="117">
        <v>125.26857456404409</v>
      </c>
      <c r="R11" s="117">
        <v>66.495213749093409</v>
      </c>
      <c r="S11" s="624"/>
    </row>
    <row r="12" spans="2:20" s="427" customFormat="1" ht="13.5" thickTop="1" thickBot="1">
      <c r="B12" s="323" t="s">
        <v>484</v>
      </c>
      <c r="C12" s="117">
        <v>54.780511156152635</v>
      </c>
      <c r="D12" s="117"/>
      <c r="E12" s="117">
        <v>76.099215524894916</v>
      </c>
      <c r="F12" s="117"/>
      <c r="G12" s="117">
        <v>138.79147024465826</v>
      </c>
      <c r="H12" s="117"/>
      <c r="I12" s="117">
        <v>146.74927380262778</v>
      </c>
      <c r="J12" s="117"/>
      <c r="K12" s="117">
        <v>97.341924706832444</v>
      </c>
      <c r="L12" s="117"/>
      <c r="M12" s="117">
        <v>98.743061901026962</v>
      </c>
      <c r="N12" s="117"/>
      <c r="O12" s="117">
        <v>100.39552076361056</v>
      </c>
      <c r="P12" s="117"/>
      <c r="Q12" s="117">
        <v>117.45790804438029</v>
      </c>
      <c r="R12" s="117"/>
      <c r="S12" s="624"/>
    </row>
    <row r="13" spans="2:20" s="427" customFormat="1" ht="12.75" thickTop="1">
      <c r="B13" s="324" t="s">
        <v>485</v>
      </c>
      <c r="C13" s="325">
        <v>31.116970597970475</v>
      </c>
      <c r="D13" s="325">
        <v>38.316311159463332</v>
      </c>
      <c r="E13" s="325">
        <v>42.683185779306719</v>
      </c>
      <c r="F13" s="325">
        <v>52.609762269957045</v>
      </c>
      <c r="G13" s="325">
        <v>46.546656933049157</v>
      </c>
      <c r="H13" s="325">
        <v>43.799186527400323</v>
      </c>
      <c r="I13" s="325">
        <v>56.892108224936443</v>
      </c>
      <c r="J13" s="325">
        <v>48.488417256195909</v>
      </c>
      <c r="K13" s="325">
        <v>43.298465270103613</v>
      </c>
      <c r="L13" s="325">
        <v>29.120902946085248</v>
      </c>
      <c r="M13" s="325">
        <v>41.476153234942792</v>
      </c>
      <c r="N13" s="325">
        <v>45.575867455130876</v>
      </c>
      <c r="O13" s="325">
        <v>37.976261089726215</v>
      </c>
      <c r="P13" s="325">
        <v>49.166750162874365</v>
      </c>
      <c r="Q13" s="325">
        <v>38.38988159475219</v>
      </c>
      <c r="R13" s="325">
        <v>31.538423452819213</v>
      </c>
      <c r="S13" s="624"/>
      <c r="T13" s="624"/>
    </row>
    <row r="14" spans="2:20" s="427" customFormat="1" ht="12">
      <c r="B14" s="803" t="s">
        <v>486</v>
      </c>
      <c r="C14" s="803"/>
      <c r="D14" s="803"/>
      <c r="E14" s="803"/>
      <c r="F14" s="803"/>
      <c r="G14" s="803"/>
      <c r="H14" s="803"/>
      <c r="I14" s="803"/>
      <c r="J14" s="803"/>
      <c r="K14" s="803"/>
      <c r="L14" s="803"/>
      <c r="M14" s="803"/>
      <c r="N14" s="803"/>
      <c r="O14" s="803"/>
      <c r="P14" s="803"/>
      <c r="Q14" s="803"/>
      <c r="R14" s="803"/>
    </row>
    <row r="15" spans="2:20" s="427" customFormat="1" ht="12">
      <c r="B15" s="803" t="s">
        <v>370</v>
      </c>
      <c r="C15" s="803"/>
      <c r="D15" s="803"/>
      <c r="E15" s="803"/>
      <c r="F15" s="803"/>
      <c r="G15" s="803"/>
      <c r="H15" s="803"/>
      <c r="I15" s="803"/>
      <c r="J15" s="803"/>
      <c r="K15" s="803"/>
      <c r="L15" s="803"/>
      <c r="M15" s="803"/>
      <c r="N15" s="803"/>
      <c r="O15" s="803"/>
      <c r="P15" s="803"/>
      <c r="Q15" s="803"/>
      <c r="R15" s="803"/>
    </row>
    <row r="17" spans="3:24">
      <c r="C17" s="326"/>
      <c r="D17" s="326"/>
      <c r="E17" s="326"/>
      <c r="F17" s="326"/>
      <c r="G17" s="326"/>
      <c r="H17" s="326"/>
      <c r="I17" s="326"/>
      <c r="J17" s="326"/>
      <c r="K17" s="326"/>
      <c r="L17" s="326"/>
      <c r="M17" s="326"/>
      <c r="N17" s="326"/>
      <c r="O17" s="326"/>
      <c r="P17" s="326"/>
      <c r="Q17" s="326"/>
      <c r="R17" s="326"/>
      <c r="S17" s="326"/>
      <c r="T17" s="326"/>
      <c r="U17" s="326"/>
      <c r="V17" s="326"/>
      <c r="W17" s="326"/>
      <c r="X17" s="326"/>
    </row>
    <row r="18" spans="3:24">
      <c r="C18" s="326"/>
      <c r="D18" s="326"/>
      <c r="E18" s="326"/>
      <c r="F18" s="326"/>
      <c r="G18" s="326"/>
      <c r="H18" s="326"/>
      <c r="I18" s="326"/>
      <c r="J18" s="326"/>
      <c r="K18" s="326"/>
      <c r="L18" s="326"/>
      <c r="M18" s="326"/>
      <c r="N18" s="326"/>
      <c r="O18" s="326"/>
      <c r="P18" s="326"/>
      <c r="Q18" s="326"/>
      <c r="R18" s="326"/>
      <c r="S18" s="326"/>
      <c r="T18" s="326"/>
      <c r="U18" s="326"/>
      <c r="V18" s="326"/>
      <c r="W18" s="326"/>
      <c r="X18" s="326"/>
    </row>
    <row r="19" spans="3:24">
      <c r="C19" s="326"/>
      <c r="D19" s="326"/>
      <c r="E19" s="326"/>
      <c r="F19" s="326"/>
      <c r="G19" s="326"/>
      <c r="H19" s="326"/>
      <c r="I19" s="326"/>
      <c r="J19" s="326"/>
      <c r="K19" s="326"/>
      <c r="L19" s="326"/>
      <c r="M19" s="326"/>
      <c r="N19" s="326"/>
      <c r="O19" s="326"/>
      <c r="P19" s="326"/>
      <c r="Q19" s="326"/>
      <c r="R19" s="326"/>
      <c r="S19" s="326"/>
      <c r="T19" s="326"/>
      <c r="U19" s="326"/>
      <c r="V19" s="326"/>
      <c r="W19" s="326"/>
      <c r="X19" s="326"/>
    </row>
    <row r="20" spans="3:24">
      <c r="C20" s="326"/>
      <c r="D20" s="326"/>
      <c r="E20" s="326"/>
      <c r="F20" s="326"/>
      <c r="G20" s="326"/>
      <c r="H20" s="326"/>
      <c r="I20" s="326"/>
      <c r="J20" s="326"/>
      <c r="K20" s="326"/>
      <c r="L20" s="326"/>
      <c r="M20" s="326"/>
      <c r="N20" s="326"/>
      <c r="O20" s="326"/>
      <c r="P20" s="326"/>
      <c r="Q20" s="326"/>
      <c r="R20" s="326"/>
      <c r="S20" s="326"/>
      <c r="T20" s="326"/>
      <c r="U20" s="326"/>
      <c r="V20" s="326"/>
      <c r="W20" s="326"/>
      <c r="X20" s="326"/>
    </row>
    <row r="21" spans="3:24">
      <c r="C21" s="326"/>
      <c r="D21" s="326"/>
      <c r="E21" s="326"/>
      <c r="F21" s="326"/>
      <c r="G21" s="326"/>
      <c r="H21" s="326"/>
      <c r="I21" s="326"/>
      <c r="J21" s="326"/>
      <c r="K21" s="326"/>
      <c r="L21" s="326"/>
      <c r="M21" s="326"/>
      <c r="N21" s="326"/>
      <c r="O21" s="326"/>
      <c r="P21" s="326"/>
      <c r="Q21" s="326"/>
      <c r="R21" s="326"/>
      <c r="S21" s="326"/>
      <c r="T21" s="326"/>
      <c r="U21" s="326"/>
      <c r="V21" s="326"/>
      <c r="W21" s="326"/>
      <c r="X21" s="326"/>
    </row>
    <row r="22" spans="3:24">
      <c r="C22" s="326"/>
      <c r="D22" s="326"/>
      <c r="E22" s="326"/>
      <c r="F22" s="326"/>
      <c r="G22" s="326"/>
      <c r="H22" s="326"/>
      <c r="I22" s="326"/>
      <c r="J22" s="326"/>
      <c r="K22" s="326"/>
      <c r="L22" s="326"/>
      <c r="M22" s="326"/>
      <c r="N22" s="326"/>
      <c r="O22" s="326"/>
      <c r="P22" s="326"/>
      <c r="Q22" s="326"/>
      <c r="R22" s="326"/>
      <c r="S22" s="326"/>
      <c r="T22" s="326"/>
      <c r="U22" s="326"/>
      <c r="V22" s="326"/>
      <c r="W22" s="326"/>
      <c r="X22" s="326"/>
    </row>
    <row r="23" spans="3:24">
      <c r="C23" s="326"/>
      <c r="D23" s="326"/>
      <c r="E23" s="326"/>
      <c r="F23" s="326"/>
      <c r="G23" s="326"/>
      <c r="H23" s="326"/>
      <c r="I23" s="326"/>
      <c r="J23" s="326"/>
      <c r="K23" s="326"/>
      <c r="L23" s="326"/>
      <c r="M23" s="326"/>
      <c r="N23" s="326"/>
      <c r="O23" s="326"/>
      <c r="P23" s="326"/>
      <c r="Q23" s="326"/>
      <c r="R23" s="326"/>
      <c r="S23" s="326"/>
      <c r="T23" s="326"/>
      <c r="U23" s="326"/>
      <c r="V23" s="326"/>
      <c r="W23" s="326"/>
      <c r="X23" s="326"/>
    </row>
    <row r="24" spans="3:24">
      <c r="C24" s="326"/>
      <c r="D24" s="326"/>
      <c r="E24" s="326"/>
      <c r="F24" s="326"/>
      <c r="G24" s="326"/>
      <c r="H24" s="326"/>
      <c r="I24" s="326"/>
      <c r="J24" s="326"/>
      <c r="K24" s="326"/>
      <c r="L24" s="326"/>
      <c r="M24" s="326"/>
      <c r="N24" s="326"/>
      <c r="O24" s="326"/>
      <c r="P24" s="326"/>
      <c r="Q24" s="326"/>
      <c r="R24" s="326"/>
      <c r="S24" s="326"/>
      <c r="T24" s="326"/>
      <c r="U24" s="326"/>
      <c r="V24" s="326"/>
      <c r="W24" s="326"/>
      <c r="X24" s="326"/>
    </row>
    <row r="25" spans="3:24">
      <c r="C25" s="326"/>
      <c r="D25" s="326"/>
      <c r="E25" s="326"/>
      <c r="F25" s="326"/>
      <c r="G25" s="326"/>
      <c r="H25" s="326"/>
      <c r="I25" s="326"/>
      <c r="J25" s="326"/>
      <c r="K25" s="326"/>
      <c r="L25" s="326"/>
      <c r="M25" s="326"/>
      <c r="N25" s="326"/>
      <c r="O25" s="326"/>
      <c r="P25" s="326"/>
      <c r="Q25" s="326"/>
      <c r="R25" s="326"/>
      <c r="S25" s="326"/>
      <c r="T25" s="326"/>
      <c r="U25" s="326"/>
      <c r="V25" s="326"/>
      <c r="W25" s="326"/>
      <c r="X25" s="326"/>
    </row>
    <row r="26" spans="3:24">
      <c r="C26" s="326"/>
      <c r="D26" s="326"/>
      <c r="E26" s="326"/>
      <c r="F26" s="326"/>
      <c r="G26" s="326"/>
      <c r="H26" s="326"/>
      <c r="I26" s="326"/>
      <c r="J26" s="326"/>
      <c r="K26" s="326"/>
      <c r="L26" s="326"/>
      <c r="M26" s="326"/>
      <c r="N26" s="326"/>
      <c r="O26" s="326"/>
      <c r="P26" s="326"/>
      <c r="Q26" s="326"/>
      <c r="R26" s="326"/>
      <c r="S26" s="326"/>
      <c r="T26" s="326"/>
      <c r="U26" s="326"/>
      <c r="V26" s="326"/>
      <c r="W26" s="326"/>
      <c r="X26" s="326"/>
    </row>
    <row r="27" spans="3:24">
      <c r="C27" s="326"/>
      <c r="D27" s="326"/>
      <c r="E27" s="326"/>
      <c r="F27" s="326"/>
      <c r="G27" s="326"/>
      <c r="H27" s="326"/>
      <c r="I27" s="326"/>
      <c r="J27" s="326"/>
      <c r="K27" s="326"/>
      <c r="L27" s="326"/>
      <c r="M27" s="326"/>
      <c r="N27" s="326"/>
      <c r="O27" s="326"/>
      <c r="P27" s="326"/>
      <c r="Q27" s="326"/>
      <c r="R27" s="326"/>
      <c r="S27" s="326"/>
      <c r="T27" s="326"/>
      <c r="U27" s="326"/>
      <c r="V27" s="326"/>
      <c r="W27" s="326"/>
      <c r="X27" s="326"/>
    </row>
    <row r="28" spans="3:24">
      <c r="C28" s="326"/>
      <c r="D28" s="326"/>
      <c r="E28" s="326"/>
      <c r="F28" s="326"/>
      <c r="G28" s="326"/>
      <c r="H28" s="326"/>
      <c r="I28" s="326"/>
      <c r="J28" s="326"/>
      <c r="K28" s="326"/>
      <c r="L28" s="326"/>
      <c r="M28" s="326"/>
      <c r="N28" s="326"/>
      <c r="O28" s="326"/>
      <c r="P28" s="326"/>
      <c r="Q28" s="326"/>
      <c r="R28" s="326"/>
      <c r="S28" s="326"/>
      <c r="T28" s="326"/>
      <c r="U28" s="326"/>
      <c r="V28" s="326"/>
      <c r="W28" s="326"/>
      <c r="X28" s="326"/>
    </row>
  </sheetData>
  <mergeCells count="15">
    <mergeCell ref="B15:R15"/>
    <mergeCell ref="B14:R14"/>
    <mergeCell ref="C5:J5"/>
    <mergeCell ref="I6:J6"/>
    <mergeCell ref="B5:B7"/>
    <mergeCell ref="C6:D6"/>
    <mergeCell ref="E6:F6"/>
    <mergeCell ref="M6:N6"/>
    <mergeCell ref="O6:P6"/>
    <mergeCell ref="B1:H1"/>
    <mergeCell ref="B3:H3"/>
    <mergeCell ref="G6:H6"/>
    <mergeCell ref="Q6:R6"/>
    <mergeCell ref="K6:L6"/>
    <mergeCell ref="K5:R5"/>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O57"/>
  <sheetViews>
    <sheetView showGridLines="0" showRowColHeaders="0" showZeros="0" zoomScaleNormal="100" workbookViewId="0"/>
  </sheetViews>
  <sheetFormatPr defaultColWidth="9.140625" defaultRowHeight="12.75"/>
  <cols>
    <col min="1" max="1" customWidth="true" style="327" width="5.7109375" collapsed="false"/>
    <col min="2" max="2" customWidth="true" style="327" width="31.7109375" collapsed="false"/>
    <col min="3" max="3" customWidth="true" style="327" width="9.0" collapsed="false"/>
    <col min="4" max="4" customWidth="true" style="327" width="10.85546875" collapsed="false"/>
    <col min="5" max="7" customWidth="true" style="327" width="9.0" collapsed="false"/>
    <col min="8" max="8" customWidth="true" style="327" width="10.7109375" collapsed="false"/>
    <col min="9" max="9" customWidth="true" style="327" width="11.28515625" collapsed="false"/>
    <col min="10" max="10" customWidth="true" style="327" width="9.0" collapsed="false"/>
    <col min="11" max="12" customWidth="true" style="327" width="7.85546875" collapsed="false"/>
    <col min="13" max="16384" style="327" width="9.140625" collapsed="false"/>
  </cols>
  <sheetData>
    <row r="1" spans="2:13" s="4" customFormat="1" ht="15">
      <c r="B1" s="686" t="s">
        <v>102</v>
      </c>
      <c r="C1" s="686"/>
      <c r="D1" s="686"/>
      <c r="E1" s="686"/>
      <c r="F1" s="686"/>
      <c r="G1" s="686"/>
      <c r="H1" s="686"/>
      <c r="I1" s="686"/>
      <c r="J1" s="686"/>
      <c r="K1" s="686"/>
      <c r="L1" s="686"/>
    </row>
    <row r="2" spans="2:13" ht="11.25" customHeight="1">
      <c r="B2" s="807"/>
      <c r="C2" s="808"/>
      <c r="D2" s="809"/>
      <c r="E2" s="809"/>
      <c r="F2" s="809"/>
      <c r="G2" s="4"/>
      <c r="H2" s="4"/>
      <c r="I2" s="4"/>
    </row>
    <row r="3" spans="2:13" s="625" customFormat="1" ht="30" customHeight="1">
      <c r="B3" s="689" t="s">
        <v>347</v>
      </c>
      <c r="C3" s="689"/>
      <c r="D3" s="689"/>
      <c r="E3" s="689"/>
      <c r="F3" s="689"/>
      <c r="G3" s="689"/>
      <c r="H3" s="689"/>
      <c r="I3" s="689"/>
      <c r="J3" s="689"/>
      <c r="K3" s="689"/>
      <c r="L3" s="689"/>
    </row>
    <row r="4" spans="2:13" ht="5.0999999999999996" customHeight="1">
      <c r="B4" s="328"/>
      <c r="C4" s="1"/>
      <c r="D4" s="2"/>
      <c r="E4" s="2"/>
      <c r="F4" s="2"/>
      <c r="G4" s="2"/>
      <c r="H4" s="2"/>
      <c r="I4" s="2"/>
    </row>
    <row r="5" spans="2:13" s="331" customFormat="1" ht="15">
      <c r="B5" s="329" t="s">
        <v>152</v>
      </c>
      <c r="C5" s="329"/>
      <c r="D5" s="329"/>
      <c r="E5" s="329"/>
      <c r="F5" s="329"/>
      <c r="G5" s="330"/>
      <c r="H5" s="330"/>
      <c r="I5" s="330"/>
      <c r="J5" s="330"/>
      <c r="K5" s="330"/>
      <c r="L5" s="330"/>
    </row>
    <row r="10" spans="2:13">
      <c r="M10" s="332"/>
    </row>
    <row r="21" spans="2:15" ht="61.5" customHeight="1"/>
    <row r="28" spans="2:15">
      <c r="B28" s="333"/>
    </row>
    <row r="29" spans="2:15" s="627" customFormat="1" ht="12">
      <c r="B29" s="626"/>
      <c r="C29" s="334" t="s">
        <v>487</v>
      </c>
      <c r="D29" s="334" t="s">
        <v>488</v>
      </c>
      <c r="G29" s="628"/>
      <c r="H29" s="334" t="s">
        <v>487</v>
      </c>
      <c r="I29" s="334" t="s">
        <v>488</v>
      </c>
      <c r="N29" s="427"/>
      <c r="O29" s="427"/>
    </row>
    <row r="30" spans="2:15" s="629" customFormat="1" ht="11.25">
      <c r="B30" s="197" t="s">
        <v>464</v>
      </c>
      <c r="C30" s="196">
        <v>113.53828413757157</v>
      </c>
      <c r="D30" s="196">
        <v>71.054984809972808</v>
      </c>
      <c r="E30" s="336"/>
      <c r="F30" s="336"/>
      <c r="G30" s="335" t="s">
        <v>489</v>
      </c>
      <c r="H30" s="196">
        <v>1.2524514479702107</v>
      </c>
      <c r="I30" s="196">
        <v>2.6618677190765259</v>
      </c>
      <c r="L30" s="336"/>
      <c r="N30" s="31"/>
      <c r="O30" s="31"/>
    </row>
    <row r="31" spans="2:15" s="336" customFormat="1" ht="11.25">
      <c r="B31" s="197" t="s">
        <v>490</v>
      </c>
      <c r="C31" s="105">
        <v>20.742674267099936</v>
      </c>
      <c r="D31" s="105">
        <v>17.507524633528995</v>
      </c>
      <c r="G31" s="335" t="s">
        <v>491</v>
      </c>
      <c r="H31" s="196">
        <v>365.82733867167786</v>
      </c>
      <c r="I31" s="196">
        <v>195.90588494051889</v>
      </c>
      <c r="N31" s="31"/>
      <c r="O31" s="31"/>
    </row>
    <row r="32" spans="2:15" s="336" customFormat="1" ht="11.25" customHeight="1">
      <c r="B32" s="197" t="s">
        <v>492</v>
      </c>
      <c r="C32" s="196">
        <v>132.96148229261436</v>
      </c>
      <c r="D32" s="196">
        <v>38.284523343157389</v>
      </c>
      <c r="G32" s="573"/>
      <c r="N32" s="31"/>
      <c r="O32" s="31"/>
    </row>
    <row r="33" spans="2:15" s="630" customFormat="1" ht="11.25">
      <c r="B33" s="197" t="s">
        <v>493</v>
      </c>
      <c r="C33" s="196">
        <f>C35-C30-C31-C32-C34</f>
        <v>99.796721207870519</v>
      </c>
      <c r="D33" s="196">
        <f>D35-D30-D31-D32-D34</f>
        <v>68.21899389120756</v>
      </c>
      <c r="E33" s="336"/>
      <c r="F33" s="336" t="s">
        <v>49</v>
      </c>
      <c r="G33" s="573"/>
      <c r="H33" s="336"/>
      <c r="I33" s="336"/>
      <c r="N33" s="31"/>
      <c r="O33" s="31"/>
    </row>
    <row r="34" spans="2:15" s="630" customFormat="1" ht="11.25">
      <c r="B34" s="197" t="s">
        <v>494</v>
      </c>
      <c r="C34" s="196">
        <v>4.0628214491678707E-2</v>
      </c>
      <c r="D34" s="196">
        <v>3.5017259817287036</v>
      </c>
      <c r="E34" s="336"/>
      <c r="F34" s="336"/>
      <c r="G34" s="31"/>
      <c r="H34" s="31"/>
      <c r="I34" s="31"/>
      <c r="J34" s="31"/>
      <c r="K34" s="31"/>
      <c r="N34" s="31"/>
      <c r="O34" s="31"/>
    </row>
    <row r="35" spans="2:15" s="336" customFormat="1" ht="11.25">
      <c r="B35" s="197" t="s">
        <v>393</v>
      </c>
      <c r="C35" s="196">
        <v>367.07979011964807</v>
      </c>
      <c r="D35" s="196">
        <v>198.56775265959544</v>
      </c>
      <c r="G35" s="31"/>
      <c r="H35" s="31"/>
      <c r="I35" s="31"/>
      <c r="J35" s="31"/>
      <c r="K35" s="31"/>
    </row>
    <row r="36" spans="2:15" ht="15">
      <c r="G36" s="4"/>
      <c r="H36" s="4"/>
      <c r="I36" s="4"/>
      <c r="J36" s="4"/>
      <c r="K36" s="4"/>
    </row>
    <row r="37" spans="2:15" s="336" customFormat="1" ht="15">
      <c r="C37" s="327"/>
      <c r="D37" s="327"/>
      <c r="E37" s="327"/>
      <c r="F37" s="327"/>
      <c r="G37" s="4"/>
      <c r="H37" s="4"/>
      <c r="I37" s="4"/>
      <c r="J37" s="4"/>
      <c r="K37" s="4"/>
      <c r="L37" s="327"/>
    </row>
    <row r="38" spans="2:15" s="336" customFormat="1" ht="15">
      <c r="C38" s="327"/>
      <c r="D38" s="327"/>
      <c r="E38" s="327"/>
      <c r="F38" s="327"/>
      <c r="G38" s="4"/>
      <c r="H38" s="4"/>
      <c r="I38" s="4"/>
      <c r="J38" s="4"/>
      <c r="K38" s="4"/>
      <c r="L38" s="327"/>
    </row>
    <row r="39" spans="2:15" s="336" customFormat="1" ht="15">
      <c r="C39" s="327"/>
      <c r="D39" s="327"/>
      <c r="E39" s="327"/>
      <c r="F39" s="327"/>
      <c r="G39" s="4"/>
      <c r="H39" s="4"/>
      <c r="I39" s="4"/>
      <c r="J39" s="4"/>
      <c r="K39" s="4"/>
      <c r="L39" s="327"/>
    </row>
    <row r="40" spans="2:15">
      <c r="F40" s="337"/>
      <c r="G40" s="337"/>
      <c r="H40" s="337"/>
    </row>
    <row r="41" spans="2:15">
      <c r="E41" s="337"/>
      <c r="F41" s="337"/>
      <c r="G41" s="337"/>
      <c r="H41" s="337"/>
      <c r="I41" s="337"/>
    </row>
    <row r="42" spans="2:15">
      <c r="E42" s="337"/>
      <c r="F42" s="337"/>
      <c r="G42" s="337"/>
      <c r="H42" s="337"/>
      <c r="I42" s="337"/>
    </row>
    <row r="43" spans="2:15">
      <c r="E43" s="337"/>
      <c r="F43" s="337"/>
      <c r="G43" s="337"/>
      <c r="H43" s="337"/>
      <c r="I43" s="337"/>
    </row>
    <row r="44" spans="2:15">
      <c r="E44" s="337"/>
      <c r="F44" s="337"/>
      <c r="G44" s="337"/>
      <c r="H44" s="337"/>
      <c r="I44" s="337"/>
    </row>
    <row r="45" spans="2:15">
      <c r="E45" s="337"/>
      <c r="F45" s="337"/>
      <c r="G45" s="337"/>
      <c r="H45" s="337"/>
      <c r="I45" s="337"/>
    </row>
    <row r="46" spans="2:15">
      <c r="E46" s="337"/>
      <c r="F46" s="337"/>
      <c r="G46" s="337"/>
      <c r="H46" s="337"/>
      <c r="I46" s="337"/>
    </row>
    <row r="47" spans="2:15">
      <c r="C47" s="337"/>
      <c r="D47" s="337"/>
      <c r="E47" s="337"/>
      <c r="F47" s="337"/>
      <c r="G47" s="337"/>
      <c r="H47" s="337"/>
      <c r="I47" s="337"/>
      <c r="J47" s="337"/>
      <c r="K47" s="337"/>
      <c r="L47" s="337"/>
    </row>
    <row r="48" spans="2:15">
      <c r="C48" s="337"/>
      <c r="D48" s="337"/>
      <c r="E48" s="337"/>
      <c r="F48" s="337"/>
      <c r="G48" s="337"/>
      <c r="H48" s="337"/>
      <c r="I48" s="337"/>
      <c r="J48" s="337"/>
      <c r="K48" s="337"/>
      <c r="L48" s="337"/>
    </row>
    <row r="49" spans="3:12">
      <c r="C49" s="337"/>
      <c r="D49" s="337"/>
      <c r="E49" s="337"/>
      <c r="F49" s="337"/>
      <c r="G49" s="337"/>
      <c r="H49" s="337"/>
      <c r="I49" s="337"/>
      <c r="J49" s="337"/>
      <c r="K49" s="337"/>
      <c r="L49" s="337"/>
    </row>
    <row r="50" spans="3:12">
      <c r="C50" s="337"/>
      <c r="D50" s="337"/>
      <c r="E50" s="337"/>
      <c r="F50" s="337"/>
      <c r="G50" s="337"/>
      <c r="H50" s="337"/>
      <c r="I50" s="337"/>
      <c r="J50" s="337"/>
      <c r="K50" s="337"/>
      <c r="L50" s="337"/>
    </row>
    <row r="51" spans="3:12">
      <c r="C51" s="337"/>
      <c r="D51" s="337"/>
      <c r="E51" s="337"/>
      <c r="I51" s="337"/>
      <c r="J51" s="337"/>
      <c r="K51" s="337"/>
      <c r="L51" s="337"/>
    </row>
    <row r="52" spans="3:12">
      <c r="C52" s="337"/>
      <c r="D52" s="337"/>
      <c r="J52" s="337"/>
      <c r="K52" s="337"/>
      <c r="L52" s="337"/>
    </row>
    <row r="53" spans="3:12">
      <c r="C53" s="337"/>
      <c r="D53" s="337"/>
      <c r="J53" s="337"/>
      <c r="K53" s="337"/>
      <c r="L53" s="337"/>
    </row>
    <row r="54" spans="3:12">
      <c r="C54" s="337"/>
      <c r="D54" s="337"/>
      <c r="J54" s="337"/>
      <c r="K54" s="337"/>
      <c r="L54" s="337"/>
    </row>
    <row r="55" spans="3:12">
      <c r="C55" s="337"/>
      <c r="D55" s="337"/>
      <c r="J55" s="337"/>
      <c r="K55" s="337"/>
      <c r="L55" s="337"/>
    </row>
    <row r="56" spans="3:12">
      <c r="C56" s="337"/>
      <c r="D56" s="337"/>
      <c r="J56" s="337"/>
      <c r="K56" s="337"/>
      <c r="L56" s="337"/>
    </row>
    <row r="57" spans="3:12">
      <c r="C57" s="337"/>
      <c r="D57" s="337"/>
      <c r="J57" s="337"/>
      <c r="K57" s="337"/>
      <c r="L57" s="337"/>
    </row>
  </sheetData>
  <mergeCells count="3">
    <mergeCell ref="B3:L3"/>
    <mergeCell ref="B2:F2"/>
    <mergeCell ref="B1:L1"/>
  </mergeCells>
  <hyperlinks>
    <hyperlink ref="B1:K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J39"/>
  <sheetViews>
    <sheetView showGridLines="0" showRowColHeaders="0" zoomScaleNormal="100" workbookViewId="0"/>
  </sheetViews>
  <sheetFormatPr defaultColWidth="9.140625" defaultRowHeight="11.25" customHeight="1"/>
  <cols>
    <col min="1" max="1" customWidth="true" style="31" width="5.7109375" collapsed="false"/>
    <col min="2" max="2" customWidth="true" style="31" width="42.28515625" collapsed="false"/>
    <col min="3" max="8" customWidth="true" style="31" width="9.0" collapsed="false"/>
    <col min="9" max="16384" style="31" width="9.140625" collapsed="false"/>
  </cols>
  <sheetData>
    <row r="1" spans="2:10" s="4" customFormat="1" ht="15">
      <c r="B1" s="686" t="s">
        <v>102</v>
      </c>
      <c r="C1" s="686"/>
      <c r="D1" s="686"/>
      <c r="E1" s="686"/>
      <c r="F1" s="686"/>
      <c r="G1" s="686"/>
    </row>
    <row r="3" spans="2:10" s="2" customFormat="1" ht="30" customHeight="1">
      <c r="B3" s="811" t="s">
        <v>348</v>
      </c>
      <c r="C3" s="811"/>
      <c r="D3" s="811"/>
      <c r="E3" s="811"/>
      <c r="F3" s="811"/>
      <c r="G3" s="811"/>
    </row>
    <row r="4" spans="2:10" ht="5.0999999999999996" customHeight="1">
      <c r="B4" s="338"/>
      <c r="C4" s="338"/>
      <c r="D4" s="338"/>
      <c r="E4" s="338"/>
      <c r="F4" s="338"/>
      <c r="G4" s="338"/>
    </row>
    <row r="5" spans="2:10" s="4" customFormat="1" ht="15" customHeight="1">
      <c r="B5" s="810" t="s">
        <v>153</v>
      </c>
      <c r="C5" s="810"/>
      <c r="D5" s="810"/>
      <c r="E5" s="810"/>
      <c r="F5" s="810"/>
      <c r="G5" s="810"/>
    </row>
    <row r="6" spans="2:10" ht="11.25" customHeight="1">
      <c r="B6" s="339"/>
    </row>
    <row r="10" spans="2:10" ht="11.25" customHeight="1">
      <c r="J10" s="4"/>
    </row>
    <row r="19" spans="2:5" ht="11.25" customHeight="1">
      <c r="E19" s="340"/>
    </row>
    <row r="20" spans="2:5" ht="11.25" customHeight="1">
      <c r="E20" s="340"/>
    </row>
    <row r="21" spans="2:5" ht="11.25" customHeight="1">
      <c r="E21" s="340"/>
    </row>
    <row r="22" spans="2:5" ht="11.25" customHeight="1">
      <c r="E22" s="340"/>
    </row>
    <row r="23" spans="2:5" ht="11.25" customHeight="1">
      <c r="E23" s="341"/>
    </row>
    <row r="24" spans="2:5" ht="11.25" customHeight="1">
      <c r="E24" s="341"/>
    </row>
    <row r="25" spans="2:5" ht="11.25" customHeight="1">
      <c r="E25" s="342"/>
    </row>
    <row r="26" spans="2:5" ht="11.25" customHeight="1">
      <c r="E26" s="57"/>
    </row>
    <row r="31" spans="2:5">
      <c r="B31" s="197" t="s">
        <v>495</v>
      </c>
      <c r="C31" s="631">
        <v>0.41398504079201232</v>
      </c>
    </row>
    <row r="32" spans="2:5">
      <c r="B32" s="197" t="s">
        <v>496</v>
      </c>
      <c r="C32" s="631">
        <v>0.21619473200450359</v>
      </c>
    </row>
    <row r="33" spans="2:6">
      <c r="B33" s="197" t="s">
        <v>497</v>
      </c>
      <c r="C33" s="631">
        <v>0.16654984815221763</v>
      </c>
      <c r="E33" s="53"/>
      <c r="F33" s="344"/>
    </row>
    <row r="34" spans="2:6">
      <c r="B34" s="197" t="s">
        <v>498</v>
      </c>
      <c r="C34" s="631">
        <v>7.2067117713379439E-2</v>
      </c>
      <c r="E34" s="53"/>
      <c r="F34" s="344"/>
    </row>
    <row r="35" spans="2:6">
      <c r="B35" s="197" t="s">
        <v>499</v>
      </c>
      <c r="C35" s="631">
        <v>4.2419912228628578E-2</v>
      </c>
      <c r="E35" s="53"/>
      <c r="F35" s="344"/>
    </row>
    <row r="36" spans="2:6">
      <c r="B36" s="197" t="s">
        <v>500</v>
      </c>
      <c r="C36" s="631">
        <v>3.4844497929445738E-2</v>
      </c>
      <c r="E36" s="53"/>
    </row>
    <row r="37" spans="2:6">
      <c r="B37" s="197" t="s">
        <v>501</v>
      </c>
      <c r="C37" s="631">
        <v>2.803006540949703E-2</v>
      </c>
    </row>
    <row r="38" spans="2:6">
      <c r="B38" s="197" t="s">
        <v>502</v>
      </c>
      <c r="C38" s="631">
        <v>1.7575280914769783E-2</v>
      </c>
    </row>
    <row r="39" spans="2:6">
      <c r="B39" s="197" t="s">
        <v>503</v>
      </c>
      <c r="C39" s="631">
        <v>8.3335048555458532E-3</v>
      </c>
    </row>
  </sheetData>
  <mergeCells count="3">
    <mergeCell ref="B1:G1"/>
    <mergeCell ref="B5:G5"/>
    <mergeCell ref="B3:G3"/>
  </mergeCells>
  <hyperlinks>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9"/>
  <sheetViews>
    <sheetView showGridLines="0" showRowColHeaders="0" zoomScaleNormal="100" workbookViewId="0"/>
  </sheetViews>
  <sheetFormatPr defaultColWidth="9.140625" defaultRowHeight="15"/>
  <cols>
    <col min="1" max="1" customWidth="true" style="4" width="5.7109375" collapsed="false"/>
    <col min="2" max="2" customWidth="true" style="4" width="44.7109375" collapsed="false"/>
    <col min="3" max="10" customWidth="true" style="4" width="10.140625" collapsed="false"/>
    <col min="11" max="11" customWidth="true" style="4" width="10.28515625" collapsed="false"/>
    <col min="12" max="16384" style="4" width="9.140625" collapsed="false"/>
  </cols>
  <sheetData>
    <row r="1" spans="2:11">
      <c r="B1" s="813" t="s">
        <v>155</v>
      </c>
      <c r="C1" s="813"/>
      <c r="D1" s="813"/>
      <c r="E1" s="813"/>
      <c r="F1" s="813"/>
      <c r="G1" s="813"/>
      <c r="H1" s="813"/>
      <c r="I1" s="813"/>
      <c r="J1" s="813"/>
      <c r="K1" s="813"/>
    </row>
    <row r="3" spans="2:11">
      <c r="B3" s="721" t="s">
        <v>67</v>
      </c>
      <c r="C3" s="721"/>
      <c r="D3" s="721"/>
      <c r="E3" s="721"/>
      <c r="F3" s="721"/>
      <c r="G3" s="721"/>
      <c r="H3" s="809"/>
      <c r="I3" s="809"/>
      <c r="J3" s="809"/>
      <c r="K3" s="809"/>
    </row>
    <row r="4" spans="2:11" ht="5.0999999999999996" customHeight="1">
      <c r="B4" s="107"/>
    </row>
    <row r="5" spans="2:11" s="427" customFormat="1" ht="12.75" thickBot="1">
      <c r="B5" s="805"/>
      <c r="C5" s="800">
        <v>2024</v>
      </c>
      <c r="D5" s="724"/>
      <c r="E5" s="724"/>
      <c r="F5" s="814"/>
      <c r="G5" s="798">
        <v>2025</v>
      </c>
      <c r="H5" s="791"/>
      <c r="I5" s="791"/>
      <c r="J5" s="792"/>
      <c r="K5" s="816" t="s">
        <v>154</v>
      </c>
    </row>
    <row r="6" spans="2:11" s="427" customFormat="1" ht="12.75" thickBot="1">
      <c r="B6" s="805"/>
      <c r="C6" s="578" t="s">
        <v>87</v>
      </c>
      <c r="D6" s="578" t="s">
        <v>0</v>
      </c>
      <c r="E6" s="578" t="s">
        <v>88</v>
      </c>
      <c r="F6" s="578" t="s">
        <v>89</v>
      </c>
      <c r="G6" s="578" t="s">
        <v>84</v>
      </c>
      <c r="H6" s="577" t="s">
        <v>78</v>
      </c>
      <c r="I6" s="577" t="s">
        <v>101</v>
      </c>
      <c r="J6" s="345" t="s">
        <v>89</v>
      </c>
      <c r="K6" s="817"/>
    </row>
    <row r="7" spans="2:11" s="427" customFormat="1" ht="12.75" thickBot="1">
      <c r="B7" s="806"/>
      <c r="C7" s="819" t="s">
        <v>358</v>
      </c>
      <c r="D7" s="797"/>
      <c r="E7" s="797"/>
      <c r="F7" s="797"/>
      <c r="G7" s="797"/>
      <c r="H7" s="797"/>
      <c r="I7" s="797"/>
      <c r="J7" s="820"/>
      <c r="K7" s="818"/>
    </row>
    <row r="8" spans="2:11" s="427" customFormat="1" ht="13.5" thickTop="1" thickBot="1">
      <c r="B8" s="346" t="s">
        <v>504</v>
      </c>
      <c r="C8" s="347" t="s">
        <v>156</v>
      </c>
      <c r="D8" s="347" t="s">
        <v>157</v>
      </c>
      <c r="E8" s="347" t="s">
        <v>158</v>
      </c>
      <c r="F8" s="347" t="s">
        <v>159</v>
      </c>
      <c r="G8" s="347" t="s">
        <v>160</v>
      </c>
      <c r="H8" s="347" t="s">
        <v>161</v>
      </c>
      <c r="I8" s="348" t="s">
        <v>162</v>
      </c>
      <c r="J8" s="348" t="s">
        <v>163</v>
      </c>
      <c r="K8" s="349">
        <v>0.182</v>
      </c>
    </row>
    <row r="9" spans="2:11" s="427" customFormat="1" ht="13.5" thickTop="1" thickBot="1">
      <c r="B9" s="116" t="s">
        <v>481</v>
      </c>
      <c r="C9" s="350" t="s">
        <v>164</v>
      </c>
      <c r="D9" s="350" t="s">
        <v>165</v>
      </c>
      <c r="E9" s="350" t="s">
        <v>166</v>
      </c>
      <c r="F9" s="350" t="s">
        <v>167</v>
      </c>
      <c r="G9" s="350" t="s">
        <v>168</v>
      </c>
      <c r="H9" s="350" t="s">
        <v>169</v>
      </c>
      <c r="I9" s="351" t="s">
        <v>170</v>
      </c>
      <c r="J9" s="351" t="s">
        <v>171</v>
      </c>
      <c r="K9" s="352">
        <v>-7.3999999999999996E-2</v>
      </c>
    </row>
    <row r="10" spans="2:11" s="427" customFormat="1" ht="13.5" thickTop="1" thickBot="1">
      <c r="B10" s="116" t="s">
        <v>482</v>
      </c>
      <c r="C10" s="350" t="s">
        <v>172</v>
      </c>
      <c r="D10" s="350" t="s">
        <v>173</v>
      </c>
      <c r="E10" s="350" t="s">
        <v>174</v>
      </c>
      <c r="F10" s="350" t="s">
        <v>175</v>
      </c>
      <c r="G10" s="350" t="s">
        <v>176</v>
      </c>
      <c r="H10" s="350" t="s">
        <v>177</v>
      </c>
      <c r="I10" s="351" t="s">
        <v>178</v>
      </c>
      <c r="J10" s="351" t="s">
        <v>179</v>
      </c>
      <c r="K10" s="353">
        <v>3.7999999999999999E-2</v>
      </c>
    </row>
    <row r="11" spans="2:11" s="427" customFormat="1" ht="13.5" thickTop="1" thickBot="1">
      <c r="B11" s="354" t="s">
        <v>505</v>
      </c>
      <c r="C11" s="355" t="s">
        <v>180</v>
      </c>
      <c r="D11" s="355" t="s">
        <v>181</v>
      </c>
      <c r="E11" s="355" t="s">
        <v>182</v>
      </c>
      <c r="F11" s="355" t="s">
        <v>183</v>
      </c>
      <c r="G11" s="355" t="s">
        <v>184</v>
      </c>
      <c r="H11" s="355" t="s">
        <v>185</v>
      </c>
      <c r="I11" s="356" t="s">
        <v>186</v>
      </c>
      <c r="J11" s="356" t="s">
        <v>187</v>
      </c>
      <c r="K11" s="357">
        <v>-2.7E-2</v>
      </c>
    </row>
    <row r="12" spans="2:11" s="427" customFormat="1" ht="13.5" thickTop="1" thickBot="1">
      <c r="B12" s="354" t="s">
        <v>506</v>
      </c>
      <c r="C12" s="355" t="s">
        <v>188</v>
      </c>
      <c r="D12" s="355" t="s">
        <v>189</v>
      </c>
      <c r="E12" s="355" t="s">
        <v>190</v>
      </c>
      <c r="F12" s="355" t="s">
        <v>191</v>
      </c>
      <c r="G12" s="355" t="s">
        <v>192</v>
      </c>
      <c r="H12" s="355" t="s">
        <v>193</v>
      </c>
      <c r="I12" s="356" t="s">
        <v>194</v>
      </c>
      <c r="J12" s="356" t="s">
        <v>195</v>
      </c>
      <c r="K12" s="358">
        <v>2.5999999999999999E-2</v>
      </c>
    </row>
    <row r="13" spans="2:11" s="427" customFormat="1" ht="13.5" thickTop="1" thickBot="1">
      <c r="B13" s="354" t="s">
        <v>507</v>
      </c>
      <c r="C13" s="355" t="s">
        <v>196</v>
      </c>
      <c r="D13" s="355" t="s">
        <v>197</v>
      </c>
      <c r="E13" s="355" t="s">
        <v>198</v>
      </c>
      <c r="F13" s="355" t="s">
        <v>199</v>
      </c>
      <c r="G13" s="355" t="s">
        <v>200</v>
      </c>
      <c r="H13" s="355" t="s">
        <v>201</v>
      </c>
      <c r="I13" s="356" t="s">
        <v>202</v>
      </c>
      <c r="J13" s="356" t="s">
        <v>203</v>
      </c>
      <c r="K13" s="358">
        <v>4.9000000000000002E-2</v>
      </c>
    </row>
    <row r="14" spans="2:11" s="427" customFormat="1" ht="13.5" thickTop="1" thickBot="1">
      <c r="B14" s="359"/>
      <c r="C14" s="815" t="s">
        <v>4</v>
      </c>
      <c r="D14" s="815"/>
      <c r="E14" s="815"/>
      <c r="F14" s="815"/>
      <c r="G14" s="815"/>
      <c r="H14" s="815"/>
      <c r="I14" s="177"/>
      <c r="J14" s="177"/>
      <c r="K14" s="177" t="s">
        <v>85</v>
      </c>
    </row>
    <row r="15" spans="2:11" s="427" customFormat="1" ht="13.5" thickTop="1" thickBot="1">
      <c r="B15" s="346" t="s">
        <v>508</v>
      </c>
      <c r="C15" s="119">
        <v>-34.700000000000003</v>
      </c>
      <c r="D15" s="119">
        <v>-34.6</v>
      </c>
      <c r="E15" s="119">
        <v>-34.5</v>
      </c>
      <c r="F15" s="119">
        <v>-34.6</v>
      </c>
      <c r="G15" s="119">
        <v>-36.5</v>
      </c>
      <c r="H15" s="119">
        <v>-36.799999999999997</v>
      </c>
      <c r="I15" s="119">
        <v>-36.6</v>
      </c>
      <c r="J15" s="119">
        <v>-38.1</v>
      </c>
      <c r="K15" s="360">
        <v>-3.5</v>
      </c>
    </row>
    <row r="16" spans="2:11" s="427" customFormat="1" ht="13.5" thickTop="1" thickBot="1">
      <c r="B16" s="354" t="s">
        <v>509</v>
      </c>
      <c r="C16" s="122">
        <v>56.9</v>
      </c>
      <c r="D16" s="122">
        <v>56.2</v>
      </c>
      <c r="E16" s="122">
        <v>55.3</v>
      </c>
      <c r="F16" s="122">
        <v>56.4</v>
      </c>
      <c r="G16" s="122">
        <v>53.8</v>
      </c>
      <c r="H16" s="122">
        <v>52.4</v>
      </c>
      <c r="I16" s="122">
        <v>52.6</v>
      </c>
      <c r="J16" s="122">
        <v>50.3</v>
      </c>
      <c r="K16" s="361">
        <v>-6.1</v>
      </c>
    </row>
    <row r="17" spans="2:11" s="427" customFormat="1" ht="13.5" thickTop="1" thickBot="1">
      <c r="B17" s="354" t="s">
        <v>510</v>
      </c>
      <c r="C17" s="122">
        <v>40</v>
      </c>
      <c r="D17" s="122">
        <v>40</v>
      </c>
      <c r="E17" s="122">
        <v>40.1</v>
      </c>
      <c r="F17" s="122">
        <v>39.299999999999997</v>
      </c>
      <c r="G17" s="122">
        <v>38.9</v>
      </c>
      <c r="H17" s="122">
        <v>38.799999999999997</v>
      </c>
      <c r="I17" s="122">
        <v>39.1</v>
      </c>
      <c r="J17" s="122">
        <v>38.799999999999997</v>
      </c>
      <c r="K17" s="361">
        <v>-0.5</v>
      </c>
    </row>
    <row r="18" spans="2:11" s="427" customFormat="1" ht="24.75" thickTop="1">
      <c r="B18" s="362" t="s">
        <v>511</v>
      </c>
      <c r="C18" s="363">
        <v>39.5</v>
      </c>
      <c r="D18" s="363">
        <v>39</v>
      </c>
      <c r="E18" s="363">
        <v>39.5</v>
      </c>
      <c r="F18" s="363">
        <v>42.3</v>
      </c>
      <c r="G18" s="363">
        <v>42</v>
      </c>
      <c r="H18" s="363">
        <v>42.5</v>
      </c>
      <c r="I18" s="363">
        <v>42.1</v>
      </c>
      <c r="J18" s="363">
        <v>42.8</v>
      </c>
      <c r="K18" s="364">
        <v>0.5</v>
      </c>
    </row>
    <row r="19" spans="2:11" s="31" customFormat="1" ht="11.25">
      <c r="B19" s="812" t="s">
        <v>370</v>
      </c>
      <c r="C19" s="812"/>
      <c r="D19" s="812"/>
      <c r="E19" s="812"/>
      <c r="F19" s="812"/>
      <c r="G19" s="812"/>
      <c r="H19" s="812"/>
      <c r="I19" s="812"/>
      <c r="J19" s="812"/>
      <c r="K19" s="812"/>
    </row>
  </sheetData>
  <mergeCells count="9">
    <mergeCell ref="B19:K19"/>
    <mergeCell ref="B1:K1"/>
    <mergeCell ref="B5:B7"/>
    <mergeCell ref="C5:F5"/>
    <mergeCell ref="C14:H14"/>
    <mergeCell ref="B3:K3"/>
    <mergeCell ref="K5:K7"/>
    <mergeCell ref="G5:J5"/>
    <mergeCell ref="C7:J7"/>
  </mergeCells>
  <hyperlinks>
    <hyperlink ref="B1:F1" location="Contents_en!B34" display="II. International investment position at 03/31/2023 (preliminary data)" xr:uid="{00000000-0004-0000-1C00-000002000000}"/>
    <hyperlink ref="B1:K1" location="Contents_en!B30" display="II. International investment position at 03/31/2025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5"/>
  <cols>
    <col min="1" max="1" customWidth="true" style="4" width="5.7109375" collapsed="false"/>
    <col min="2" max="2" customWidth="true" style="4" width="31.85546875" collapsed="false"/>
    <col min="3" max="3" customWidth="true" style="4" width="11.5703125" collapsed="false"/>
    <col min="4" max="5" customWidth="true" style="4" width="15.85546875" collapsed="false"/>
    <col min="6" max="6" customWidth="true" style="4" width="13.85546875" collapsed="false"/>
    <col min="7" max="7" customWidth="true" style="4" width="14.42578125" collapsed="false"/>
    <col min="8" max="8" customWidth="true" style="4" width="12.85546875" collapsed="false"/>
    <col min="9" max="9" customWidth="true" style="4" width="12.0" collapsed="false"/>
    <col min="10" max="16384" style="4" width="9.140625" collapsed="false"/>
  </cols>
  <sheetData>
    <row r="1" spans="2:10">
      <c r="B1" s="813" t="s">
        <v>155</v>
      </c>
      <c r="C1" s="813"/>
      <c r="D1" s="813"/>
      <c r="E1" s="813"/>
      <c r="F1" s="813"/>
      <c r="G1" s="813"/>
      <c r="H1" s="813"/>
      <c r="I1" s="813"/>
      <c r="J1" s="94"/>
    </row>
    <row r="3" spans="2:10">
      <c r="B3" s="721" t="s">
        <v>204</v>
      </c>
      <c r="C3" s="721"/>
      <c r="D3" s="721"/>
      <c r="E3" s="721"/>
      <c r="F3" s="721"/>
      <c r="G3" s="721"/>
      <c r="H3" s="721"/>
      <c r="I3" s="721"/>
      <c r="J3" s="107"/>
    </row>
    <row r="4" spans="2:10" ht="5.0999999999999996" customHeight="1">
      <c r="B4" s="365"/>
    </row>
    <row r="5" spans="2:10" s="427" customFormat="1" ht="12.75" thickBot="1">
      <c r="B5" s="805"/>
      <c r="C5" s="821" t="s">
        <v>634</v>
      </c>
      <c r="D5" s="823" t="s">
        <v>512</v>
      </c>
      <c r="E5" s="723"/>
      <c r="F5" s="723"/>
      <c r="G5" s="723"/>
      <c r="H5" s="824"/>
      <c r="I5" s="823" t="s">
        <v>635</v>
      </c>
    </row>
    <row r="6" spans="2:10" s="427" customFormat="1" ht="24.75" thickBot="1">
      <c r="B6" s="805"/>
      <c r="C6" s="822"/>
      <c r="D6" s="366" t="s">
        <v>513</v>
      </c>
      <c r="E6" s="366" t="s">
        <v>514</v>
      </c>
      <c r="F6" s="366" t="s">
        <v>515</v>
      </c>
      <c r="G6" s="366" t="s">
        <v>516</v>
      </c>
      <c r="H6" s="366" t="s">
        <v>517</v>
      </c>
      <c r="I6" s="825"/>
    </row>
    <row r="7" spans="2:10" s="427" customFormat="1" ht="13.5" thickTop="1" thickBot="1">
      <c r="B7" s="367" t="s">
        <v>518</v>
      </c>
      <c r="C7" s="368" t="s">
        <v>159</v>
      </c>
      <c r="D7" s="368" t="s">
        <v>205</v>
      </c>
      <c r="E7" s="368" t="s">
        <v>206</v>
      </c>
      <c r="F7" s="368">
        <v>38.130000000000003</v>
      </c>
      <c r="G7" s="368">
        <v>141.03</v>
      </c>
      <c r="H7" s="320" t="s">
        <v>207</v>
      </c>
      <c r="I7" s="368" t="s">
        <v>163</v>
      </c>
      <c r="J7" s="632"/>
    </row>
    <row r="8" spans="2:10" s="427" customFormat="1" ht="13.5" thickTop="1" thickBot="1">
      <c r="B8" s="108" t="s">
        <v>481</v>
      </c>
      <c r="C8" s="369" t="s">
        <v>167</v>
      </c>
      <c r="D8" s="369">
        <v>-553.72</v>
      </c>
      <c r="E8" s="369" t="s">
        <v>208</v>
      </c>
      <c r="F8" s="369">
        <v>10.99</v>
      </c>
      <c r="G8" s="369">
        <v>-432.74</v>
      </c>
      <c r="H8" s="370" t="s">
        <v>209</v>
      </c>
      <c r="I8" s="369" t="s">
        <v>171</v>
      </c>
    </row>
    <row r="9" spans="2:10" s="427" customFormat="1" ht="13.5" thickTop="1" thickBot="1">
      <c r="B9" s="112" t="s">
        <v>470</v>
      </c>
      <c r="C9" s="371">
        <v>497.6</v>
      </c>
      <c r="D9" s="371">
        <v>29.34</v>
      </c>
      <c r="E9" s="371">
        <v>87.72</v>
      </c>
      <c r="F9" s="372"/>
      <c r="G9" s="371">
        <v>-58.39</v>
      </c>
      <c r="H9" s="373"/>
      <c r="I9" s="371">
        <v>526.94000000000005</v>
      </c>
    </row>
    <row r="10" spans="2:10" s="427" customFormat="1" ht="13.5" thickTop="1" thickBot="1">
      <c r="B10" s="112" t="s">
        <v>471</v>
      </c>
      <c r="C10" s="371">
        <v>94.91</v>
      </c>
      <c r="D10" s="371">
        <v>24.82</v>
      </c>
      <c r="E10" s="371">
        <v>37.909999999999997</v>
      </c>
      <c r="F10" s="371">
        <v>0.01</v>
      </c>
      <c r="G10" s="371">
        <v>-13.1</v>
      </c>
      <c r="H10" s="373"/>
      <c r="I10" s="371">
        <v>119.73</v>
      </c>
    </row>
    <row r="11" spans="2:10" s="427" customFormat="1" ht="13.5" thickTop="1" thickBot="1">
      <c r="B11" s="112" t="s">
        <v>519</v>
      </c>
      <c r="C11" s="371" t="s">
        <v>210</v>
      </c>
      <c r="D11" s="371">
        <v>-464.69</v>
      </c>
      <c r="E11" s="371" t="s">
        <v>211</v>
      </c>
      <c r="F11" s="372"/>
      <c r="G11" s="371">
        <v>-94.27</v>
      </c>
      <c r="H11" s="322" t="s">
        <v>209</v>
      </c>
      <c r="I11" s="371" t="s">
        <v>212</v>
      </c>
    </row>
    <row r="12" spans="2:10" s="427" customFormat="1" ht="13.5" thickTop="1" thickBot="1">
      <c r="B12" s="112" t="s">
        <v>520</v>
      </c>
      <c r="C12" s="371" t="s">
        <v>183</v>
      </c>
      <c r="D12" s="371">
        <v>-143.19</v>
      </c>
      <c r="E12" s="371">
        <v>112.81</v>
      </c>
      <c r="F12" s="371">
        <v>10.97</v>
      </c>
      <c r="G12" s="371">
        <v>-266.97000000000003</v>
      </c>
      <c r="H12" s="373"/>
      <c r="I12" s="371" t="s">
        <v>187</v>
      </c>
    </row>
    <row r="13" spans="2:10" s="427" customFormat="1" ht="13.5" thickTop="1" thickBot="1">
      <c r="B13" s="374" t="s">
        <v>482</v>
      </c>
      <c r="C13" s="369" t="s">
        <v>175</v>
      </c>
      <c r="D13" s="369">
        <v>506.23</v>
      </c>
      <c r="E13" s="369" t="s">
        <v>213</v>
      </c>
      <c r="F13" s="369">
        <v>-27.14</v>
      </c>
      <c r="G13" s="369">
        <v>-573.76</v>
      </c>
      <c r="H13" s="370">
        <v>77.63</v>
      </c>
      <c r="I13" s="369" t="s">
        <v>179</v>
      </c>
    </row>
    <row r="14" spans="2:10" s="427" customFormat="1" ht="13.5" thickTop="1" thickBot="1">
      <c r="B14" s="112" t="s">
        <v>470</v>
      </c>
      <c r="C14" s="371" t="s">
        <v>191</v>
      </c>
      <c r="D14" s="371">
        <v>138.11000000000001</v>
      </c>
      <c r="E14" s="371">
        <v>408.88</v>
      </c>
      <c r="F14" s="371">
        <v>-27.17</v>
      </c>
      <c r="G14" s="371">
        <v>-220.26</v>
      </c>
      <c r="H14" s="322">
        <v>-23.34</v>
      </c>
      <c r="I14" s="371" t="s">
        <v>195</v>
      </c>
    </row>
    <row r="15" spans="2:10" s="427" customFormat="1" ht="13.5" thickTop="1" thickBot="1">
      <c r="B15" s="112" t="s">
        <v>471</v>
      </c>
      <c r="C15" s="371">
        <v>16.59</v>
      </c>
      <c r="D15" s="371">
        <v>-9.82</v>
      </c>
      <c r="E15" s="371">
        <v>-9.19</v>
      </c>
      <c r="F15" s="371">
        <v>0.03</v>
      </c>
      <c r="G15" s="371">
        <v>-0.66</v>
      </c>
      <c r="H15" s="373"/>
      <c r="I15" s="371">
        <v>6.76</v>
      </c>
    </row>
    <row r="16" spans="2:10" s="427" customFormat="1" ht="12.75" thickTop="1">
      <c r="B16" s="375" t="s">
        <v>519</v>
      </c>
      <c r="C16" s="376" t="s">
        <v>214</v>
      </c>
      <c r="D16" s="376">
        <v>377.94</v>
      </c>
      <c r="E16" s="376">
        <v>629.83000000000004</v>
      </c>
      <c r="F16" s="377"/>
      <c r="G16" s="376">
        <v>-352.85</v>
      </c>
      <c r="H16" s="378">
        <v>100.96</v>
      </c>
      <c r="I16" s="376" t="s">
        <v>215</v>
      </c>
    </row>
    <row r="17" spans="2:9" s="31" customFormat="1" ht="11.25">
      <c r="B17" s="694" t="s">
        <v>521</v>
      </c>
      <c r="C17" s="694"/>
      <c r="D17" s="694"/>
      <c r="E17" s="694"/>
      <c r="F17" s="694"/>
      <c r="G17" s="694"/>
      <c r="H17" s="694"/>
      <c r="I17" s="694"/>
    </row>
    <row r="18" spans="2:9" s="31" customFormat="1" ht="11.25">
      <c r="B18" s="694" t="s">
        <v>522</v>
      </c>
      <c r="C18" s="694"/>
      <c r="D18" s="694"/>
      <c r="E18" s="694"/>
      <c r="F18" s="694"/>
      <c r="G18" s="694"/>
      <c r="H18" s="694"/>
      <c r="I18" s="694"/>
    </row>
    <row r="19" spans="2:9" s="31" customFormat="1" ht="11.25">
      <c r="B19" s="694" t="s">
        <v>523</v>
      </c>
      <c r="C19" s="694"/>
      <c r="D19" s="694"/>
      <c r="E19" s="694"/>
      <c r="F19" s="694"/>
      <c r="G19" s="694"/>
      <c r="H19" s="694"/>
      <c r="I19" s="694"/>
    </row>
    <row r="20" spans="2:9" ht="20.25" customHeight="1"/>
  </sheetData>
  <mergeCells count="9">
    <mergeCell ref="B1:I1"/>
    <mergeCell ref="B19:I19"/>
    <mergeCell ref="B3:I3"/>
    <mergeCell ref="B17:I17"/>
    <mergeCell ref="B5:B6"/>
    <mergeCell ref="C5:C6"/>
    <mergeCell ref="D5:H5"/>
    <mergeCell ref="I5:I6"/>
    <mergeCell ref="B18:I18"/>
  </mergeCells>
  <hyperlinks>
    <hyperlink ref="B1:F1" location="Contents_en!B34" display="II. International investment position at 03/31/2023 (preliminary data)" xr:uid="{18F14C67-5A92-4636-A598-E2351093A82D}"/>
    <hyperlink ref="B1:I1" location="Contents_en!B30" display="II. International investment position at 03/31/2025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P40"/>
  <sheetViews>
    <sheetView showGridLines="0" showRowColHeaders="0" zoomScaleNormal="100" workbookViewId="0"/>
  </sheetViews>
  <sheetFormatPr defaultColWidth="9.140625" defaultRowHeight="15"/>
  <cols>
    <col min="1" max="1" customWidth="true" style="379" width="5.7109375" collapsed="false"/>
    <col min="2" max="2" customWidth="true" style="379" width="26.0" collapsed="false"/>
    <col min="3" max="10" customWidth="true" style="379" width="8.5703125" collapsed="false"/>
    <col min="11" max="16384" style="379" width="9.140625" collapsed="false"/>
  </cols>
  <sheetData>
    <row r="1" spans="2:10" s="4" customFormat="1">
      <c r="B1" s="686" t="s">
        <v>155</v>
      </c>
      <c r="C1" s="686"/>
      <c r="D1" s="686"/>
      <c r="E1" s="686"/>
      <c r="F1" s="686"/>
      <c r="G1" s="686"/>
      <c r="H1" s="686"/>
      <c r="I1" s="686"/>
      <c r="J1" s="686"/>
    </row>
    <row r="2" spans="2:10" ht="12" customHeight="1"/>
    <row r="3" spans="2:10" s="380" customFormat="1" ht="30" customHeight="1">
      <c r="B3" s="689" t="s">
        <v>636</v>
      </c>
      <c r="C3" s="689"/>
      <c r="D3" s="689"/>
      <c r="E3" s="689"/>
      <c r="F3" s="689"/>
      <c r="G3" s="689"/>
      <c r="H3" s="689"/>
      <c r="I3" s="689"/>
      <c r="J3" s="689"/>
    </row>
    <row r="4" spans="2:10" s="380" customFormat="1" ht="5.0999999999999996" customHeight="1">
      <c r="B4" s="381"/>
      <c r="C4" s="381"/>
      <c r="D4" s="381"/>
      <c r="E4" s="381"/>
      <c r="F4" s="381"/>
      <c r="G4" s="381"/>
      <c r="H4" s="381"/>
      <c r="I4" s="381"/>
      <c r="J4" s="381"/>
    </row>
    <row r="5" spans="2:10" s="380" customFormat="1">
      <c r="B5" s="810" t="s">
        <v>349</v>
      </c>
      <c r="C5" s="810"/>
      <c r="D5" s="810"/>
      <c r="E5" s="810"/>
      <c r="F5" s="810"/>
      <c r="G5" s="810"/>
      <c r="H5" s="810"/>
      <c r="I5" s="810"/>
      <c r="J5" s="828"/>
    </row>
    <row r="6" spans="2:10">
      <c r="B6" s="382"/>
    </row>
    <row r="7" spans="2:10">
      <c r="B7" s="382"/>
    </row>
    <row r="8" spans="2:10">
      <c r="B8" s="382"/>
    </row>
    <row r="9" spans="2:10">
      <c r="B9" s="382"/>
      <c r="C9" s="383"/>
      <c r="D9" s="383"/>
      <c r="E9" s="383"/>
      <c r="F9" s="383"/>
      <c r="G9" s="383"/>
      <c r="H9" s="383"/>
      <c r="I9" s="383"/>
      <c r="J9" s="383"/>
    </row>
    <row r="10" spans="2:10">
      <c r="B10" s="382"/>
    </row>
    <row r="11" spans="2:10">
      <c r="B11" s="382"/>
    </row>
    <row r="12" spans="2:10">
      <c r="B12" s="382"/>
    </row>
    <row r="13" spans="2:10">
      <c r="B13" s="382"/>
    </row>
    <row r="14" spans="2:10">
      <c r="B14" s="382"/>
    </row>
    <row r="15" spans="2:10">
      <c r="B15" s="382"/>
    </row>
    <row r="16" spans="2:10">
      <c r="B16" s="382"/>
    </row>
    <row r="17" spans="2:10">
      <c r="B17" s="382"/>
    </row>
    <row r="18" spans="2:10">
      <c r="B18" s="382"/>
    </row>
    <row r="19" spans="2:10">
      <c r="B19" s="382"/>
    </row>
    <row r="20" spans="2:10">
      <c r="B20" s="382"/>
    </row>
    <row r="21" spans="2:10">
      <c r="B21" s="382"/>
    </row>
    <row r="22" spans="2:10">
      <c r="B22" s="382"/>
    </row>
    <row r="23" spans="2:10">
      <c r="B23" s="382"/>
    </row>
    <row r="24" spans="2:10">
      <c r="B24" s="382"/>
    </row>
    <row r="25" spans="2:10">
      <c r="B25" s="382"/>
    </row>
    <row r="26" spans="2:10">
      <c r="B26" s="382"/>
    </row>
    <row r="27" spans="2:10">
      <c r="B27" s="382"/>
    </row>
    <row r="28" spans="2:10">
      <c r="B28" s="382"/>
    </row>
    <row r="29" spans="2:10" s="633" customFormat="1" ht="11.25">
      <c r="B29" s="694" t="s">
        <v>370</v>
      </c>
      <c r="C29" s="694"/>
      <c r="D29" s="694"/>
      <c r="E29" s="694"/>
      <c r="F29" s="694"/>
      <c r="G29" s="694"/>
      <c r="H29" s="694"/>
      <c r="I29" s="694"/>
      <c r="J29" s="694"/>
    </row>
    <row r="30" spans="2:10">
      <c r="B30" s="28"/>
      <c r="C30" s="28"/>
      <c r="D30" s="28"/>
      <c r="E30" s="28"/>
      <c r="F30" s="28"/>
      <c r="G30" s="28"/>
      <c r="H30" s="28"/>
      <c r="I30" s="28"/>
      <c r="J30" s="28"/>
    </row>
    <row r="31" spans="2:10" ht="15" customHeight="1">
      <c r="B31" s="826"/>
      <c r="C31" s="829">
        <v>2024</v>
      </c>
      <c r="D31" s="830"/>
      <c r="E31" s="830"/>
      <c r="F31" s="831"/>
      <c r="G31" s="829">
        <v>2025</v>
      </c>
      <c r="H31" s="830"/>
      <c r="I31" s="830"/>
      <c r="J31" s="831"/>
    </row>
    <row r="32" spans="2:10" s="633" customFormat="1" ht="11.25">
      <c r="B32" s="827"/>
      <c r="C32" s="100" t="s">
        <v>87</v>
      </c>
      <c r="D32" s="100" t="s">
        <v>0</v>
      </c>
      <c r="E32" s="100" t="s">
        <v>88</v>
      </c>
      <c r="F32" s="101" t="s">
        <v>89</v>
      </c>
      <c r="G32" s="100" t="s">
        <v>84</v>
      </c>
      <c r="H32" s="83" t="s">
        <v>78</v>
      </c>
      <c r="I32" s="83" t="s">
        <v>101</v>
      </c>
      <c r="J32" s="83" t="s">
        <v>89</v>
      </c>
    </row>
    <row r="33" spans="2:16" s="633" customFormat="1" ht="11.25">
      <c r="B33" s="384" t="s">
        <v>494</v>
      </c>
      <c r="C33" s="564">
        <v>31.619002482105973</v>
      </c>
      <c r="D33" s="564">
        <v>30.659020043566709</v>
      </c>
      <c r="E33" s="564">
        <v>30.443330847050138</v>
      </c>
      <c r="F33" s="564">
        <v>30.933183078768341</v>
      </c>
      <c r="G33" s="564">
        <v>29.406292569809356</v>
      </c>
      <c r="H33" s="564">
        <v>29.11142910830695</v>
      </c>
      <c r="I33" s="564">
        <v>28.908240106603859</v>
      </c>
      <c r="J33" s="564">
        <v>28.122740021180416</v>
      </c>
      <c r="K33" s="634"/>
      <c r="L33" s="634"/>
      <c r="M33" s="634"/>
      <c r="N33" s="634"/>
      <c r="O33" s="634"/>
      <c r="P33" s="634"/>
    </row>
    <row r="34" spans="2:16" s="633" customFormat="1" ht="11.25">
      <c r="B34" s="385" t="s">
        <v>464</v>
      </c>
      <c r="C34" s="564">
        <v>-21.65813110067284</v>
      </c>
      <c r="D34" s="564">
        <v>-20.904375653516251</v>
      </c>
      <c r="E34" s="564">
        <v>-21.218556362591819</v>
      </c>
      <c r="F34" s="564">
        <v>-24.070567341742361</v>
      </c>
      <c r="G34" s="564">
        <v>-23.387930290717502</v>
      </c>
      <c r="H34" s="564">
        <v>-23.403552895942646</v>
      </c>
      <c r="I34" s="564">
        <v>-23.179522141993868</v>
      </c>
      <c r="J34" s="564">
        <v>-22.96917091023149</v>
      </c>
      <c r="K34" s="634"/>
      <c r="L34" s="634"/>
      <c r="M34" s="634"/>
      <c r="N34" s="634"/>
      <c r="O34" s="634"/>
      <c r="P34" s="634"/>
    </row>
    <row r="35" spans="2:16" s="633" customFormat="1" ht="11.25">
      <c r="B35" s="384" t="s">
        <v>524</v>
      </c>
      <c r="C35" s="564">
        <v>-3.9159916351879085</v>
      </c>
      <c r="D35" s="564">
        <v>-3.2434454160044055</v>
      </c>
      <c r="E35" s="564">
        <v>-2.9562631404894844</v>
      </c>
      <c r="F35" s="564">
        <v>-3.1798929911713554</v>
      </c>
      <c r="G35" s="564">
        <v>-2.8028211916876149</v>
      </c>
      <c r="H35" s="564">
        <v>-2.8307532197216081</v>
      </c>
      <c r="I35" s="564">
        <v>-2.5005704884226065</v>
      </c>
      <c r="J35" s="564">
        <v>-3.4430093261446264</v>
      </c>
      <c r="K35" s="634"/>
      <c r="L35" s="634"/>
      <c r="M35" s="634"/>
      <c r="N35" s="634"/>
      <c r="O35" s="634"/>
      <c r="P35" s="634"/>
    </row>
    <row r="36" spans="2:16" s="633" customFormat="1" ht="11.25">
      <c r="B36" s="384" t="s">
        <v>525</v>
      </c>
      <c r="C36" s="564">
        <v>-40.726721793350308</v>
      </c>
      <c r="D36" s="564">
        <v>-41.065222879976041</v>
      </c>
      <c r="E36" s="564">
        <v>-40.744026282185899</v>
      </c>
      <c r="F36" s="564">
        <v>-38.236933855895892</v>
      </c>
      <c r="G36" s="564">
        <v>-39.67493025961091</v>
      </c>
      <c r="H36" s="564">
        <v>-39.650434355260685</v>
      </c>
      <c r="I36" s="564">
        <v>-39.805780385903724</v>
      </c>
      <c r="J36" s="564">
        <v>-39.802227435124578</v>
      </c>
      <c r="K36" s="634"/>
      <c r="L36" s="634"/>
      <c r="M36" s="634"/>
      <c r="N36" s="634"/>
      <c r="O36" s="634"/>
      <c r="P36" s="634"/>
    </row>
    <row r="37" spans="2:16" s="633" customFormat="1" ht="11.25">
      <c r="B37" s="384" t="s">
        <v>526</v>
      </c>
      <c r="C37" s="564">
        <v>-34.681778174074452</v>
      </c>
      <c r="D37" s="564">
        <v>-34.553963550248397</v>
      </c>
      <c r="E37" s="564">
        <v>-34.475496201171929</v>
      </c>
      <c r="F37" s="564">
        <v>-34.554348342922353</v>
      </c>
      <c r="G37" s="564">
        <v>-36.459389172206677</v>
      </c>
      <c r="H37" s="564">
        <v>-36.773311362617982</v>
      </c>
      <c r="I37" s="564">
        <v>-36.577632909716328</v>
      </c>
      <c r="J37" s="564">
        <v>-38.091667650320282</v>
      </c>
      <c r="K37" s="634"/>
      <c r="L37" s="634"/>
      <c r="M37" s="634"/>
      <c r="N37" s="634"/>
      <c r="O37" s="634"/>
      <c r="P37" s="634"/>
    </row>
    <row r="38" spans="2:16">
      <c r="C38" s="386"/>
      <c r="D38" s="386"/>
      <c r="E38" s="386"/>
      <c r="F38" s="386"/>
      <c r="G38" s="386"/>
      <c r="H38" s="386"/>
      <c r="I38" s="386"/>
      <c r="J38" s="386"/>
    </row>
    <row r="40" spans="2:16">
      <c r="C40" s="387"/>
      <c r="D40" s="387"/>
      <c r="E40" s="387"/>
      <c r="F40" s="387"/>
      <c r="G40" s="387"/>
      <c r="H40" s="387"/>
      <c r="I40" s="387"/>
      <c r="J40" s="387"/>
    </row>
  </sheetData>
  <mergeCells count="7">
    <mergeCell ref="B1:J1"/>
    <mergeCell ref="B31:B32"/>
    <mergeCell ref="B5:J5"/>
    <mergeCell ref="B3:J3"/>
    <mergeCell ref="C31:F31"/>
    <mergeCell ref="B29:J29"/>
    <mergeCell ref="G31:J31"/>
  </mergeCells>
  <hyperlinks>
    <hyperlink ref="B1:F1" location="Contents_en!B34" display="II. International investment position at 03/31/2023 (preliminary data)" xr:uid="{00000000-0004-0000-1E00-000002000000}"/>
    <hyperlink ref="B1:J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A89"/>
  <sheetViews>
    <sheetView showGridLines="0" showRowColHeaders="0" zoomScaleNormal="100" workbookViewId="0"/>
  </sheetViews>
  <sheetFormatPr defaultColWidth="9.140625" defaultRowHeight="11.25"/>
  <cols>
    <col min="1" max="1" customWidth="true" style="31" width="5.7109375" collapsed="false"/>
    <col min="2" max="2" customWidth="true" style="31" width="38.0" collapsed="false"/>
    <col min="3" max="3" customWidth="true" style="31" width="13.42578125" collapsed="false"/>
    <col min="4" max="11" customWidth="true" style="31" width="8.5703125" collapsed="false"/>
    <col min="12" max="16384" style="31" width="9.140625" collapsed="false"/>
  </cols>
  <sheetData>
    <row r="1" spans="2:27" s="4" customFormat="1" ht="15">
      <c r="B1" s="686" t="s">
        <v>102</v>
      </c>
      <c r="C1" s="686"/>
      <c r="D1" s="686"/>
      <c r="E1" s="686"/>
      <c r="F1" s="686"/>
      <c r="G1" s="686"/>
      <c r="H1" s="686"/>
      <c r="I1" s="686"/>
      <c r="J1" s="686"/>
      <c r="K1" s="686"/>
    </row>
    <row r="2" spans="2:27" s="4" customFormat="1" ht="11.25" customHeight="1">
      <c r="B2" s="29"/>
      <c r="C2" s="29"/>
      <c r="D2" s="29"/>
      <c r="E2" s="29"/>
      <c r="F2" s="29"/>
      <c r="G2" s="29"/>
      <c r="H2" s="29"/>
      <c r="I2" s="29"/>
      <c r="J2" s="29"/>
      <c r="K2" s="29"/>
    </row>
    <row r="3" spans="2:27" s="4" customFormat="1" ht="15">
      <c r="B3" s="703" t="s">
        <v>5</v>
      </c>
      <c r="C3" s="703"/>
      <c r="D3" s="703"/>
      <c r="E3" s="703"/>
      <c r="F3" s="703"/>
      <c r="G3" s="703"/>
      <c r="H3" s="703"/>
      <c r="I3" s="703"/>
      <c r="J3" s="703"/>
      <c r="K3" s="703"/>
    </row>
    <row r="4" spans="2:27" ht="5.0999999999999996" customHeight="1">
      <c r="B4" s="30"/>
      <c r="C4" s="30"/>
    </row>
    <row r="5" spans="2:27" s="427" customFormat="1" ht="12.75" thickBot="1">
      <c r="B5" s="698"/>
      <c r="C5" s="702" t="s">
        <v>48</v>
      </c>
      <c r="D5" s="699">
        <v>2024</v>
      </c>
      <c r="E5" s="700"/>
      <c r="F5" s="700"/>
      <c r="G5" s="701"/>
      <c r="H5" s="699">
        <v>2025</v>
      </c>
      <c r="I5" s="700"/>
      <c r="J5" s="700"/>
      <c r="K5" s="701"/>
    </row>
    <row r="6" spans="2:27" s="427" customFormat="1" ht="12">
      <c r="B6" s="698"/>
      <c r="C6" s="702"/>
      <c r="D6" s="32" t="s">
        <v>87</v>
      </c>
      <c r="E6" s="32" t="s">
        <v>0</v>
      </c>
      <c r="F6" s="32" t="s">
        <v>88</v>
      </c>
      <c r="G6" s="33" t="s">
        <v>89</v>
      </c>
      <c r="H6" s="32" t="s">
        <v>84</v>
      </c>
      <c r="I6" s="32" t="s">
        <v>78</v>
      </c>
      <c r="J6" s="32" t="s">
        <v>101</v>
      </c>
      <c r="K6" s="32" t="s">
        <v>89</v>
      </c>
    </row>
    <row r="7" spans="2:27" s="427" customFormat="1" ht="12.75" thickBot="1">
      <c r="B7" s="34" t="s">
        <v>356</v>
      </c>
      <c r="C7" s="35" t="s">
        <v>357</v>
      </c>
      <c r="D7" s="36" t="s">
        <v>103</v>
      </c>
      <c r="E7" s="36" t="s">
        <v>104</v>
      </c>
      <c r="F7" s="36" t="s">
        <v>105</v>
      </c>
      <c r="G7" s="36" t="s">
        <v>106</v>
      </c>
      <c r="H7" s="37" t="s">
        <v>107</v>
      </c>
      <c r="I7" s="37" t="s">
        <v>108</v>
      </c>
      <c r="J7" s="37" t="s">
        <v>109</v>
      </c>
      <c r="K7" s="37" t="s">
        <v>110</v>
      </c>
      <c r="Q7" s="597"/>
      <c r="R7" s="597"/>
      <c r="S7" s="597"/>
      <c r="T7" s="597"/>
      <c r="U7" s="597"/>
      <c r="V7" s="597"/>
      <c r="W7" s="597"/>
      <c r="X7" s="597"/>
      <c r="Y7" s="597"/>
      <c r="Z7" s="597"/>
      <c r="AA7" s="597"/>
    </row>
    <row r="8" spans="2:27" s="427" customFormat="1" ht="13.5" thickTop="1" thickBot="1">
      <c r="B8" s="39" t="s">
        <v>356</v>
      </c>
      <c r="C8" s="40" t="s">
        <v>358</v>
      </c>
      <c r="D8" s="41" t="s">
        <v>111</v>
      </c>
      <c r="E8" s="41" t="s">
        <v>112</v>
      </c>
      <c r="F8" s="41" t="s">
        <v>113</v>
      </c>
      <c r="G8" s="41" t="s">
        <v>114</v>
      </c>
      <c r="H8" s="42" t="s">
        <v>115</v>
      </c>
      <c r="I8" s="42" t="s">
        <v>116</v>
      </c>
      <c r="J8" s="42" t="s">
        <v>117</v>
      </c>
      <c r="K8" s="42" t="s">
        <v>118</v>
      </c>
      <c r="Q8" s="597"/>
      <c r="R8" s="597"/>
      <c r="S8" s="597"/>
      <c r="T8" s="597"/>
      <c r="U8" s="597"/>
      <c r="V8" s="597"/>
      <c r="W8" s="597"/>
      <c r="X8" s="597"/>
      <c r="Y8" s="597"/>
      <c r="Z8" s="597"/>
      <c r="AA8" s="597"/>
    </row>
    <row r="9" spans="2:27" s="427" customFormat="1" ht="13.5" thickTop="1" thickBot="1">
      <c r="B9" s="39" t="s">
        <v>359</v>
      </c>
      <c r="C9" s="43" t="s">
        <v>4</v>
      </c>
      <c r="D9" s="44">
        <v>102.1</v>
      </c>
      <c r="E9" s="44">
        <v>102.6</v>
      </c>
      <c r="F9" s="44">
        <v>98.3</v>
      </c>
      <c r="G9" s="44">
        <v>98.9</v>
      </c>
      <c r="H9" s="45">
        <v>98.7</v>
      </c>
      <c r="I9" s="45">
        <v>101.1</v>
      </c>
      <c r="J9" s="45">
        <v>105.1</v>
      </c>
      <c r="K9" s="45">
        <v>103.6</v>
      </c>
      <c r="U9" s="597"/>
      <c r="V9" s="597"/>
      <c r="W9" s="597"/>
      <c r="X9" s="597"/>
      <c r="Y9" s="597"/>
      <c r="Z9" s="597"/>
      <c r="AA9" s="597"/>
    </row>
    <row r="10" spans="2:27" s="427" customFormat="1" ht="13.5" thickTop="1" thickBot="1">
      <c r="B10" s="39" t="s">
        <v>360</v>
      </c>
      <c r="C10" s="43" t="s">
        <v>4</v>
      </c>
      <c r="D10" s="46">
        <v>96.2</v>
      </c>
      <c r="E10" s="46">
        <v>89.9</v>
      </c>
      <c r="F10" s="46">
        <v>83.3</v>
      </c>
      <c r="G10" s="46">
        <v>83.3</v>
      </c>
      <c r="H10" s="45">
        <v>81.2</v>
      </c>
      <c r="I10" s="45">
        <v>82.9</v>
      </c>
      <c r="J10" s="45">
        <v>113.5</v>
      </c>
      <c r="K10" s="45">
        <v>116.1</v>
      </c>
      <c r="L10" s="597"/>
      <c r="Q10" s="597"/>
      <c r="R10" s="597"/>
      <c r="S10" s="597"/>
      <c r="U10" s="597"/>
      <c r="V10" s="597"/>
      <c r="W10" s="597"/>
      <c r="X10" s="597"/>
      <c r="Y10" s="597"/>
      <c r="Z10" s="597"/>
      <c r="AA10" s="597"/>
    </row>
    <row r="11" spans="2:27" s="427" customFormat="1" ht="13.5" thickTop="1" thickBot="1">
      <c r="B11" s="39" t="s">
        <v>361</v>
      </c>
      <c r="C11" s="43" t="s">
        <v>4</v>
      </c>
      <c r="D11" s="46">
        <v>89.4</v>
      </c>
      <c r="E11" s="46">
        <v>98.5</v>
      </c>
      <c r="F11" s="46">
        <v>103.4</v>
      </c>
      <c r="G11" s="46">
        <v>108.9</v>
      </c>
      <c r="H11" s="45">
        <v>108.5</v>
      </c>
      <c r="I11" s="45">
        <v>110.9</v>
      </c>
      <c r="J11" s="45">
        <v>107.8</v>
      </c>
      <c r="K11" s="45">
        <v>106.5</v>
      </c>
      <c r="M11" s="598"/>
      <c r="U11" s="597"/>
      <c r="V11" s="597"/>
      <c r="W11" s="597"/>
      <c r="X11" s="597"/>
      <c r="Y11" s="597"/>
      <c r="Z11" s="597"/>
      <c r="AA11" s="597"/>
    </row>
    <row r="12" spans="2:27" s="427" customFormat="1" ht="13.5" thickTop="1" thickBot="1">
      <c r="B12" s="39" t="s">
        <v>362</v>
      </c>
      <c r="C12" s="40" t="s">
        <v>4</v>
      </c>
      <c r="D12" s="44">
        <v>104.1</v>
      </c>
      <c r="E12" s="44">
        <v>107.6</v>
      </c>
      <c r="F12" s="44">
        <v>115</v>
      </c>
      <c r="G12" s="44">
        <v>110.7</v>
      </c>
      <c r="H12" s="47">
        <v>116.8</v>
      </c>
      <c r="I12" s="47">
        <v>114.9</v>
      </c>
      <c r="J12" s="47">
        <v>113.6</v>
      </c>
      <c r="K12" s="47">
        <v>118.3</v>
      </c>
      <c r="U12" s="597"/>
      <c r="V12" s="597"/>
      <c r="W12" s="597"/>
      <c r="X12" s="597"/>
      <c r="Y12" s="597"/>
      <c r="Z12" s="597"/>
      <c r="AA12" s="597"/>
    </row>
    <row r="13" spans="2:27" s="427" customFormat="1" ht="13.5" thickTop="1" thickBot="1">
      <c r="B13" s="39" t="s">
        <v>363</v>
      </c>
      <c r="C13" s="40" t="s">
        <v>4</v>
      </c>
      <c r="D13" s="44">
        <v>89.7</v>
      </c>
      <c r="E13" s="44">
        <v>97.2</v>
      </c>
      <c r="F13" s="44">
        <v>97.8</v>
      </c>
      <c r="G13" s="44">
        <v>97.9</v>
      </c>
      <c r="H13" s="47">
        <v>101.3</v>
      </c>
      <c r="I13" s="47">
        <v>103.5</v>
      </c>
      <c r="J13" s="47">
        <v>104.6</v>
      </c>
      <c r="K13" s="47">
        <v>106.1</v>
      </c>
      <c r="U13" s="597"/>
      <c r="V13" s="597"/>
      <c r="W13" s="597"/>
      <c r="X13" s="597"/>
      <c r="Y13" s="597"/>
      <c r="Z13" s="597"/>
      <c r="AA13" s="597"/>
    </row>
    <row r="14" spans="2:27" s="427" customFormat="1" ht="13.5" thickTop="1" thickBot="1">
      <c r="B14" s="39" t="s">
        <v>364</v>
      </c>
      <c r="C14" s="40" t="s">
        <v>4</v>
      </c>
      <c r="D14" s="44">
        <v>99.7</v>
      </c>
      <c r="E14" s="44">
        <v>101.3</v>
      </c>
      <c r="F14" s="44">
        <v>105.7</v>
      </c>
      <c r="G14" s="44">
        <v>111.2</v>
      </c>
      <c r="H14" s="47">
        <v>107.1</v>
      </c>
      <c r="I14" s="47">
        <v>107.1</v>
      </c>
      <c r="J14" s="47">
        <v>103.1</v>
      </c>
      <c r="K14" s="47">
        <v>100.4</v>
      </c>
      <c r="U14" s="597"/>
      <c r="V14" s="597"/>
      <c r="W14" s="597"/>
      <c r="X14" s="597"/>
      <c r="Y14" s="597"/>
      <c r="Z14" s="597"/>
      <c r="AA14" s="597"/>
    </row>
    <row r="15" spans="2:27" s="427" customFormat="1" ht="13.5" thickTop="1" thickBot="1">
      <c r="B15" s="39" t="s">
        <v>365</v>
      </c>
      <c r="C15" s="40" t="s">
        <v>366</v>
      </c>
      <c r="D15" s="48">
        <v>19.2745</v>
      </c>
      <c r="E15" s="48">
        <v>19.139600000000002</v>
      </c>
      <c r="F15" s="48">
        <v>19.328600000000002</v>
      </c>
      <c r="G15" s="48">
        <v>19.269300000000001</v>
      </c>
      <c r="H15" s="49">
        <v>19.4176</v>
      </c>
      <c r="I15" s="49">
        <v>19.5762</v>
      </c>
      <c r="J15" s="49">
        <v>19.628</v>
      </c>
      <c r="K15" s="49">
        <v>19.738499999999998</v>
      </c>
      <c r="U15" s="597"/>
      <c r="V15" s="597"/>
      <c r="W15" s="597"/>
      <c r="X15" s="597"/>
      <c r="Y15" s="597"/>
      <c r="Z15" s="597"/>
      <c r="AA15" s="597"/>
    </row>
    <row r="16" spans="2:27" s="427" customFormat="1" ht="13.5" thickTop="1" thickBot="1">
      <c r="B16" s="39" t="s">
        <v>367</v>
      </c>
      <c r="C16" s="40" t="s">
        <v>4</v>
      </c>
      <c r="D16" s="44">
        <v>-11.5</v>
      </c>
      <c r="E16" s="44">
        <v>-16.7</v>
      </c>
      <c r="F16" s="44">
        <v>-16.899999999999999</v>
      </c>
      <c r="G16" s="50">
        <v>-20</v>
      </c>
      <c r="H16" s="51">
        <v>-25.9</v>
      </c>
      <c r="I16" s="47">
        <v>-21.5</v>
      </c>
      <c r="J16" s="47">
        <v>-14</v>
      </c>
      <c r="K16" s="47">
        <v>-19.399999999999999</v>
      </c>
      <c r="U16" s="597"/>
      <c r="V16" s="597"/>
      <c r="W16" s="597"/>
      <c r="X16" s="597"/>
      <c r="Y16" s="597"/>
      <c r="Z16" s="597"/>
      <c r="AA16" s="597"/>
    </row>
    <row r="17" spans="2:27" s="427" customFormat="1" ht="13.5" thickTop="1" thickBot="1">
      <c r="B17" s="39" t="s">
        <v>368</v>
      </c>
      <c r="C17" s="40" t="s">
        <v>4</v>
      </c>
      <c r="D17" s="44">
        <v>11.3</v>
      </c>
      <c r="E17" s="44">
        <v>11.3</v>
      </c>
      <c r="F17" s="44">
        <v>9.1999999999999993</v>
      </c>
      <c r="G17" s="44">
        <v>9.6</v>
      </c>
      <c r="H17" s="51">
        <v>10.7</v>
      </c>
      <c r="I17" s="47">
        <v>9.6999999999999993</v>
      </c>
      <c r="J17" s="47">
        <v>8.1999999999999993</v>
      </c>
      <c r="K17" s="47">
        <v>8.8000000000000007</v>
      </c>
      <c r="U17" s="597"/>
      <c r="V17" s="597"/>
      <c r="W17" s="597"/>
      <c r="X17" s="597"/>
      <c r="Y17" s="597"/>
      <c r="Z17" s="597"/>
      <c r="AA17" s="597"/>
    </row>
    <row r="18" spans="2:27" s="427" customFormat="1" ht="13.5" thickTop="1" thickBot="1">
      <c r="B18" s="39" t="s">
        <v>369</v>
      </c>
      <c r="C18" s="40" t="s">
        <v>4</v>
      </c>
      <c r="D18" s="44">
        <v>1</v>
      </c>
      <c r="E18" s="44">
        <v>1.9</v>
      </c>
      <c r="F18" s="44">
        <v>3.3</v>
      </c>
      <c r="G18" s="44">
        <v>3.4</v>
      </c>
      <c r="H18" s="51">
        <v>3.2</v>
      </c>
      <c r="I18" s="47">
        <v>2.5</v>
      </c>
      <c r="J18" s="47">
        <v>2.2000000000000002</v>
      </c>
      <c r="K18" s="47">
        <v>1.3</v>
      </c>
      <c r="U18" s="597"/>
      <c r="V18" s="597"/>
      <c r="W18" s="597"/>
      <c r="X18" s="597"/>
      <c r="Y18" s="597"/>
      <c r="Z18" s="597"/>
      <c r="AA18" s="597"/>
    </row>
    <row r="19" spans="2:27" ht="12.75" thickTop="1" thickBot="1">
      <c r="B19" s="52" t="s">
        <v>370</v>
      </c>
      <c r="D19" s="53"/>
      <c r="E19" s="53"/>
      <c r="F19" s="53"/>
      <c r="G19" s="53"/>
      <c r="H19" s="53"/>
      <c r="I19" s="53"/>
      <c r="J19" s="53"/>
      <c r="K19" s="53"/>
      <c r="L19" s="53"/>
    </row>
    <row r="20" spans="2:27" ht="12" thickBot="1">
      <c r="C20" s="54"/>
      <c r="D20" s="53"/>
      <c r="E20" s="53"/>
      <c r="F20" s="53"/>
      <c r="G20" s="53"/>
      <c r="H20" s="53"/>
      <c r="I20" s="53"/>
      <c r="J20" s="53"/>
      <c r="K20" s="53"/>
    </row>
    <row r="21" spans="2:27" ht="12" thickBot="1">
      <c r="D21" s="53"/>
      <c r="E21" s="53"/>
      <c r="F21" s="53"/>
      <c r="G21" s="53"/>
      <c r="H21" s="53"/>
      <c r="I21" s="53"/>
      <c r="J21" s="53"/>
      <c r="K21" s="53"/>
      <c r="L21" s="53"/>
    </row>
    <row r="22" spans="2:27" ht="12.75" thickTop="1" thickBot="1">
      <c r="C22" s="55"/>
      <c r="D22" s="56"/>
      <c r="E22" s="53"/>
      <c r="F22" s="53"/>
      <c r="G22" s="53"/>
      <c r="H22" s="53"/>
      <c r="I22" s="53"/>
      <c r="J22" s="53"/>
      <c r="K22" s="53"/>
      <c r="L22" s="53"/>
    </row>
    <row r="23" spans="2:27" ht="12" thickTop="1">
      <c r="D23" s="53"/>
      <c r="E23" s="53"/>
      <c r="F23" s="53"/>
      <c r="G23" s="53"/>
      <c r="H23" s="53"/>
      <c r="I23" s="53"/>
      <c r="J23" s="53"/>
      <c r="K23" s="53"/>
      <c r="L23" s="53"/>
      <c r="M23" s="53"/>
    </row>
    <row r="24" spans="2:27">
      <c r="D24" s="38"/>
      <c r="E24" s="38"/>
      <c r="F24" s="38"/>
      <c r="G24" s="38"/>
      <c r="H24" s="38"/>
      <c r="I24" s="38"/>
      <c r="J24" s="38"/>
      <c r="K24" s="38"/>
    </row>
    <row r="25" spans="2:27">
      <c r="D25" s="53"/>
      <c r="E25" s="53"/>
      <c r="F25" s="53"/>
      <c r="G25" s="53"/>
      <c r="H25" s="53"/>
      <c r="I25" s="53"/>
      <c r="J25" s="53"/>
      <c r="K25" s="53"/>
      <c r="L25" s="53"/>
    </row>
    <row r="27" spans="2:27">
      <c r="D27" s="53"/>
      <c r="E27" s="53"/>
      <c r="F27" s="53"/>
      <c r="G27" s="53"/>
      <c r="H27" s="53"/>
      <c r="I27" s="53"/>
      <c r="J27" s="53"/>
      <c r="K27" s="53"/>
      <c r="L27" s="53"/>
    </row>
    <row r="29" spans="2:27">
      <c r="D29" s="57"/>
      <c r="E29" s="57"/>
      <c r="F29" s="57"/>
      <c r="G29" s="57"/>
      <c r="H29" s="57"/>
      <c r="I29" s="57"/>
      <c r="J29" s="57"/>
      <c r="K29" s="57"/>
      <c r="L29" s="57"/>
    </row>
    <row r="31" spans="2:27">
      <c r="D31" s="53"/>
      <c r="E31" s="53"/>
      <c r="F31" s="53"/>
      <c r="G31" s="53"/>
      <c r="H31" s="53"/>
      <c r="I31" s="53"/>
      <c r="J31" s="53"/>
      <c r="K31" s="53"/>
      <c r="L31" s="53"/>
    </row>
    <row r="32" spans="2:27">
      <c r="D32" s="53"/>
      <c r="E32" s="53"/>
      <c r="F32" s="53"/>
      <c r="G32" s="53"/>
      <c r="H32" s="53"/>
      <c r="I32" s="53"/>
      <c r="J32" s="53"/>
      <c r="K32" s="53"/>
      <c r="L32" s="53"/>
    </row>
    <row r="33" spans="4:12">
      <c r="D33" s="57"/>
      <c r="E33" s="57"/>
      <c r="F33" s="57"/>
      <c r="G33" s="57"/>
      <c r="H33" s="57"/>
      <c r="I33" s="57"/>
      <c r="J33" s="57"/>
      <c r="K33" s="57"/>
      <c r="L33" s="57"/>
    </row>
    <row r="56" spans="4:11">
      <c r="D56" s="38"/>
      <c r="E56" s="38"/>
      <c r="F56" s="38"/>
      <c r="G56" s="38"/>
      <c r="H56" s="38"/>
      <c r="I56" s="38"/>
      <c r="J56" s="38"/>
      <c r="K56" s="38"/>
    </row>
    <row r="57" spans="4:11">
      <c r="D57" s="38"/>
      <c r="E57" s="38"/>
      <c r="F57" s="38"/>
      <c r="G57" s="38"/>
      <c r="H57" s="38"/>
      <c r="I57" s="38"/>
      <c r="J57" s="38"/>
      <c r="K57" s="38"/>
    </row>
    <row r="58" spans="4:11">
      <c r="D58" s="38"/>
      <c r="E58" s="38"/>
      <c r="F58" s="38"/>
      <c r="G58" s="38"/>
      <c r="H58" s="38"/>
      <c r="I58" s="38"/>
      <c r="J58" s="38"/>
      <c r="K58" s="38"/>
    </row>
    <row r="59" spans="4:11">
      <c r="D59" s="38"/>
      <c r="E59" s="38"/>
      <c r="F59" s="38"/>
      <c r="G59" s="38"/>
      <c r="H59" s="38"/>
      <c r="I59" s="38"/>
      <c r="J59" s="38"/>
      <c r="K59" s="38"/>
    </row>
    <row r="60" spans="4:11">
      <c r="D60" s="38"/>
      <c r="E60" s="38"/>
      <c r="F60" s="38"/>
      <c r="G60" s="38"/>
      <c r="H60" s="38"/>
      <c r="I60" s="38"/>
      <c r="J60" s="38"/>
      <c r="K60" s="38"/>
    </row>
    <row r="61" spans="4:11">
      <c r="D61" s="38"/>
      <c r="E61" s="38"/>
      <c r="F61" s="38"/>
      <c r="G61" s="38"/>
      <c r="H61" s="38"/>
      <c r="I61" s="38"/>
      <c r="J61" s="38"/>
      <c r="K61" s="38"/>
    </row>
    <row r="62" spans="4:11">
      <c r="D62" s="38"/>
      <c r="E62" s="38"/>
      <c r="F62" s="38"/>
      <c r="G62" s="38"/>
      <c r="H62" s="38"/>
      <c r="I62" s="38"/>
      <c r="J62" s="38"/>
      <c r="K62" s="38"/>
    </row>
    <row r="63" spans="4:11">
      <c r="D63" s="38"/>
      <c r="E63" s="38"/>
      <c r="F63" s="38"/>
      <c r="G63" s="38"/>
      <c r="H63" s="38"/>
      <c r="I63" s="38"/>
      <c r="J63" s="38"/>
      <c r="K63" s="38"/>
    </row>
    <row r="64" spans="4:11">
      <c r="D64" s="38"/>
      <c r="E64" s="38"/>
      <c r="F64" s="38"/>
      <c r="G64" s="38"/>
      <c r="H64" s="38"/>
      <c r="I64" s="38"/>
      <c r="J64" s="38"/>
      <c r="K64" s="38"/>
    </row>
    <row r="65" spans="4:11">
      <c r="D65" s="38"/>
      <c r="E65" s="38"/>
      <c r="F65" s="38"/>
      <c r="G65" s="38"/>
      <c r="H65" s="38"/>
      <c r="I65" s="38"/>
      <c r="J65" s="38"/>
      <c r="K65" s="38"/>
    </row>
    <row r="66" spans="4:11">
      <c r="D66" s="38"/>
      <c r="E66" s="38"/>
      <c r="F66" s="38"/>
      <c r="G66" s="38"/>
      <c r="H66" s="38"/>
      <c r="I66" s="38"/>
      <c r="J66" s="38"/>
      <c r="K66" s="38"/>
    </row>
    <row r="67" spans="4:11">
      <c r="D67" s="38"/>
      <c r="E67" s="38"/>
      <c r="F67" s="38"/>
      <c r="G67" s="38"/>
      <c r="H67" s="38"/>
      <c r="I67" s="38"/>
      <c r="J67" s="38"/>
      <c r="K67" s="38"/>
    </row>
    <row r="68" spans="4:11">
      <c r="D68" s="38"/>
      <c r="E68" s="38"/>
      <c r="F68" s="38"/>
      <c r="G68" s="38"/>
      <c r="H68" s="38"/>
      <c r="I68" s="38"/>
      <c r="J68" s="38"/>
      <c r="K68" s="38"/>
    </row>
    <row r="69" spans="4:11">
      <c r="D69" s="38"/>
      <c r="E69" s="38"/>
      <c r="F69" s="38"/>
      <c r="G69" s="38"/>
      <c r="H69" s="38"/>
      <c r="I69" s="38"/>
      <c r="J69" s="38"/>
      <c r="K69" s="38"/>
    </row>
    <row r="70" spans="4:11">
      <c r="D70" s="38"/>
      <c r="E70" s="38"/>
      <c r="F70" s="38"/>
      <c r="G70" s="38"/>
      <c r="H70" s="38"/>
      <c r="I70" s="38"/>
      <c r="J70" s="38"/>
      <c r="K70" s="38"/>
    </row>
    <row r="71" spans="4:11">
      <c r="D71" s="38"/>
      <c r="E71" s="38"/>
      <c r="F71" s="38"/>
      <c r="G71" s="38"/>
      <c r="H71" s="38"/>
      <c r="I71" s="38"/>
      <c r="J71" s="38"/>
      <c r="K71" s="38"/>
    </row>
    <row r="72" spans="4:11">
      <c r="D72" s="38"/>
      <c r="E72" s="38"/>
      <c r="F72" s="38"/>
      <c r="G72" s="38"/>
      <c r="H72" s="38"/>
      <c r="I72" s="38"/>
      <c r="J72" s="38"/>
      <c r="K72" s="38"/>
    </row>
    <row r="73" spans="4:11">
      <c r="D73" s="38"/>
      <c r="E73" s="38"/>
      <c r="F73" s="38"/>
      <c r="G73" s="38"/>
      <c r="H73" s="38"/>
      <c r="I73" s="38"/>
      <c r="J73" s="38"/>
      <c r="K73" s="38"/>
    </row>
    <row r="74" spans="4:11">
      <c r="D74" s="38"/>
      <c r="E74" s="38"/>
      <c r="F74" s="38"/>
      <c r="G74" s="38"/>
      <c r="H74" s="38"/>
      <c r="I74" s="38"/>
      <c r="J74" s="38"/>
      <c r="K74" s="38"/>
    </row>
    <row r="75" spans="4:11">
      <c r="D75" s="38"/>
      <c r="E75" s="38"/>
      <c r="F75" s="38"/>
      <c r="G75" s="38"/>
      <c r="H75" s="38"/>
      <c r="I75" s="38"/>
      <c r="J75" s="38"/>
      <c r="K75" s="38"/>
    </row>
    <row r="76" spans="4:11">
      <c r="D76" s="38"/>
      <c r="E76" s="38"/>
      <c r="F76" s="38"/>
      <c r="G76" s="38"/>
      <c r="H76" s="38"/>
      <c r="I76" s="38"/>
      <c r="J76" s="38"/>
      <c r="K76" s="38"/>
    </row>
    <row r="77" spans="4:11">
      <c r="D77" s="38"/>
      <c r="E77" s="38"/>
      <c r="F77" s="38"/>
      <c r="G77" s="38"/>
      <c r="H77" s="38"/>
      <c r="I77" s="38"/>
      <c r="J77" s="38"/>
      <c r="K77" s="38"/>
    </row>
    <row r="78" spans="4:11">
      <c r="D78" s="38"/>
      <c r="E78" s="38"/>
      <c r="F78" s="38"/>
      <c r="G78" s="38"/>
      <c r="H78" s="38"/>
      <c r="I78" s="38"/>
      <c r="J78" s="38"/>
      <c r="K78" s="38"/>
    </row>
    <row r="79" spans="4:11">
      <c r="D79" s="38"/>
      <c r="E79" s="38"/>
      <c r="F79" s="38"/>
      <c r="G79" s="38"/>
      <c r="H79" s="38"/>
      <c r="I79" s="38"/>
      <c r="J79" s="38"/>
      <c r="K79" s="38"/>
    </row>
    <row r="80" spans="4:11">
      <c r="D80" s="38"/>
      <c r="E80" s="38"/>
      <c r="F80" s="38"/>
      <c r="G80" s="38"/>
      <c r="H80" s="38"/>
      <c r="I80" s="38"/>
      <c r="J80" s="38"/>
      <c r="K80" s="38"/>
    </row>
    <row r="81" spans="4:11">
      <c r="D81" s="38"/>
      <c r="E81" s="38"/>
      <c r="F81" s="38"/>
      <c r="G81" s="38"/>
      <c r="H81" s="38"/>
      <c r="I81" s="38"/>
      <c r="J81" s="38"/>
      <c r="K81" s="38"/>
    </row>
    <row r="82" spans="4:11">
      <c r="D82" s="38"/>
      <c r="E82" s="38"/>
      <c r="F82" s="38"/>
      <c r="G82" s="38"/>
      <c r="H82" s="38"/>
      <c r="I82" s="38"/>
      <c r="J82" s="38"/>
      <c r="K82" s="38"/>
    </row>
    <row r="83" spans="4:11">
      <c r="D83" s="38"/>
      <c r="E83" s="38"/>
      <c r="F83" s="38"/>
      <c r="G83" s="38"/>
      <c r="H83" s="38"/>
      <c r="I83" s="38"/>
      <c r="J83" s="38"/>
      <c r="K83" s="38"/>
    </row>
    <row r="84" spans="4:11">
      <c r="D84" s="38"/>
      <c r="E84" s="38"/>
      <c r="F84" s="38"/>
      <c r="G84" s="38"/>
      <c r="H84" s="38"/>
      <c r="I84" s="38"/>
      <c r="J84" s="38"/>
      <c r="K84" s="38"/>
    </row>
    <row r="85" spans="4:11">
      <c r="D85" s="38"/>
      <c r="E85" s="38"/>
      <c r="F85" s="38"/>
      <c r="G85" s="38"/>
      <c r="H85" s="38"/>
      <c r="I85" s="38"/>
      <c r="J85" s="38"/>
      <c r="K85" s="38"/>
    </row>
    <row r="86" spans="4:11">
      <c r="D86" s="38"/>
      <c r="E86" s="38"/>
      <c r="F86" s="38"/>
      <c r="G86" s="38"/>
      <c r="H86" s="38"/>
      <c r="I86" s="38"/>
      <c r="J86" s="38"/>
      <c r="K86" s="38"/>
    </row>
    <row r="87" spans="4:11">
      <c r="D87" s="38"/>
      <c r="E87" s="38"/>
      <c r="F87" s="38"/>
      <c r="G87" s="38"/>
      <c r="H87" s="38"/>
      <c r="I87" s="38"/>
      <c r="J87" s="38"/>
      <c r="K87" s="38"/>
    </row>
    <row r="88" spans="4:11">
      <c r="D88" s="38"/>
      <c r="E88" s="38"/>
      <c r="F88" s="38"/>
      <c r="G88" s="38"/>
      <c r="H88" s="38"/>
      <c r="I88" s="38"/>
      <c r="J88" s="38"/>
      <c r="K88" s="38"/>
    </row>
    <row r="89" spans="4:11">
      <c r="D89" s="38"/>
      <c r="E89" s="38"/>
      <c r="F89" s="38"/>
      <c r="G89" s="38"/>
      <c r="H89" s="38"/>
      <c r="I89" s="38"/>
      <c r="J89" s="38"/>
      <c r="K89" s="38"/>
    </row>
  </sheetData>
  <mergeCells count="6">
    <mergeCell ref="B1:K1"/>
    <mergeCell ref="B5:B6"/>
    <mergeCell ref="D5:G5"/>
    <mergeCell ref="C5:C6"/>
    <mergeCell ref="B3:K3"/>
    <mergeCell ref="H5:K5"/>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S42"/>
  <sheetViews>
    <sheetView showGridLines="0" showRowColHeaders="0" tabSelected="1" zoomScaleNormal="100" workbookViewId="0">
      <selection activeCell="K34" sqref="K34"/>
    </sheetView>
  </sheetViews>
  <sheetFormatPr defaultColWidth="9.140625" defaultRowHeight="12.75"/>
  <cols>
    <col min="1" max="1" customWidth="true" style="327" width="5.7109375" collapsed="false"/>
    <col min="2" max="2" customWidth="true" style="388" width="16.28515625" collapsed="false"/>
    <col min="3" max="3" customWidth="true" style="388" width="15.5703125" collapsed="false"/>
    <col min="4" max="10" customWidth="true" style="327" width="9.0" collapsed="false"/>
    <col min="11" max="11" customWidth="true" style="327" width="10.28515625" collapsed="false"/>
    <col min="12" max="16384" style="327" width="9.140625" collapsed="false"/>
  </cols>
  <sheetData>
    <row r="1" spans="2:11" s="4" customFormat="1" ht="15">
      <c r="B1" s="686" t="s">
        <v>155</v>
      </c>
      <c r="C1" s="686"/>
      <c r="D1" s="686"/>
      <c r="E1" s="686"/>
      <c r="F1" s="686"/>
      <c r="G1" s="686"/>
      <c r="H1" s="686"/>
      <c r="I1" s="686"/>
      <c r="J1" s="686"/>
      <c r="K1" s="686"/>
    </row>
    <row r="3" spans="2:11" s="635" customFormat="1" ht="30" customHeight="1">
      <c r="B3" s="834" t="s">
        <v>674</v>
      </c>
      <c r="C3" s="834"/>
      <c r="D3" s="834"/>
      <c r="E3" s="834"/>
      <c r="F3" s="834"/>
      <c r="G3" s="834"/>
      <c r="H3" s="834"/>
      <c r="I3" s="834"/>
      <c r="J3" s="834"/>
      <c r="K3" s="834"/>
    </row>
    <row r="4" spans="2:11" ht="5.0999999999999996" customHeight="1"/>
    <row r="5" spans="2:11" s="635" customFormat="1" ht="15">
      <c r="B5" s="810" t="s">
        <v>73</v>
      </c>
      <c r="C5" s="810"/>
      <c r="D5" s="810"/>
      <c r="E5" s="810"/>
      <c r="F5" s="810"/>
      <c r="G5" s="810"/>
      <c r="H5" s="810"/>
      <c r="I5" s="810"/>
      <c r="J5" s="810"/>
      <c r="K5" s="828"/>
    </row>
    <row r="31" spans="2:11" s="31" customFormat="1" ht="11.25">
      <c r="B31" s="694" t="s">
        <v>370</v>
      </c>
      <c r="C31" s="694"/>
      <c r="D31" s="694"/>
      <c r="E31" s="694"/>
      <c r="F31" s="694"/>
      <c r="G31" s="694"/>
      <c r="H31" s="694"/>
      <c r="I31" s="694"/>
      <c r="J31" s="694"/>
      <c r="K31" s="694"/>
    </row>
    <row r="32" spans="2:11" s="4" customFormat="1" ht="11.25" customHeight="1">
      <c r="B32" s="28"/>
      <c r="C32" s="28"/>
      <c r="D32" s="28"/>
      <c r="E32" s="28"/>
      <c r="F32" s="28"/>
      <c r="G32" s="28"/>
      <c r="H32" s="28"/>
      <c r="I32" s="28"/>
      <c r="J32" s="28"/>
      <c r="K32" s="28"/>
    </row>
    <row r="33" spans="2:19" s="336" customFormat="1" ht="11.25">
      <c r="B33" s="832" t="s">
        <v>481</v>
      </c>
      <c r="C33" s="835"/>
      <c r="D33" s="837">
        <v>2024</v>
      </c>
      <c r="E33" s="838"/>
      <c r="F33" s="838"/>
      <c r="G33" s="838"/>
      <c r="H33" s="837">
        <v>2025</v>
      </c>
      <c r="I33" s="839"/>
      <c r="J33" s="839"/>
      <c r="K33" s="840"/>
    </row>
    <row r="34" spans="2:19" s="336" customFormat="1" ht="11.25">
      <c r="B34" s="833"/>
      <c r="C34" s="836"/>
      <c r="D34" s="584" t="s">
        <v>87</v>
      </c>
      <c r="E34" s="585" t="s">
        <v>0</v>
      </c>
      <c r="F34" s="585" t="s">
        <v>88</v>
      </c>
      <c r="G34" s="585" t="s">
        <v>89</v>
      </c>
      <c r="H34" s="585" t="s">
        <v>84</v>
      </c>
      <c r="I34" s="585" t="s">
        <v>78</v>
      </c>
      <c r="J34" s="585" t="s">
        <v>101</v>
      </c>
      <c r="K34" s="585" t="s">
        <v>89</v>
      </c>
    </row>
    <row r="35" spans="2:19" s="336" customFormat="1" ht="11.25">
      <c r="B35" s="833"/>
      <c r="C35" s="390" t="s">
        <v>470</v>
      </c>
      <c r="D35" s="391">
        <v>5.59</v>
      </c>
      <c r="E35" s="391">
        <v>6</v>
      </c>
      <c r="F35" s="391">
        <v>6.1</v>
      </c>
      <c r="G35" s="391">
        <v>6.62</v>
      </c>
      <c r="H35" s="391">
        <v>6.9</v>
      </c>
      <c r="I35" s="391">
        <v>6.9</v>
      </c>
      <c r="J35" s="391">
        <v>7</v>
      </c>
      <c r="K35" s="391">
        <v>7.6</v>
      </c>
      <c r="N35" s="31"/>
      <c r="O35" s="31"/>
      <c r="P35" s="31"/>
      <c r="Q35" s="31"/>
      <c r="R35" s="31"/>
      <c r="S35" s="31"/>
    </row>
    <row r="36" spans="2:19" s="336" customFormat="1" ht="11.25" customHeight="1">
      <c r="B36" s="833"/>
      <c r="C36" s="390" t="s">
        <v>527</v>
      </c>
      <c r="D36" s="391">
        <v>0.34</v>
      </c>
      <c r="E36" s="391">
        <v>0.4</v>
      </c>
      <c r="F36" s="391">
        <v>0.3</v>
      </c>
      <c r="G36" s="391">
        <v>1.26</v>
      </c>
      <c r="H36" s="391">
        <v>1.6</v>
      </c>
      <c r="I36" s="391">
        <v>1.5</v>
      </c>
      <c r="J36" s="391">
        <v>1.7</v>
      </c>
      <c r="K36" s="391">
        <v>1.7</v>
      </c>
      <c r="N36" s="31"/>
      <c r="O36" s="31"/>
      <c r="P36" s="31"/>
      <c r="Q36" s="31"/>
      <c r="R36" s="31"/>
      <c r="S36" s="31"/>
    </row>
    <row r="37" spans="2:19" s="336" customFormat="1" ht="11.25">
      <c r="B37" s="833"/>
      <c r="C37" s="390" t="s">
        <v>519</v>
      </c>
      <c r="D37" s="391">
        <v>24.28</v>
      </c>
      <c r="E37" s="391">
        <v>23.69</v>
      </c>
      <c r="F37" s="391">
        <v>21.6</v>
      </c>
      <c r="G37" s="391">
        <v>22.25</v>
      </c>
      <c r="H37" s="391">
        <v>21.7</v>
      </c>
      <c r="I37" s="391">
        <v>19.2</v>
      </c>
      <c r="J37" s="391">
        <v>19.600000000000001</v>
      </c>
      <c r="K37" s="391">
        <v>17.399999999999999</v>
      </c>
      <c r="N37" s="31"/>
      <c r="O37" s="31"/>
      <c r="P37" s="31"/>
      <c r="Q37" s="31"/>
      <c r="R37" s="31"/>
      <c r="S37" s="31"/>
    </row>
    <row r="38" spans="2:19" s="336" customFormat="1" ht="12" customHeight="1">
      <c r="B38" s="833"/>
      <c r="C38" s="390" t="s">
        <v>397</v>
      </c>
      <c r="D38" s="391">
        <v>69.790000000000006</v>
      </c>
      <c r="E38" s="391">
        <v>69.900000000000006</v>
      </c>
      <c r="F38" s="391">
        <v>72</v>
      </c>
      <c r="G38" s="391">
        <v>69.77</v>
      </c>
      <c r="H38" s="391">
        <v>69.8</v>
      </c>
      <c r="I38" s="391">
        <v>72.400000000000006</v>
      </c>
      <c r="J38" s="391">
        <v>71.7</v>
      </c>
      <c r="K38" s="391">
        <v>73.3</v>
      </c>
      <c r="N38" s="31"/>
      <c r="O38" s="31"/>
      <c r="P38" s="31"/>
      <c r="Q38" s="31"/>
      <c r="R38" s="31"/>
      <c r="S38" s="31"/>
    </row>
    <row r="39" spans="2:19" s="336" customFormat="1" ht="11.25">
      <c r="B39" s="832" t="s">
        <v>528</v>
      </c>
      <c r="C39" s="390" t="s">
        <v>519</v>
      </c>
      <c r="D39" s="391">
        <v>-59.9</v>
      </c>
      <c r="E39" s="391">
        <v>-59.79</v>
      </c>
      <c r="F39" s="391">
        <v>-59.7</v>
      </c>
      <c r="G39" s="391">
        <v>-60.6</v>
      </c>
      <c r="H39" s="391">
        <v>-61.1</v>
      </c>
      <c r="I39" s="391">
        <v>-61.2</v>
      </c>
      <c r="J39" s="391">
        <v>-60.9</v>
      </c>
      <c r="K39" s="391">
        <v>-61.1</v>
      </c>
      <c r="N39" s="31"/>
      <c r="O39" s="31"/>
      <c r="P39" s="31"/>
      <c r="Q39" s="31"/>
      <c r="R39" s="31"/>
      <c r="S39" s="31"/>
    </row>
    <row r="40" spans="2:19" s="336" customFormat="1" ht="11.25">
      <c r="B40" s="833"/>
      <c r="C40" s="390" t="s">
        <v>470</v>
      </c>
      <c r="D40" s="391">
        <v>-39.9</v>
      </c>
      <c r="E40" s="391">
        <v>-40</v>
      </c>
      <c r="F40" s="391">
        <v>-40.1</v>
      </c>
      <c r="G40" s="391">
        <v>-39.299999999999997</v>
      </c>
      <c r="H40" s="391">
        <v>-38.799999999999997</v>
      </c>
      <c r="I40" s="391">
        <v>-38.799999999999997</v>
      </c>
      <c r="J40" s="391">
        <v>-39.1</v>
      </c>
      <c r="K40" s="391">
        <v>-38.799999999999997</v>
      </c>
      <c r="N40" s="31"/>
      <c r="O40" s="31"/>
      <c r="P40" s="31"/>
      <c r="Q40" s="31"/>
      <c r="R40" s="31"/>
      <c r="S40" s="31"/>
    </row>
    <row r="41" spans="2:19" s="336" customFormat="1" ht="12" customHeight="1">
      <c r="B41" s="833"/>
      <c r="C41" s="390" t="s">
        <v>471</v>
      </c>
      <c r="D41" s="391">
        <v>-0.2</v>
      </c>
      <c r="E41" s="391">
        <v>-0.2</v>
      </c>
      <c r="F41" s="391">
        <v>-0.2</v>
      </c>
      <c r="G41" s="391">
        <v>-0.1</v>
      </c>
      <c r="H41" s="391">
        <v>-0.1</v>
      </c>
      <c r="I41" s="391">
        <v>0</v>
      </c>
      <c r="J41" s="391">
        <v>0</v>
      </c>
      <c r="K41" s="391">
        <v>-0.1</v>
      </c>
      <c r="N41" s="31"/>
      <c r="O41" s="31"/>
      <c r="P41" s="31"/>
      <c r="Q41" s="31"/>
      <c r="R41" s="31"/>
      <c r="S41" s="31"/>
    </row>
    <row r="42" spans="2:19">
      <c r="B42" s="389"/>
      <c r="C42" s="389"/>
    </row>
  </sheetData>
  <mergeCells count="9">
    <mergeCell ref="B1:K1"/>
    <mergeCell ref="B39:B41"/>
    <mergeCell ref="B3:K3"/>
    <mergeCell ref="B33:B38"/>
    <mergeCell ref="C33:C34"/>
    <mergeCell ref="B5:K5"/>
    <mergeCell ref="B31:K31"/>
    <mergeCell ref="D33:G33"/>
    <mergeCell ref="H33:K33"/>
  </mergeCells>
  <hyperlinks>
    <hyperlink ref="B1:F1" location="Contents_en!B34" display="II. International investment position at 03/31/2023 (preliminary data)" xr:uid="{00000000-0004-0000-1F00-000002000000}"/>
    <hyperlink ref="B1:K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S45"/>
  <sheetViews>
    <sheetView showGridLines="0" showRowColHeaders="0" zoomScaleNormal="100" workbookViewId="0"/>
  </sheetViews>
  <sheetFormatPr defaultRowHeight="11.25" customHeight="1"/>
  <cols>
    <col min="1" max="1" customWidth="true" style="393" width="5.7109375" collapsed="false"/>
    <col min="2" max="2" customWidth="true" style="393" width="37.7109375" collapsed="false"/>
    <col min="3" max="10" customWidth="true" style="393" width="7.85546875" collapsed="false"/>
    <col min="11" max="249" style="393" width="9.140625" collapsed="false"/>
    <col min="250" max="250" customWidth="true" style="393" width="30.140625" collapsed="false"/>
    <col min="251" max="505" style="393" width="9.140625" collapsed="false"/>
    <col min="506" max="506" customWidth="true" style="393" width="30.140625" collapsed="false"/>
    <col min="507" max="761" style="393" width="9.140625" collapsed="false"/>
    <col min="762" max="762" customWidth="true" style="393" width="30.140625" collapsed="false"/>
    <col min="763" max="1017" style="393" width="9.140625" collapsed="false"/>
    <col min="1018" max="1018" customWidth="true" style="393" width="30.140625" collapsed="false"/>
    <col min="1019" max="1273" style="393" width="9.140625" collapsed="false"/>
    <col min="1274" max="1274" customWidth="true" style="393" width="30.140625" collapsed="false"/>
    <col min="1275" max="1529" style="393" width="9.140625" collapsed="false"/>
    <col min="1530" max="1530" customWidth="true" style="393" width="30.140625" collapsed="false"/>
    <col min="1531" max="1785" style="393" width="9.140625" collapsed="false"/>
    <col min="1786" max="1786" customWidth="true" style="393" width="30.140625" collapsed="false"/>
    <col min="1787" max="2041" style="393" width="9.140625" collapsed="false"/>
    <col min="2042" max="2042" customWidth="true" style="393" width="30.140625" collapsed="false"/>
    <col min="2043" max="2297" style="393" width="9.140625" collapsed="false"/>
    <col min="2298" max="2298" customWidth="true" style="393" width="30.140625" collapsed="false"/>
    <col min="2299" max="2553" style="393" width="9.140625" collapsed="false"/>
    <col min="2554" max="2554" customWidth="true" style="393" width="30.140625" collapsed="false"/>
    <col min="2555" max="2809" style="393" width="9.140625" collapsed="false"/>
    <col min="2810" max="2810" customWidth="true" style="393" width="30.140625" collapsed="false"/>
    <col min="2811" max="3065" style="393" width="9.140625" collapsed="false"/>
    <col min="3066" max="3066" customWidth="true" style="393" width="30.140625" collapsed="false"/>
    <col min="3067" max="3321" style="393" width="9.140625" collapsed="false"/>
    <col min="3322" max="3322" customWidth="true" style="393" width="30.140625" collapsed="false"/>
    <col min="3323" max="3577" style="393" width="9.140625" collapsed="false"/>
    <col min="3578" max="3578" customWidth="true" style="393" width="30.140625" collapsed="false"/>
    <col min="3579" max="3833" style="393" width="9.140625" collapsed="false"/>
    <col min="3834" max="3834" customWidth="true" style="393" width="30.140625" collapsed="false"/>
    <col min="3835" max="4089" style="393" width="9.140625" collapsed="false"/>
    <col min="4090" max="4090" customWidth="true" style="393" width="30.140625" collapsed="false"/>
    <col min="4091" max="4345" style="393" width="9.140625" collapsed="false"/>
    <col min="4346" max="4346" customWidth="true" style="393" width="30.140625" collapsed="false"/>
    <col min="4347" max="4601" style="393" width="9.140625" collapsed="false"/>
    <col min="4602" max="4602" customWidth="true" style="393" width="30.140625" collapsed="false"/>
    <col min="4603" max="4857" style="393" width="9.140625" collapsed="false"/>
    <col min="4858" max="4858" customWidth="true" style="393" width="30.140625" collapsed="false"/>
    <col min="4859" max="5113" style="393" width="9.140625" collapsed="false"/>
    <col min="5114" max="5114" customWidth="true" style="393" width="30.140625" collapsed="false"/>
    <col min="5115" max="5369" style="393" width="9.140625" collapsed="false"/>
    <col min="5370" max="5370" customWidth="true" style="393" width="30.140625" collapsed="false"/>
    <col min="5371" max="5625" style="393" width="9.140625" collapsed="false"/>
    <col min="5626" max="5626" customWidth="true" style="393" width="30.140625" collapsed="false"/>
    <col min="5627" max="5881" style="393" width="9.140625" collapsed="false"/>
    <col min="5882" max="5882" customWidth="true" style="393" width="30.140625" collapsed="false"/>
    <col min="5883" max="6137" style="393" width="9.140625" collapsed="false"/>
    <col min="6138" max="6138" customWidth="true" style="393" width="30.140625" collapsed="false"/>
    <col min="6139" max="6393" style="393" width="9.140625" collapsed="false"/>
    <col min="6394" max="6394" customWidth="true" style="393" width="30.140625" collapsed="false"/>
    <col min="6395" max="6649" style="393" width="9.140625" collapsed="false"/>
    <col min="6650" max="6650" customWidth="true" style="393" width="30.140625" collapsed="false"/>
    <col min="6651" max="6905" style="393" width="9.140625" collapsed="false"/>
    <col min="6906" max="6906" customWidth="true" style="393" width="30.140625" collapsed="false"/>
    <col min="6907" max="7161" style="393" width="9.140625" collapsed="false"/>
    <col min="7162" max="7162" customWidth="true" style="393" width="30.140625" collapsed="false"/>
    <col min="7163" max="7417" style="393" width="9.140625" collapsed="false"/>
    <col min="7418" max="7418" customWidth="true" style="393" width="30.140625" collapsed="false"/>
    <col min="7419" max="7673" style="393" width="9.140625" collapsed="false"/>
    <col min="7674" max="7674" customWidth="true" style="393" width="30.140625" collapsed="false"/>
    <col min="7675" max="7929" style="393" width="9.140625" collapsed="false"/>
    <col min="7930" max="7930" customWidth="true" style="393" width="30.140625" collapsed="false"/>
    <col min="7931" max="8185" style="393" width="9.140625" collapsed="false"/>
    <col min="8186" max="8186" customWidth="true" style="393" width="30.140625" collapsed="false"/>
    <col min="8187" max="8441" style="393" width="9.140625" collapsed="false"/>
    <col min="8442" max="8442" customWidth="true" style="393" width="30.140625" collapsed="false"/>
    <col min="8443" max="8697" style="393" width="9.140625" collapsed="false"/>
    <col min="8698" max="8698" customWidth="true" style="393" width="30.140625" collapsed="false"/>
    <col min="8699" max="8953" style="393" width="9.140625" collapsed="false"/>
    <col min="8954" max="8954" customWidth="true" style="393" width="30.140625" collapsed="false"/>
    <col min="8955" max="9209" style="393" width="9.140625" collapsed="false"/>
    <col min="9210" max="9210" customWidth="true" style="393" width="30.140625" collapsed="false"/>
    <col min="9211" max="9465" style="393" width="9.140625" collapsed="false"/>
    <col min="9466" max="9466" customWidth="true" style="393" width="30.140625" collapsed="false"/>
    <col min="9467" max="9721" style="393" width="9.140625" collapsed="false"/>
    <col min="9722" max="9722" customWidth="true" style="393" width="30.140625" collapsed="false"/>
    <col min="9723" max="9977" style="393" width="9.140625" collapsed="false"/>
    <col min="9978" max="9978" customWidth="true" style="393" width="30.140625" collapsed="false"/>
    <col min="9979" max="10233" style="393" width="9.140625" collapsed="false"/>
    <col min="10234" max="10234" customWidth="true" style="393" width="30.140625" collapsed="false"/>
    <col min="10235" max="10489" style="393" width="9.140625" collapsed="false"/>
    <col min="10490" max="10490" customWidth="true" style="393" width="30.140625" collapsed="false"/>
    <col min="10491" max="10745" style="393" width="9.140625" collapsed="false"/>
    <col min="10746" max="10746" customWidth="true" style="393" width="30.140625" collapsed="false"/>
    <col min="10747" max="11001" style="393" width="9.140625" collapsed="false"/>
    <col min="11002" max="11002" customWidth="true" style="393" width="30.140625" collapsed="false"/>
    <col min="11003" max="11257" style="393" width="9.140625" collapsed="false"/>
    <col min="11258" max="11258" customWidth="true" style="393" width="30.140625" collapsed="false"/>
    <col min="11259" max="11513" style="393" width="9.140625" collapsed="false"/>
    <col min="11514" max="11514" customWidth="true" style="393" width="30.140625" collapsed="false"/>
    <col min="11515" max="11769" style="393" width="9.140625" collapsed="false"/>
    <col min="11770" max="11770" customWidth="true" style="393" width="30.140625" collapsed="false"/>
    <col min="11771" max="12025" style="393" width="9.140625" collapsed="false"/>
    <col min="12026" max="12026" customWidth="true" style="393" width="30.140625" collapsed="false"/>
    <col min="12027" max="12281" style="393" width="9.140625" collapsed="false"/>
    <col min="12282" max="12282" customWidth="true" style="393" width="30.140625" collapsed="false"/>
    <col min="12283" max="12537" style="393" width="9.140625" collapsed="false"/>
    <col min="12538" max="12538" customWidth="true" style="393" width="30.140625" collapsed="false"/>
    <col min="12539" max="12793" style="393" width="9.140625" collapsed="false"/>
    <col min="12794" max="12794" customWidth="true" style="393" width="30.140625" collapsed="false"/>
    <col min="12795" max="13049" style="393" width="9.140625" collapsed="false"/>
    <col min="13050" max="13050" customWidth="true" style="393" width="30.140625" collapsed="false"/>
    <col min="13051" max="13305" style="393" width="9.140625" collapsed="false"/>
    <col min="13306" max="13306" customWidth="true" style="393" width="30.140625" collapsed="false"/>
    <col min="13307" max="13561" style="393" width="9.140625" collapsed="false"/>
    <col min="13562" max="13562" customWidth="true" style="393" width="30.140625" collapsed="false"/>
    <col min="13563" max="13817" style="393" width="9.140625" collapsed="false"/>
    <col min="13818" max="13818" customWidth="true" style="393" width="30.140625" collapsed="false"/>
    <col min="13819" max="14073" style="393" width="9.140625" collapsed="false"/>
    <col min="14074" max="14074" customWidth="true" style="393" width="30.140625" collapsed="false"/>
    <col min="14075" max="14329" style="393" width="9.140625" collapsed="false"/>
    <col min="14330" max="14330" customWidth="true" style="393" width="30.140625" collapsed="false"/>
    <col min="14331" max="14585" style="393" width="9.140625" collapsed="false"/>
    <col min="14586" max="14586" customWidth="true" style="393" width="30.140625" collapsed="false"/>
    <col min="14587" max="14841" style="393" width="9.140625" collapsed="false"/>
    <col min="14842" max="14842" customWidth="true" style="393" width="30.140625" collapsed="false"/>
    <col min="14843" max="15097" style="393" width="9.140625" collapsed="false"/>
    <col min="15098" max="15098" customWidth="true" style="393" width="30.140625" collapsed="false"/>
    <col min="15099" max="15353" style="393" width="9.140625" collapsed="false"/>
    <col min="15354" max="15354" customWidth="true" style="393" width="30.140625" collapsed="false"/>
    <col min="15355" max="15609" style="393" width="9.140625" collapsed="false"/>
    <col min="15610" max="15610" customWidth="true" style="393" width="30.140625" collapsed="false"/>
    <col min="15611" max="15865" style="393" width="9.140625" collapsed="false"/>
    <col min="15866" max="15866" customWidth="true" style="393" width="30.140625" collapsed="false"/>
    <col min="15867" max="16121" style="393" width="9.140625" collapsed="false"/>
    <col min="16122" max="16122" customWidth="true" style="393" width="30.140625" collapsed="false"/>
    <col min="16123" max="16384" style="393" width="9.140625" collapsed="false"/>
  </cols>
  <sheetData>
    <row r="1" spans="2:12" s="4" customFormat="1" ht="15">
      <c r="B1" s="686" t="s">
        <v>155</v>
      </c>
      <c r="C1" s="686"/>
      <c r="D1" s="686"/>
      <c r="E1" s="686"/>
      <c r="F1" s="686"/>
      <c r="G1" s="686"/>
      <c r="H1" s="686"/>
      <c r="I1" s="686"/>
      <c r="J1" s="686"/>
    </row>
    <row r="2" spans="2:12" ht="15" customHeight="1">
      <c r="B2" s="392"/>
    </row>
    <row r="3" spans="2:12" s="636" customFormat="1" ht="15">
      <c r="B3" s="843" t="s">
        <v>351</v>
      </c>
      <c r="C3" s="843"/>
      <c r="D3" s="843"/>
      <c r="E3" s="843"/>
      <c r="F3" s="843"/>
      <c r="G3" s="843"/>
      <c r="H3" s="843"/>
      <c r="I3" s="843"/>
      <c r="J3" s="843"/>
    </row>
    <row r="4" spans="2:12" ht="5.0999999999999996" customHeight="1">
      <c r="B4" s="392"/>
    </row>
    <row r="5" spans="2:12" s="636" customFormat="1" ht="15">
      <c r="B5" s="810" t="s">
        <v>216</v>
      </c>
      <c r="C5" s="810"/>
      <c r="D5" s="810"/>
      <c r="E5" s="810"/>
      <c r="F5" s="810"/>
      <c r="G5" s="810"/>
      <c r="H5" s="810"/>
      <c r="I5" s="810"/>
      <c r="J5" s="810"/>
    </row>
    <row r="6" spans="2:12" ht="11.25" customHeight="1">
      <c r="C6" s="394"/>
      <c r="D6" s="394"/>
      <c r="E6" s="394"/>
      <c r="F6" s="394"/>
      <c r="G6" s="394"/>
      <c r="H6" s="394"/>
      <c r="I6" s="394"/>
      <c r="J6" s="394"/>
      <c r="K6" s="395"/>
      <c r="L6" s="395"/>
    </row>
    <row r="7" spans="2:12" ht="11.25" customHeight="1">
      <c r="C7" s="394"/>
      <c r="D7" s="394"/>
      <c r="E7" s="394"/>
      <c r="F7" s="394"/>
      <c r="G7" s="394"/>
      <c r="H7" s="394"/>
      <c r="I7" s="394"/>
      <c r="J7" s="394"/>
      <c r="K7" s="395"/>
      <c r="L7" s="395"/>
    </row>
    <row r="8" spans="2:12" ht="11.25" customHeight="1">
      <c r="C8" s="394"/>
      <c r="D8" s="394"/>
      <c r="E8" s="394"/>
      <c r="F8" s="394"/>
      <c r="G8" s="394"/>
      <c r="H8" s="394"/>
      <c r="I8" s="394"/>
      <c r="J8" s="394"/>
      <c r="K8" s="395"/>
      <c r="L8" s="395"/>
    </row>
    <row r="9" spans="2:12" ht="11.25" customHeight="1">
      <c r="C9" s="394"/>
      <c r="D9" s="394"/>
      <c r="E9" s="394"/>
      <c r="F9" s="394"/>
      <c r="G9" s="394"/>
      <c r="H9" s="394"/>
      <c r="I9" s="394"/>
      <c r="J9" s="394"/>
      <c r="K9" s="395"/>
      <c r="L9" s="395"/>
    </row>
    <row r="10" spans="2:12" ht="11.25" customHeight="1">
      <c r="C10" s="394"/>
      <c r="D10" s="394"/>
      <c r="E10" s="394"/>
      <c r="F10" s="394"/>
      <c r="G10" s="394"/>
      <c r="H10" s="394"/>
      <c r="I10" s="394"/>
      <c r="J10" s="394"/>
      <c r="K10" s="395"/>
      <c r="L10" s="395"/>
    </row>
    <row r="11" spans="2:12" ht="11.25" customHeight="1">
      <c r="C11" s="394"/>
      <c r="D11" s="394"/>
      <c r="E11" s="394"/>
      <c r="F11" s="394"/>
      <c r="G11" s="394"/>
      <c r="H11" s="394"/>
      <c r="I11" s="394"/>
      <c r="J11" s="394"/>
      <c r="K11" s="395"/>
      <c r="L11" s="395"/>
    </row>
    <row r="12" spans="2:12" ht="11.25" customHeight="1">
      <c r="C12" s="394"/>
      <c r="D12" s="394"/>
      <c r="E12" s="394"/>
      <c r="F12" s="394"/>
      <c r="G12" s="394"/>
      <c r="H12" s="394"/>
      <c r="I12" s="394"/>
      <c r="J12" s="394"/>
      <c r="K12" s="395"/>
      <c r="L12" s="395"/>
    </row>
    <row r="13" spans="2:12" ht="11.25" customHeight="1">
      <c r="C13" s="394"/>
      <c r="D13" s="394"/>
      <c r="E13" s="394"/>
      <c r="F13" s="394"/>
      <c r="G13" s="394"/>
      <c r="H13" s="394"/>
      <c r="I13" s="394"/>
      <c r="J13" s="394"/>
      <c r="K13" s="395"/>
      <c r="L13" s="395"/>
    </row>
    <row r="14" spans="2:12" ht="11.25" customHeight="1">
      <c r="C14" s="394"/>
      <c r="D14" s="394"/>
      <c r="E14" s="394"/>
      <c r="F14" s="394"/>
      <c r="G14" s="394"/>
      <c r="H14" s="394"/>
      <c r="I14" s="394"/>
      <c r="J14" s="394"/>
      <c r="K14" s="395"/>
      <c r="L14" s="395"/>
    </row>
    <row r="15" spans="2:12" ht="11.25" customHeight="1">
      <c r="C15" s="394"/>
      <c r="D15" s="394"/>
      <c r="E15" s="394"/>
      <c r="F15" s="394"/>
      <c r="G15" s="394"/>
      <c r="H15" s="394"/>
      <c r="I15" s="394"/>
      <c r="J15" s="394"/>
      <c r="K15" s="395"/>
      <c r="L15" s="395"/>
    </row>
    <row r="16" spans="2:12" ht="11.25" customHeight="1">
      <c r="C16" s="394"/>
      <c r="D16" s="394"/>
      <c r="E16" s="394"/>
      <c r="F16" s="394"/>
      <c r="G16" s="394"/>
      <c r="H16" s="394"/>
      <c r="I16" s="394"/>
      <c r="J16" s="394"/>
      <c r="K16" s="395"/>
      <c r="L16" s="395"/>
    </row>
    <row r="17" spans="2:12" ht="11.25" customHeight="1">
      <c r="C17" s="394"/>
      <c r="D17" s="394"/>
      <c r="E17" s="394"/>
      <c r="F17" s="394"/>
      <c r="G17" s="394"/>
      <c r="H17" s="394"/>
      <c r="I17" s="394"/>
      <c r="J17" s="394"/>
      <c r="K17" s="396"/>
      <c r="L17" s="395"/>
    </row>
    <row r="18" spans="2:12" ht="11.25" customHeight="1">
      <c r="C18" s="394"/>
      <c r="D18" s="394"/>
      <c r="E18" s="394"/>
      <c r="F18" s="394"/>
      <c r="G18" s="394"/>
      <c r="H18" s="394"/>
      <c r="I18" s="394"/>
      <c r="J18" s="394"/>
      <c r="K18" s="395"/>
      <c r="L18" s="395"/>
    </row>
    <row r="19" spans="2:12" ht="11.25" customHeight="1">
      <c r="C19" s="394"/>
      <c r="D19" s="394"/>
      <c r="E19" s="394"/>
      <c r="F19" s="394"/>
      <c r="G19" s="394"/>
      <c r="H19" s="394"/>
      <c r="I19" s="394"/>
      <c r="J19" s="394"/>
      <c r="K19" s="395"/>
      <c r="L19" s="395"/>
    </row>
    <row r="20" spans="2:12" ht="11.25" customHeight="1">
      <c r="C20" s="394"/>
      <c r="D20" s="394"/>
      <c r="E20" s="394"/>
      <c r="F20" s="394"/>
      <c r="G20" s="394"/>
      <c r="H20" s="394"/>
      <c r="I20" s="394"/>
      <c r="J20" s="394"/>
      <c r="K20" s="395"/>
      <c r="L20" s="395"/>
    </row>
    <row r="21" spans="2:12" ht="11.25" customHeight="1">
      <c r="C21" s="394"/>
      <c r="D21" s="394"/>
      <c r="E21" s="394"/>
      <c r="F21" s="394"/>
      <c r="G21" s="394"/>
      <c r="H21" s="394"/>
      <c r="I21" s="394"/>
      <c r="J21" s="394"/>
      <c r="K21" s="395"/>
      <c r="L21" s="395"/>
    </row>
    <row r="22" spans="2:12" ht="11.25" customHeight="1">
      <c r="C22" s="394"/>
      <c r="D22" s="394"/>
      <c r="E22" s="394"/>
      <c r="F22" s="394"/>
      <c r="G22" s="394"/>
      <c r="H22" s="394"/>
      <c r="I22" s="394"/>
      <c r="J22" s="394"/>
      <c r="K22" s="395"/>
      <c r="L22" s="395"/>
    </row>
    <row r="23" spans="2:12" ht="11.25" customHeight="1">
      <c r="C23" s="394"/>
      <c r="D23" s="394"/>
      <c r="E23" s="394"/>
      <c r="F23" s="394"/>
      <c r="G23" s="394"/>
      <c r="H23" s="394"/>
      <c r="I23" s="394"/>
      <c r="J23" s="394"/>
      <c r="K23" s="395"/>
      <c r="L23" s="395"/>
    </row>
    <row r="24" spans="2:12" ht="11.25" customHeight="1">
      <c r="C24" s="394"/>
      <c r="D24" s="394"/>
      <c r="E24" s="394"/>
      <c r="F24" s="394"/>
      <c r="G24" s="394"/>
      <c r="H24" s="394"/>
      <c r="I24" s="394"/>
      <c r="J24" s="394"/>
      <c r="K24" s="395"/>
      <c r="L24" s="395"/>
    </row>
    <row r="25" spans="2:12" ht="11.25" customHeight="1">
      <c r="C25" s="394"/>
      <c r="D25" s="394"/>
      <c r="E25" s="394"/>
      <c r="F25" s="394"/>
      <c r="G25" s="394"/>
      <c r="H25" s="394"/>
      <c r="I25" s="394"/>
      <c r="J25" s="394"/>
      <c r="K25" s="395"/>
      <c r="L25" s="395"/>
    </row>
    <row r="26" spans="2:12" ht="11.25" customHeight="1">
      <c r="C26" s="394"/>
      <c r="D26" s="394"/>
      <c r="E26" s="394"/>
      <c r="F26" s="394"/>
      <c r="G26" s="394"/>
      <c r="H26" s="394"/>
      <c r="I26" s="394"/>
      <c r="J26" s="394"/>
      <c r="K26" s="395"/>
      <c r="L26" s="395"/>
    </row>
    <row r="27" spans="2:12" ht="11.25" customHeight="1">
      <c r="C27" s="394"/>
      <c r="D27" s="394"/>
      <c r="E27" s="394"/>
      <c r="F27" s="394"/>
      <c r="G27" s="394"/>
      <c r="H27" s="394"/>
      <c r="I27" s="394"/>
      <c r="J27" s="394"/>
      <c r="K27" s="395"/>
      <c r="L27" s="395"/>
    </row>
    <row r="28" spans="2:12" ht="11.25" customHeight="1">
      <c r="C28" s="394"/>
      <c r="D28" s="394"/>
      <c r="E28" s="394"/>
      <c r="F28" s="394"/>
      <c r="G28" s="394"/>
      <c r="H28" s="394"/>
      <c r="I28" s="394"/>
      <c r="J28" s="394"/>
      <c r="K28" s="395"/>
      <c r="L28" s="395"/>
    </row>
    <row r="29" spans="2:12" ht="11.25" customHeight="1">
      <c r="C29" s="394"/>
      <c r="D29" s="394"/>
      <c r="E29" s="394"/>
      <c r="F29" s="394"/>
      <c r="G29" s="394"/>
      <c r="H29" s="394"/>
      <c r="I29" s="394"/>
      <c r="J29" s="394"/>
      <c r="K29" s="395"/>
      <c r="L29" s="395"/>
    </row>
    <row r="30" spans="2:12" ht="11.25" customHeight="1">
      <c r="C30" s="394"/>
      <c r="D30" s="394"/>
      <c r="E30" s="394"/>
      <c r="F30" s="394"/>
      <c r="G30" s="394"/>
      <c r="H30" s="394"/>
      <c r="I30" s="394"/>
      <c r="J30" s="394"/>
      <c r="K30" s="395"/>
      <c r="L30" s="395"/>
    </row>
    <row r="31" spans="2:12" ht="11.25" customHeight="1">
      <c r="C31" s="394"/>
      <c r="D31" s="394"/>
      <c r="E31" s="394"/>
      <c r="F31" s="394"/>
      <c r="G31" s="394"/>
      <c r="H31" s="394"/>
      <c r="I31" s="394"/>
      <c r="J31" s="394"/>
      <c r="K31" s="395"/>
      <c r="L31" s="395"/>
    </row>
    <row r="32" spans="2:12" s="638" customFormat="1">
      <c r="B32" s="694" t="s">
        <v>529</v>
      </c>
      <c r="C32" s="694"/>
      <c r="D32" s="694"/>
      <c r="E32" s="694"/>
      <c r="F32" s="694"/>
      <c r="G32" s="694"/>
      <c r="H32" s="694"/>
      <c r="I32" s="694"/>
      <c r="J32" s="694"/>
      <c r="K32" s="637"/>
      <c r="L32" s="637"/>
    </row>
    <row r="33" spans="2:19" s="638" customFormat="1">
      <c r="B33" s="397" t="s">
        <v>47</v>
      </c>
      <c r="C33" s="639"/>
      <c r="D33" s="639"/>
      <c r="E33" s="639"/>
      <c r="F33" s="639"/>
      <c r="G33" s="639"/>
      <c r="H33" s="639"/>
      <c r="I33" s="639"/>
      <c r="J33" s="639"/>
      <c r="K33" s="637"/>
      <c r="L33" s="637"/>
    </row>
    <row r="34" spans="2:19" s="638" customFormat="1">
      <c r="B34" s="846" t="s">
        <v>530</v>
      </c>
      <c r="C34" s="847"/>
      <c r="D34" s="847"/>
      <c r="E34" s="847"/>
      <c r="F34" s="847"/>
      <c r="G34" s="847"/>
      <c r="H34" s="847"/>
      <c r="I34" s="847"/>
      <c r="J34" s="847"/>
      <c r="K34" s="637"/>
      <c r="L34" s="637"/>
    </row>
    <row r="35" spans="2:19" ht="11.25" customHeight="1">
      <c r="B35" s="28"/>
      <c r="C35" s="28"/>
      <c r="D35" s="28"/>
      <c r="E35" s="28"/>
      <c r="F35" s="28"/>
      <c r="G35" s="28"/>
      <c r="H35" s="28"/>
      <c r="I35" s="28"/>
      <c r="J35" s="28"/>
      <c r="K35" s="28"/>
      <c r="L35" s="395"/>
      <c r="M35" s="395"/>
      <c r="N35" s="395"/>
      <c r="O35" s="395"/>
      <c r="P35" s="395"/>
      <c r="Q35" s="395"/>
      <c r="R35" s="395"/>
      <c r="S35" s="395"/>
    </row>
    <row r="36" spans="2:19" ht="11.25" customHeight="1">
      <c r="B36" s="398"/>
      <c r="C36" s="841" t="s">
        <v>53</v>
      </c>
      <c r="D36" s="842"/>
      <c r="E36" s="842"/>
      <c r="F36" s="842"/>
      <c r="G36" s="844" t="s">
        <v>69</v>
      </c>
      <c r="H36" s="844"/>
      <c r="I36" s="844"/>
      <c r="J36" s="845"/>
      <c r="L36" s="395"/>
      <c r="M36" s="395"/>
      <c r="N36" s="395"/>
      <c r="O36" s="395"/>
      <c r="P36" s="395"/>
      <c r="Q36" s="395"/>
      <c r="R36" s="395"/>
      <c r="S36" s="395"/>
    </row>
    <row r="37" spans="2:19" s="638" customFormat="1">
      <c r="B37" s="398"/>
      <c r="C37" s="399" t="s">
        <v>87</v>
      </c>
      <c r="D37" s="399" t="s">
        <v>0</v>
      </c>
      <c r="E37" s="399" t="s">
        <v>88</v>
      </c>
      <c r="F37" s="399" t="s">
        <v>89</v>
      </c>
      <c r="G37" s="399" t="s">
        <v>84</v>
      </c>
      <c r="H37" s="399" t="s">
        <v>78</v>
      </c>
      <c r="I37" s="399" t="s">
        <v>101</v>
      </c>
      <c r="J37" s="399" t="s">
        <v>89</v>
      </c>
      <c r="L37" s="637"/>
      <c r="M37" s="637"/>
      <c r="N37" s="637"/>
      <c r="O37" s="637"/>
      <c r="P37" s="637"/>
      <c r="Q37" s="637"/>
      <c r="R37" s="637"/>
      <c r="S37" s="637"/>
    </row>
    <row r="38" spans="2:19" s="638" customFormat="1">
      <c r="B38" s="400" t="s">
        <v>397</v>
      </c>
      <c r="C38" s="105">
        <v>5001.127627586784</v>
      </c>
      <c r="D38" s="105">
        <v>4940.9774620438993</v>
      </c>
      <c r="E38" s="105">
        <v>5090.1391415035105</v>
      </c>
      <c r="F38" s="105">
        <v>5247.4539378051677</v>
      </c>
      <c r="G38" s="105">
        <v>5050.8651628938132</v>
      </c>
      <c r="H38" s="105">
        <v>5070.2357512110284</v>
      </c>
      <c r="I38" s="105">
        <v>5163.6877926174329</v>
      </c>
      <c r="J38" s="105">
        <v>5104.2665199949051</v>
      </c>
      <c r="K38" s="637"/>
      <c r="L38" s="637"/>
      <c r="M38" s="31"/>
      <c r="N38" s="31"/>
      <c r="O38" s="31"/>
      <c r="P38" s="31"/>
      <c r="Q38" s="31"/>
      <c r="R38" s="31"/>
      <c r="S38" s="637"/>
    </row>
    <row r="39" spans="2:19" s="640" customFormat="1">
      <c r="B39" s="400" t="s">
        <v>531</v>
      </c>
      <c r="C39" s="105">
        <v>2213.8733650729664</v>
      </c>
      <c r="D39" s="105">
        <v>2286.3417359033383</v>
      </c>
      <c r="E39" s="105">
        <v>2335.1293245530642</v>
      </c>
      <c r="F39" s="105">
        <v>2410.0932988595559</v>
      </c>
      <c r="G39" s="105">
        <v>2544.6122847870943</v>
      </c>
      <c r="H39" s="105">
        <v>2602.7805048998512</v>
      </c>
      <c r="I39" s="105">
        <v>2642.1892843993819</v>
      </c>
      <c r="J39" s="105">
        <v>2716.7690730136196</v>
      </c>
      <c r="K39" s="637"/>
      <c r="L39" s="637"/>
      <c r="M39" s="31"/>
      <c r="N39" s="31"/>
      <c r="O39" s="31"/>
      <c r="P39" s="31"/>
      <c r="Q39" s="31"/>
      <c r="R39" s="31"/>
      <c r="S39" s="637"/>
    </row>
    <row r="40" spans="2:19" s="638" customFormat="1">
      <c r="B40" s="400" t="s">
        <v>532</v>
      </c>
      <c r="C40" s="105">
        <v>3640.4258949036503</v>
      </c>
      <c r="D40" s="105">
        <v>3553.5798662548418</v>
      </c>
      <c r="E40" s="105">
        <v>3471.8055774141499</v>
      </c>
      <c r="F40" s="105">
        <v>3517.6910414824742</v>
      </c>
      <c r="G40" s="105">
        <v>3571.27078303089</v>
      </c>
      <c r="H40" s="105">
        <v>3342.6340971909299</v>
      </c>
      <c r="I40" s="105">
        <v>3371.94879906191</v>
      </c>
      <c r="J40" s="105">
        <v>3333.5323225657567</v>
      </c>
      <c r="K40" s="637"/>
      <c r="L40" s="637"/>
      <c r="M40" s="31"/>
      <c r="N40" s="31"/>
      <c r="O40" s="31"/>
      <c r="P40" s="31"/>
      <c r="Q40" s="31"/>
      <c r="R40" s="31"/>
      <c r="S40" s="637"/>
    </row>
    <row r="41" spans="2:19" s="640" customFormat="1">
      <c r="B41" s="400" t="s">
        <v>533</v>
      </c>
      <c r="C41" s="105">
        <v>1187.8831004346157</v>
      </c>
      <c r="D41" s="105">
        <v>1224.4799141223862</v>
      </c>
      <c r="E41" s="105">
        <v>1257.2549947045336</v>
      </c>
      <c r="F41" s="105">
        <v>1306.8800555135522</v>
      </c>
      <c r="G41" s="105">
        <v>1319.0036048359311</v>
      </c>
      <c r="H41" s="105">
        <v>1352.9961381351552</v>
      </c>
      <c r="I41" s="105">
        <v>1388.3276812532831</v>
      </c>
      <c r="J41" s="105">
        <v>1463.6054191106141</v>
      </c>
      <c r="K41" s="637"/>
      <c r="L41" s="637"/>
      <c r="M41" s="31"/>
      <c r="N41" s="31"/>
      <c r="O41" s="31"/>
      <c r="P41" s="31"/>
      <c r="Q41" s="31"/>
      <c r="R41" s="31"/>
      <c r="S41" s="637"/>
    </row>
    <row r="42" spans="2:19" s="640" customFormat="1">
      <c r="B42" s="400" t="s">
        <v>534</v>
      </c>
      <c r="C42" s="105">
        <v>2458.5127709410863</v>
      </c>
      <c r="D42" s="105">
        <v>2433.3525114739268</v>
      </c>
      <c r="E42" s="105">
        <v>2436.3418857871006</v>
      </c>
      <c r="F42" s="105">
        <v>2551.6526426375062</v>
      </c>
      <c r="G42" s="105">
        <v>2570.6927270245264</v>
      </c>
      <c r="H42" s="105">
        <v>2514.2237712925694</v>
      </c>
      <c r="I42" s="105">
        <v>2554.7573850740105</v>
      </c>
      <c r="J42" s="105">
        <v>2590.5640258935455</v>
      </c>
      <c r="K42" s="637"/>
      <c r="L42" s="637"/>
      <c r="M42" s="31"/>
      <c r="N42" s="31"/>
      <c r="O42" s="31"/>
      <c r="P42" s="31"/>
      <c r="Q42" s="31"/>
      <c r="R42" s="31"/>
      <c r="S42" s="637"/>
    </row>
    <row r="43" spans="2:19" s="643" customFormat="1">
      <c r="B43" s="401" t="s">
        <v>535</v>
      </c>
      <c r="C43" s="641">
        <f>C42*1.5</f>
        <v>3687.7691564116294</v>
      </c>
      <c r="D43" s="641">
        <f t="shared" ref="D43:J43" si="0">D42*1.5</f>
        <v>3650.0287672108902</v>
      </c>
      <c r="E43" s="641">
        <f t="shared" si="0"/>
        <v>3654.5128286806512</v>
      </c>
      <c r="F43" s="641">
        <f t="shared" si="0"/>
        <v>3827.4789639562596</v>
      </c>
      <c r="G43" s="641">
        <f t="shared" si="0"/>
        <v>3856.0390905367894</v>
      </c>
      <c r="H43" s="641">
        <f t="shared" si="0"/>
        <v>3771.3356569388543</v>
      </c>
      <c r="I43" s="641">
        <f t="shared" si="0"/>
        <v>3832.1360776110159</v>
      </c>
      <c r="J43" s="641">
        <f t="shared" si="0"/>
        <v>3885.8460388403182</v>
      </c>
      <c r="K43" s="642"/>
      <c r="L43" s="642"/>
      <c r="M43" s="642"/>
      <c r="N43" s="642"/>
      <c r="O43" s="642"/>
      <c r="P43" s="642"/>
      <c r="Q43" s="642"/>
      <c r="R43" s="642"/>
      <c r="S43" s="642"/>
    </row>
    <row r="44" spans="2:19" ht="11.25" customHeight="1">
      <c r="C44" s="402"/>
      <c r="L44" s="395"/>
      <c r="M44" s="395"/>
      <c r="N44" s="395"/>
      <c r="O44" s="395"/>
      <c r="P44" s="395"/>
      <c r="Q44" s="395"/>
      <c r="R44" s="395"/>
      <c r="S44" s="395"/>
    </row>
    <row r="45" spans="2:19" ht="11.25" customHeight="1">
      <c r="C45" s="402"/>
    </row>
  </sheetData>
  <mergeCells count="7">
    <mergeCell ref="C36:F36"/>
    <mergeCell ref="B32:J32"/>
    <mergeCell ref="B5:J5"/>
    <mergeCell ref="B3:J3"/>
    <mergeCell ref="B1:J1"/>
    <mergeCell ref="G36:J36"/>
    <mergeCell ref="B34:J34"/>
  </mergeCells>
  <hyperlinks>
    <hyperlink ref="B33" r:id="rId1" xr:uid="{00000000-0004-0000-2000-000000000000}"/>
    <hyperlink ref="B1" location="Contents_en!B34" display="II. International investment position at 03/31/2023 (preliminary data)" xr:uid="{00000000-0004-0000-2000-000003000000}"/>
    <hyperlink ref="B1:J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T39"/>
  <sheetViews>
    <sheetView showGridLines="0" showRowColHeaders="0" zoomScaleNormal="100" workbookViewId="0"/>
  </sheetViews>
  <sheetFormatPr defaultColWidth="9.140625" defaultRowHeight="11.25"/>
  <cols>
    <col min="1" max="1" customWidth="true" style="336" width="5.7109375" collapsed="false"/>
    <col min="2" max="2" customWidth="true" style="336" width="20.7109375" collapsed="false"/>
    <col min="3" max="10" customWidth="true" style="336" width="9.0" collapsed="false"/>
    <col min="11" max="16384" style="336" width="9.140625" collapsed="false"/>
  </cols>
  <sheetData>
    <row r="1" spans="2:10" s="4" customFormat="1" ht="15">
      <c r="B1" s="686" t="s">
        <v>155</v>
      </c>
      <c r="C1" s="686"/>
      <c r="D1" s="686"/>
      <c r="E1" s="686"/>
      <c r="F1" s="686"/>
      <c r="G1" s="686"/>
      <c r="H1" s="686"/>
      <c r="I1" s="686"/>
      <c r="J1" s="686"/>
    </row>
    <row r="3" spans="2:10" s="635" customFormat="1" ht="30" customHeight="1">
      <c r="B3" s="852" t="s">
        <v>99</v>
      </c>
      <c r="C3" s="852"/>
      <c r="D3" s="852"/>
      <c r="E3" s="852"/>
      <c r="F3" s="852"/>
      <c r="G3" s="852"/>
      <c r="H3" s="852"/>
      <c r="I3" s="852"/>
      <c r="J3" s="852"/>
    </row>
    <row r="4" spans="2:10" ht="5.0999999999999996" customHeight="1">
      <c r="B4" s="403"/>
    </row>
    <row r="5" spans="2:10" s="635" customFormat="1" ht="30" customHeight="1">
      <c r="B5" s="810" t="s">
        <v>217</v>
      </c>
      <c r="C5" s="810"/>
      <c r="D5" s="810"/>
      <c r="E5" s="810"/>
      <c r="F5" s="810"/>
      <c r="G5" s="810"/>
      <c r="H5" s="810"/>
      <c r="I5" s="810"/>
      <c r="J5" s="810"/>
    </row>
    <row r="6" spans="2:10">
      <c r="B6" s="403"/>
    </row>
    <row r="7" spans="2:10">
      <c r="B7" s="403"/>
    </row>
    <row r="8" spans="2:10">
      <c r="B8" s="403"/>
    </row>
    <row r="9" spans="2:10">
      <c r="B9" s="403"/>
    </row>
    <row r="10" spans="2:10">
      <c r="B10" s="403"/>
    </row>
    <row r="11" spans="2:10">
      <c r="B11" s="403"/>
    </row>
    <row r="12" spans="2:10">
      <c r="B12" s="403"/>
    </row>
    <row r="13" spans="2:10">
      <c r="B13" s="403"/>
    </row>
    <row r="14" spans="2:10">
      <c r="B14" s="403"/>
    </row>
    <row r="15" spans="2:10">
      <c r="B15" s="403"/>
    </row>
    <row r="16" spans="2:10">
      <c r="B16" s="403"/>
    </row>
    <row r="17" spans="2:10">
      <c r="B17" s="403"/>
    </row>
    <row r="18" spans="2:10">
      <c r="B18" s="403"/>
    </row>
    <row r="19" spans="2:10">
      <c r="B19" s="403"/>
    </row>
    <row r="20" spans="2:10">
      <c r="B20" s="403"/>
    </row>
    <row r="21" spans="2:10">
      <c r="B21" s="403"/>
    </row>
    <row r="22" spans="2:10">
      <c r="B22" s="403"/>
    </row>
    <row r="23" spans="2:10">
      <c r="B23" s="403"/>
    </row>
    <row r="24" spans="2:10">
      <c r="B24" s="403"/>
    </row>
    <row r="25" spans="2:10">
      <c r="B25" s="403"/>
    </row>
    <row r="26" spans="2:10">
      <c r="B26" s="403"/>
    </row>
    <row r="27" spans="2:10">
      <c r="B27" s="403"/>
    </row>
    <row r="28" spans="2:10">
      <c r="B28" s="403"/>
    </row>
    <row r="29" spans="2:10">
      <c r="B29" s="403"/>
    </row>
    <row r="30" spans="2:10">
      <c r="B30" s="853" t="s">
        <v>370</v>
      </c>
      <c r="C30" s="853"/>
      <c r="D30" s="853"/>
      <c r="E30" s="853"/>
      <c r="F30" s="853"/>
      <c r="G30" s="853"/>
      <c r="H30" s="853"/>
      <c r="I30" s="853"/>
      <c r="J30" s="853"/>
    </row>
    <row r="31" spans="2:10">
      <c r="B31" s="853" t="s">
        <v>536</v>
      </c>
      <c r="C31" s="853"/>
      <c r="D31" s="853"/>
      <c r="E31" s="853"/>
      <c r="F31" s="853"/>
      <c r="G31" s="853"/>
      <c r="H31" s="853"/>
      <c r="I31" s="853"/>
      <c r="J31" s="853"/>
    </row>
    <row r="32" spans="2:10">
      <c r="B32" s="403"/>
    </row>
    <row r="33" spans="2:20" s="404" customFormat="1" ht="11.25" customHeight="1">
      <c r="B33" s="848"/>
      <c r="C33" s="850">
        <v>2024</v>
      </c>
      <c r="D33" s="851"/>
      <c r="E33" s="851"/>
      <c r="F33" s="851"/>
      <c r="G33" s="850">
        <v>2025</v>
      </c>
      <c r="H33" s="851"/>
      <c r="I33" s="851"/>
      <c r="J33" s="854"/>
      <c r="K33" s="336"/>
      <c r="L33" s="336"/>
      <c r="M33" s="336"/>
      <c r="N33" s="336"/>
      <c r="O33" s="336"/>
      <c r="P33" s="336"/>
      <c r="Q33" s="336"/>
      <c r="R33" s="336"/>
      <c r="S33" s="336"/>
      <c r="T33" s="336"/>
    </row>
    <row r="34" spans="2:20" s="404" customFormat="1">
      <c r="B34" s="849"/>
      <c r="C34" s="399" t="s">
        <v>87</v>
      </c>
      <c r="D34" s="399" t="s">
        <v>0</v>
      </c>
      <c r="E34" s="399" t="s">
        <v>88</v>
      </c>
      <c r="F34" s="399" t="s">
        <v>89</v>
      </c>
      <c r="G34" s="399" t="s">
        <v>84</v>
      </c>
      <c r="H34" s="399" t="s">
        <v>78</v>
      </c>
      <c r="I34" s="399" t="s">
        <v>101</v>
      </c>
      <c r="J34" s="399" t="s">
        <v>89</v>
      </c>
      <c r="K34" s="336"/>
      <c r="L34" s="336"/>
      <c r="M34" s="336"/>
      <c r="N34" s="336"/>
      <c r="O34" s="336"/>
      <c r="P34" s="336"/>
      <c r="Q34" s="336"/>
      <c r="R34" s="336"/>
      <c r="S34" s="336"/>
      <c r="T34" s="336"/>
    </row>
    <row r="35" spans="2:20">
      <c r="B35" s="405" t="s">
        <v>355</v>
      </c>
      <c r="C35" s="105">
        <v>2787.3004184640149</v>
      </c>
      <c r="D35" s="105">
        <v>2812.6181575748783</v>
      </c>
      <c r="E35" s="105">
        <v>2914.9215435982696</v>
      </c>
      <c r="F35" s="105">
        <v>2958.2704279623126</v>
      </c>
      <c r="G35" s="105">
        <v>2957.3126373734281</v>
      </c>
      <c r="H35" s="105">
        <v>3006.6652074980302</v>
      </c>
      <c r="I35" s="105">
        <v>3132.5483048276888</v>
      </c>
      <c r="J35" s="105">
        <v>3143.6212650969646</v>
      </c>
      <c r="M35" s="31"/>
      <c r="N35" s="31"/>
      <c r="O35" s="31"/>
      <c r="P35" s="31"/>
      <c r="Q35" s="31"/>
      <c r="R35" s="31"/>
    </row>
    <row r="36" spans="2:20">
      <c r="B36" s="405" t="s">
        <v>421</v>
      </c>
      <c r="C36" s="105">
        <v>526.3404957572086</v>
      </c>
      <c r="D36" s="105">
        <v>511.79795250837856</v>
      </c>
      <c r="E36" s="105">
        <v>526.80125710171092</v>
      </c>
      <c r="F36" s="105">
        <v>506.88683957715432</v>
      </c>
      <c r="G36" s="105">
        <v>530.91659795426335</v>
      </c>
      <c r="H36" s="105">
        <v>526.26339609013723</v>
      </c>
      <c r="I36" s="105">
        <v>582.81025144924138</v>
      </c>
      <c r="J36" s="105">
        <v>590.83615476766568</v>
      </c>
      <c r="M36" s="31"/>
      <c r="N36" s="31"/>
      <c r="O36" s="31"/>
      <c r="P36" s="31"/>
      <c r="Q36" s="31"/>
      <c r="R36" s="31"/>
    </row>
    <row r="37" spans="2:20">
      <c r="B37" s="405" t="s">
        <v>420</v>
      </c>
      <c r="C37" s="105">
        <v>-25.174657961059467</v>
      </c>
      <c r="D37" s="105">
        <v>-33.139277184824223</v>
      </c>
      <c r="E37" s="105">
        <v>-21.906031911829075</v>
      </c>
      <c r="F37" s="105">
        <v>-24.496464094496854</v>
      </c>
      <c r="G37" s="105">
        <v>-26.357073955649746</v>
      </c>
      <c r="H37" s="105">
        <v>-14.235152254460711</v>
      </c>
      <c r="I37" s="105">
        <v>-13.732995427388758</v>
      </c>
      <c r="J37" s="105">
        <v>-13.630201077878572</v>
      </c>
      <c r="M37" s="31"/>
      <c r="N37" s="31"/>
      <c r="O37" s="31"/>
      <c r="P37" s="31"/>
      <c r="Q37" s="31"/>
      <c r="R37" s="31"/>
    </row>
    <row r="38" spans="2:20">
      <c r="C38" s="406"/>
      <c r="D38" s="406"/>
      <c r="E38" s="406"/>
      <c r="F38" s="406"/>
      <c r="G38" s="406"/>
      <c r="H38" s="406"/>
      <c r="I38" s="406"/>
      <c r="J38" s="406"/>
    </row>
    <row r="39" spans="2:20">
      <c r="C39" s="407"/>
      <c r="D39" s="407"/>
      <c r="E39" s="407"/>
      <c r="F39" s="407"/>
      <c r="G39" s="407"/>
      <c r="H39" s="407"/>
      <c r="I39" s="407"/>
      <c r="J39" s="407"/>
    </row>
  </sheetData>
  <mergeCells count="8">
    <mergeCell ref="B33:B34"/>
    <mergeCell ref="C33:F33"/>
    <mergeCell ref="B1:J1"/>
    <mergeCell ref="B5:J5"/>
    <mergeCell ref="B3:J3"/>
    <mergeCell ref="B31:J31"/>
    <mergeCell ref="G33:J33"/>
    <mergeCell ref="B30:J30"/>
  </mergeCells>
  <hyperlinks>
    <hyperlink ref="B1:F1" location="Contents_en!B34" display="II. International investment position at 03/31/2023 (preliminary data)" xr:uid="{00000000-0004-0000-2100-000002000000}"/>
    <hyperlink ref="B1:J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9"/>
  <sheetViews>
    <sheetView showGridLines="0" showRowColHeaders="0" zoomScaleNormal="100" zoomScaleSheetLayoutView="80" workbookViewId="0"/>
  </sheetViews>
  <sheetFormatPr defaultColWidth="9.140625" defaultRowHeight="11.25"/>
  <cols>
    <col min="1" max="1" customWidth="true" style="409" width="5.7109375" collapsed="false"/>
    <col min="2" max="2" customWidth="true" style="409" width="70.0" collapsed="false"/>
    <col min="3" max="10" customWidth="true" style="409" width="9.0" collapsed="false"/>
    <col min="11" max="22" customWidth="true" style="409" width="9.140625" collapsed="false"/>
    <col min="23" max="16384" style="409" width="9.140625" collapsed="false"/>
  </cols>
  <sheetData>
    <row r="1" spans="2:10" s="4" customFormat="1" ht="15">
      <c r="B1" s="686" t="s">
        <v>155</v>
      </c>
      <c r="C1" s="686"/>
      <c r="D1" s="686"/>
      <c r="E1" s="686"/>
      <c r="F1" s="94"/>
      <c r="G1" s="94"/>
      <c r="H1" s="408"/>
    </row>
    <row r="3" spans="2:10" s="645" customFormat="1" ht="30" customHeight="1">
      <c r="B3" s="852" t="s">
        <v>350</v>
      </c>
      <c r="C3" s="852"/>
      <c r="D3" s="852"/>
      <c r="E3" s="852"/>
      <c r="J3" s="646"/>
    </row>
    <row r="4" spans="2:10" ht="5.0999999999999996" customHeight="1"/>
    <row r="5" spans="2:10" s="644" customFormat="1" ht="15">
      <c r="B5" s="855" t="s">
        <v>218</v>
      </c>
      <c r="C5" s="855"/>
      <c r="D5" s="855"/>
      <c r="E5" s="855"/>
      <c r="F5" s="635"/>
      <c r="G5" s="635"/>
      <c r="H5" s="635"/>
    </row>
    <row r="6" spans="2:10">
      <c r="F6" s="410"/>
    </row>
    <row r="41" spans="2:10">
      <c r="B41" s="411" t="s">
        <v>537</v>
      </c>
    </row>
    <row r="42" spans="2:10">
      <c r="D42" s="412"/>
      <c r="E42" s="412"/>
    </row>
    <row r="43" spans="2:10">
      <c r="B43" s="413" t="s">
        <v>442</v>
      </c>
      <c r="C43" s="414">
        <v>9.8182987325997617E-3</v>
      </c>
      <c r="I43" s="31"/>
      <c r="J43" s="31"/>
    </row>
    <row r="44" spans="2:10">
      <c r="B44" s="413" t="s">
        <v>538</v>
      </c>
      <c r="C44" s="415">
        <v>0.3298354310105362</v>
      </c>
      <c r="I44" s="31"/>
      <c r="J44" s="31"/>
    </row>
    <row r="45" spans="2:10">
      <c r="B45" s="413" t="s">
        <v>539</v>
      </c>
      <c r="C45" s="415">
        <v>0.27035380713668655</v>
      </c>
      <c r="I45" s="31"/>
      <c r="J45" s="31"/>
    </row>
    <row r="46" spans="2:10">
      <c r="B46" s="413" t="s">
        <v>540</v>
      </c>
      <c r="C46" s="415">
        <v>0.17693620190099804</v>
      </c>
      <c r="I46" s="31"/>
      <c r="J46" s="31"/>
    </row>
    <row r="47" spans="2:10">
      <c r="B47" s="413" t="s">
        <v>541</v>
      </c>
      <c r="C47" s="415">
        <v>5.1828678562674098E-2</v>
      </c>
      <c r="I47" s="31"/>
      <c r="J47" s="31"/>
    </row>
    <row r="48" spans="2:10">
      <c r="B48" s="413" t="s">
        <v>542</v>
      </c>
      <c r="C48" s="415">
        <v>4.9186548491261035E-2</v>
      </c>
      <c r="D48" s="97"/>
      <c r="E48" s="97"/>
      <c r="I48" s="31"/>
      <c r="J48" s="31"/>
    </row>
    <row r="49" spans="2:10">
      <c r="B49" s="416" t="s">
        <v>543</v>
      </c>
      <c r="C49" s="415">
        <v>3.6440863772448873E-2</v>
      </c>
      <c r="I49" s="31"/>
      <c r="J49" s="31"/>
    </row>
    <row r="50" spans="2:10">
      <c r="B50" s="413" t="s">
        <v>544</v>
      </c>
      <c r="C50" s="415">
        <v>3.1229962600876921E-2</v>
      </c>
      <c r="I50" s="31"/>
      <c r="J50" s="31"/>
    </row>
    <row r="51" spans="2:10">
      <c r="B51" s="413" t="s">
        <v>545</v>
      </c>
      <c r="C51" s="415">
        <v>1.6638606137751415E-2</v>
      </c>
      <c r="I51" s="31"/>
      <c r="J51" s="31"/>
    </row>
    <row r="52" spans="2:10">
      <c r="B52" s="413" t="s">
        <v>546</v>
      </c>
      <c r="C52" s="415">
        <v>1.5088293690386438E-2</v>
      </c>
      <c r="I52" s="31"/>
      <c r="J52" s="31"/>
    </row>
    <row r="53" spans="2:10">
      <c r="B53" s="413" t="s">
        <v>547</v>
      </c>
      <c r="C53" s="415">
        <v>1.2643307963780622E-2</v>
      </c>
      <c r="I53" s="31"/>
      <c r="J53" s="31"/>
    </row>
    <row r="54" spans="2:10" ht="15">
      <c r="I54" s="4"/>
      <c r="J54" s="4"/>
    </row>
    <row r="56" spans="2:10">
      <c r="C56" s="417"/>
    </row>
    <row r="57" spans="2:10">
      <c r="C57" s="418"/>
    </row>
    <row r="58" spans="2:10">
      <c r="C58" s="419"/>
    </row>
    <row r="59" spans="2:10">
      <c r="C59" s="419"/>
    </row>
    <row r="60" spans="2:10">
      <c r="C60" s="419"/>
    </row>
    <row r="61" spans="2:10">
      <c r="C61" s="419"/>
    </row>
    <row r="62" spans="2:10">
      <c r="C62" s="419"/>
    </row>
    <row r="63" spans="2:10">
      <c r="C63" s="419"/>
    </row>
    <row r="64" spans="2:10">
      <c r="C64" s="419"/>
    </row>
    <row r="65" spans="3:3">
      <c r="C65" s="419"/>
    </row>
    <row r="66" spans="3:3">
      <c r="C66" s="419"/>
    </row>
    <row r="67" spans="3:3">
      <c r="C67" s="419"/>
    </row>
    <row r="68" spans="3:3">
      <c r="C68" s="419"/>
    </row>
    <row r="69" spans="3:3">
      <c r="C69" s="419"/>
    </row>
  </sheetData>
  <mergeCells count="3">
    <mergeCell ref="B1:E1"/>
    <mergeCell ref="B5:E5"/>
    <mergeCell ref="B3:E3"/>
  </mergeCells>
  <hyperlinks>
    <hyperlink ref="B1:E1" location="Contents_en!B34" display="II. International investment position at 03/31/2023 (preliminary data)" xr:uid="{00000000-0004-0000-2200-000002000000}"/>
    <hyperlink ref="B1:E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S39"/>
  <sheetViews>
    <sheetView showGridLines="0" showRowColHeaders="0" zoomScaleNormal="100" workbookViewId="0"/>
  </sheetViews>
  <sheetFormatPr defaultColWidth="9.140625" defaultRowHeight="11.25" customHeight="1"/>
  <cols>
    <col min="1" max="1" customWidth="true" style="327" width="5.7109375" collapsed="false"/>
    <col min="2" max="2" customWidth="true" style="327" width="12.140625" collapsed="false"/>
    <col min="3" max="3" customWidth="true" style="327" width="14.42578125" collapsed="false"/>
    <col min="4" max="10" customWidth="true" style="327" width="9.0" collapsed="false"/>
    <col min="11" max="11" customWidth="true" style="327" width="9.5703125" collapsed="false"/>
    <col min="12" max="16384" style="327" width="9.140625" collapsed="false"/>
  </cols>
  <sheetData>
    <row r="1" spans="2:12" s="4" customFormat="1" ht="15">
      <c r="B1" s="686" t="s">
        <v>155</v>
      </c>
      <c r="C1" s="686"/>
      <c r="D1" s="686"/>
      <c r="E1" s="686"/>
      <c r="F1" s="686"/>
      <c r="G1" s="686"/>
      <c r="H1" s="686"/>
      <c r="I1" s="686"/>
      <c r="J1" s="686"/>
      <c r="K1" s="686"/>
      <c r="L1" s="571"/>
    </row>
    <row r="3" spans="2:12" s="635" customFormat="1" ht="15">
      <c r="B3" s="863" t="s">
        <v>352</v>
      </c>
      <c r="C3" s="863"/>
      <c r="D3" s="863"/>
      <c r="E3" s="863"/>
      <c r="F3" s="863"/>
      <c r="G3" s="863"/>
      <c r="H3" s="863"/>
      <c r="I3" s="863"/>
      <c r="J3" s="863"/>
      <c r="K3" s="863"/>
      <c r="L3" s="420"/>
    </row>
    <row r="4" spans="2:12" ht="5.0999999999999996" customHeight="1">
      <c r="B4" s="421"/>
      <c r="C4" s="422"/>
    </row>
    <row r="5" spans="2:12" s="635" customFormat="1" ht="15">
      <c r="B5" s="864" t="s">
        <v>74</v>
      </c>
      <c r="C5" s="864"/>
      <c r="D5" s="864"/>
      <c r="E5" s="864"/>
      <c r="F5" s="864"/>
      <c r="G5" s="864"/>
      <c r="H5" s="864"/>
      <c r="I5" s="864"/>
      <c r="J5" s="864"/>
      <c r="K5" s="864"/>
    </row>
    <row r="6" spans="2:12" ht="11.25" customHeight="1">
      <c r="B6" s="421"/>
      <c r="C6" s="422"/>
    </row>
    <row r="7" spans="2:12" ht="11.25" customHeight="1">
      <c r="B7" s="421"/>
      <c r="C7" s="422"/>
    </row>
    <row r="8" spans="2:12" ht="11.25" customHeight="1">
      <c r="B8" s="421"/>
      <c r="C8" s="422"/>
    </row>
    <row r="9" spans="2:12" ht="11.25" customHeight="1">
      <c r="B9" s="421"/>
      <c r="C9" s="422"/>
    </row>
    <row r="10" spans="2:12" ht="11.25" customHeight="1">
      <c r="B10" s="421"/>
      <c r="C10" s="422"/>
    </row>
    <row r="11" spans="2:12" ht="11.25" customHeight="1">
      <c r="B11" s="421"/>
      <c r="C11" s="422"/>
    </row>
    <row r="12" spans="2:12" ht="11.25" customHeight="1">
      <c r="B12" s="421"/>
      <c r="C12" s="422"/>
    </row>
    <row r="13" spans="2:12" ht="11.25" customHeight="1">
      <c r="B13" s="421"/>
      <c r="C13" s="422"/>
    </row>
    <row r="14" spans="2:12" ht="11.25" customHeight="1">
      <c r="B14" s="421"/>
      <c r="C14" s="422"/>
    </row>
    <row r="15" spans="2:12" s="336" customFormat="1">
      <c r="B15" s="647"/>
      <c r="C15" s="629"/>
    </row>
    <row r="16" spans="2:12" ht="11.25" customHeight="1">
      <c r="B16" s="421"/>
      <c r="C16" s="422"/>
    </row>
    <row r="17" spans="2:11" ht="11.25" customHeight="1">
      <c r="B17" s="421"/>
      <c r="C17" s="422"/>
    </row>
    <row r="18" spans="2:11" ht="11.25" customHeight="1">
      <c r="B18" s="421"/>
      <c r="C18" s="422"/>
    </row>
    <row r="19" spans="2:11" ht="11.25" customHeight="1">
      <c r="B19" s="421"/>
      <c r="C19" s="422"/>
    </row>
    <row r="20" spans="2:11" ht="11.25" customHeight="1">
      <c r="B20" s="421"/>
      <c r="C20" s="422"/>
    </row>
    <row r="21" spans="2:11" ht="11.25" customHeight="1">
      <c r="B21" s="421"/>
      <c r="C21" s="422"/>
    </row>
    <row r="22" spans="2:11" ht="11.25" customHeight="1">
      <c r="B22" s="421"/>
      <c r="C22" s="422"/>
    </row>
    <row r="23" spans="2:11" ht="11.25" customHeight="1">
      <c r="B23" s="421"/>
      <c r="C23" s="422"/>
    </row>
    <row r="24" spans="2:11" ht="11.25" customHeight="1">
      <c r="B24" s="421"/>
      <c r="C24" s="422"/>
    </row>
    <row r="25" spans="2:11" ht="11.25" customHeight="1">
      <c r="B25" s="421"/>
      <c r="C25" s="422"/>
    </row>
    <row r="26" spans="2:11" ht="11.25" customHeight="1">
      <c r="B26" s="421"/>
      <c r="C26" s="422"/>
    </row>
    <row r="27" spans="2:11" ht="11.25" customHeight="1">
      <c r="B27" s="421"/>
      <c r="C27" s="422"/>
    </row>
    <row r="28" spans="2:11" ht="11.25" customHeight="1">
      <c r="B28" s="421"/>
      <c r="C28" s="422"/>
    </row>
    <row r="29" spans="2:11" ht="11.25" customHeight="1">
      <c r="B29" s="421"/>
      <c r="C29" s="422"/>
    </row>
    <row r="30" spans="2:11" ht="11.25" customHeight="1">
      <c r="B30" s="421"/>
      <c r="C30" s="422"/>
    </row>
    <row r="31" spans="2:11" ht="11.25" customHeight="1">
      <c r="B31" s="421"/>
      <c r="C31" s="422"/>
    </row>
    <row r="32" spans="2:11" s="336" customFormat="1">
      <c r="B32" s="853" t="s">
        <v>370</v>
      </c>
      <c r="C32" s="853"/>
      <c r="D32" s="853"/>
      <c r="E32" s="853"/>
      <c r="F32" s="853"/>
      <c r="G32" s="853"/>
      <c r="H32" s="853"/>
      <c r="I32" s="586"/>
      <c r="J32" s="586"/>
      <c r="K32" s="28"/>
    </row>
    <row r="33" spans="2:19" s="404" customFormat="1" ht="11.25" customHeight="1">
      <c r="B33" s="857"/>
      <c r="C33" s="858"/>
      <c r="D33" s="861">
        <v>2024</v>
      </c>
      <c r="E33" s="862"/>
      <c r="F33" s="862"/>
      <c r="G33" s="862"/>
      <c r="H33" s="861">
        <v>2025</v>
      </c>
      <c r="I33" s="862"/>
      <c r="J33" s="862"/>
      <c r="K33" s="865"/>
    </row>
    <row r="34" spans="2:19" s="404" customFormat="1">
      <c r="B34" s="859"/>
      <c r="C34" s="860"/>
      <c r="D34" s="424" t="s">
        <v>87</v>
      </c>
      <c r="E34" s="424" t="s">
        <v>0</v>
      </c>
      <c r="F34" s="424" t="s">
        <v>88</v>
      </c>
      <c r="G34" s="424" t="s">
        <v>89</v>
      </c>
      <c r="H34" s="424" t="s">
        <v>84</v>
      </c>
      <c r="I34" s="424" t="s">
        <v>78</v>
      </c>
      <c r="J34" s="424" t="s">
        <v>101</v>
      </c>
      <c r="K34" s="424" t="s">
        <v>89</v>
      </c>
    </row>
    <row r="35" spans="2:19" s="336" customFormat="1">
      <c r="B35" s="856" t="s">
        <v>481</v>
      </c>
      <c r="C35" s="423" t="s">
        <v>489</v>
      </c>
      <c r="D35" s="105">
        <v>38.165728389592758</v>
      </c>
      <c r="E35" s="105">
        <v>35.22347553849351</v>
      </c>
      <c r="F35" s="105">
        <v>38.037262015578548</v>
      </c>
      <c r="G35" s="105">
        <v>39.356664390655922</v>
      </c>
      <c r="H35" s="105">
        <v>41.560372294775213</v>
      </c>
      <c r="I35" s="105">
        <v>39.190110700488376</v>
      </c>
      <c r="J35" s="105">
        <v>41.435669153865497</v>
      </c>
      <c r="K35" s="105">
        <v>37.961484470499066</v>
      </c>
      <c r="L35" s="404"/>
      <c r="M35" s="404"/>
      <c r="N35" s="31"/>
      <c r="O35" s="31"/>
      <c r="P35" s="31"/>
      <c r="Q35" s="31"/>
      <c r="R35" s="31"/>
      <c r="S35" s="31"/>
    </row>
    <row r="36" spans="2:19" s="336" customFormat="1">
      <c r="B36" s="856"/>
      <c r="C36" s="423" t="s">
        <v>491</v>
      </c>
      <c r="D36" s="105">
        <v>61.834271610407242</v>
      </c>
      <c r="E36" s="105">
        <v>64.776524461506497</v>
      </c>
      <c r="F36" s="105">
        <v>61.962737984421459</v>
      </c>
      <c r="G36" s="105">
        <v>60.643335609344071</v>
      </c>
      <c r="H36" s="105">
        <v>58.439627705224787</v>
      </c>
      <c r="I36" s="105">
        <v>60.809889299511624</v>
      </c>
      <c r="J36" s="105">
        <v>58.564330846134503</v>
      </c>
      <c r="K36" s="105">
        <v>62.038515529500934</v>
      </c>
      <c r="L36" s="404"/>
      <c r="M36" s="404"/>
      <c r="N36" s="31"/>
      <c r="O36" s="31"/>
      <c r="P36" s="31"/>
      <c r="Q36" s="31"/>
      <c r="R36" s="31"/>
      <c r="S36" s="31"/>
    </row>
    <row r="37" spans="2:19" s="336" customFormat="1">
      <c r="B37" s="856" t="s">
        <v>482</v>
      </c>
      <c r="C37" s="423" t="s">
        <v>491</v>
      </c>
      <c r="D37" s="105">
        <v>-80.237821546616985</v>
      </c>
      <c r="E37" s="105">
        <v>-79.715177197746428</v>
      </c>
      <c r="F37" s="105">
        <v>-80.232342659108923</v>
      </c>
      <c r="G37" s="105">
        <v>-82.084012927442757</v>
      </c>
      <c r="H37" s="105">
        <v>-81.233572674478154</v>
      </c>
      <c r="I37" s="105">
        <v>-81.619162908886906</v>
      </c>
      <c r="J37" s="105">
        <v>-81.30515084259271</v>
      </c>
      <c r="K37" s="105">
        <v>-81.707871717193157</v>
      </c>
      <c r="L37" s="404"/>
      <c r="M37" s="404"/>
      <c r="N37" s="31"/>
      <c r="O37" s="31"/>
      <c r="P37" s="31"/>
      <c r="Q37" s="31"/>
      <c r="R37" s="31"/>
      <c r="S37" s="31"/>
    </row>
    <row r="38" spans="2:19" s="336" customFormat="1">
      <c r="B38" s="856"/>
      <c r="C38" s="423" t="s">
        <v>489</v>
      </c>
      <c r="D38" s="105">
        <v>-19.762178453383022</v>
      </c>
      <c r="E38" s="105">
        <v>-20.284822802253569</v>
      </c>
      <c r="F38" s="105">
        <v>-19.767657340891088</v>
      </c>
      <c r="G38" s="105">
        <v>-17.915987072557257</v>
      </c>
      <c r="H38" s="105">
        <v>-18.766427325521846</v>
      </c>
      <c r="I38" s="105">
        <v>-18.380837091113101</v>
      </c>
      <c r="J38" s="105">
        <v>-18.694849157407294</v>
      </c>
      <c r="K38" s="105">
        <v>-18.292128282806836</v>
      </c>
      <c r="L38" s="404"/>
      <c r="M38" s="404"/>
      <c r="N38" s="31"/>
      <c r="O38" s="31"/>
      <c r="P38" s="31"/>
      <c r="Q38" s="31"/>
      <c r="R38" s="31"/>
      <c r="S38" s="31"/>
    </row>
    <row r="39" spans="2:19" s="336" customFormat="1" ht="11.25" customHeight="1">
      <c r="K39" s="425"/>
    </row>
  </sheetData>
  <mergeCells count="9">
    <mergeCell ref="B1:K1"/>
    <mergeCell ref="B37:B38"/>
    <mergeCell ref="B33:C34"/>
    <mergeCell ref="D33:G33"/>
    <mergeCell ref="B35:B36"/>
    <mergeCell ref="B3:K3"/>
    <mergeCell ref="B5:K5"/>
    <mergeCell ref="H33:K33"/>
    <mergeCell ref="B32:H32"/>
  </mergeCells>
  <hyperlinks>
    <hyperlink ref="B1:F1" location="Contents_en!B34" display="II. International investment position at 03/31/2023 (preliminary data)" xr:uid="{00000000-0004-0000-2300-000002000000}"/>
    <hyperlink ref="B1:K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0"/>
  <sheetViews>
    <sheetView showGridLines="0" showRowColHeaders="0" zoomScaleNormal="100" workbookViewId="0"/>
  </sheetViews>
  <sheetFormatPr defaultColWidth="9.140625" defaultRowHeight="12"/>
  <cols>
    <col min="1" max="1" customWidth="true" style="427" width="5.7109375" collapsed="false"/>
    <col min="2" max="2" customWidth="true" style="427" width="29.85546875" collapsed="false"/>
    <col min="3" max="11" customWidth="true" style="427" width="9.5703125" collapsed="false"/>
    <col min="12" max="16384" style="427" width="9.140625" collapsed="false"/>
  </cols>
  <sheetData>
    <row r="1" spans="1:12" s="4" customFormat="1" ht="15">
      <c r="B1" s="866" t="s">
        <v>260</v>
      </c>
      <c r="C1" s="866"/>
      <c r="D1" s="866"/>
      <c r="E1" s="866"/>
      <c r="F1" s="866"/>
      <c r="G1" s="866"/>
      <c r="H1" s="866"/>
      <c r="I1" s="866"/>
      <c r="J1" s="866"/>
      <c r="K1" s="866"/>
    </row>
    <row r="3" spans="1:12" s="4" customFormat="1" ht="15">
      <c r="B3" s="721" t="s">
        <v>50</v>
      </c>
      <c r="C3" s="721"/>
      <c r="D3" s="721"/>
      <c r="E3" s="721"/>
      <c r="F3" s="721"/>
      <c r="G3" s="721"/>
      <c r="H3" s="721"/>
      <c r="I3" s="569"/>
      <c r="J3" s="569"/>
      <c r="K3" s="569"/>
    </row>
    <row r="4" spans="1:12" ht="5.0999999999999996" customHeight="1" thickBot="1">
      <c r="B4" s="428"/>
      <c r="C4" s="428"/>
      <c r="D4" s="428"/>
      <c r="E4" s="428"/>
      <c r="F4" s="428"/>
      <c r="G4" s="428"/>
      <c r="H4" s="428"/>
      <c r="I4" s="428"/>
      <c r="J4" s="428"/>
      <c r="K4" s="428"/>
    </row>
    <row r="5" spans="1:12" ht="12.75" thickBot="1">
      <c r="A5" s="429"/>
      <c r="B5" s="430"/>
      <c r="C5" s="798">
        <v>2024</v>
      </c>
      <c r="D5" s="723"/>
      <c r="E5" s="723"/>
      <c r="F5" s="824"/>
      <c r="G5" s="823">
        <v>2025</v>
      </c>
      <c r="H5" s="723"/>
      <c r="I5" s="723"/>
      <c r="J5" s="869"/>
      <c r="K5" s="796" t="s">
        <v>219</v>
      </c>
      <c r="L5" s="431"/>
    </row>
    <row r="6" spans="1:12" ht="12.75" thickBot="1">
      <c r="A6" s="429"/>
      <c r="B6" s="432"/>
      <c r="C6" s="583" t="s">
        <v>87</v>
      </c>
      <c r="D6" s="433" t="s">
        <v>0</v>
      </c>
      <c r="E6" s="434" t="s">
        <v>88</v>
      </c>
      <c r="F6" s="433" t="s">
        <v>89</v>
      </c>
      <c r="G6" s="435" t="s">
        <v>84</v>
      </c>
      <c r="H6" s="436" t="s">
        <v>78</v>
      </c>
      <c r="I6" s="436" t="s">
        <v>101</v>
      </c>
      <c r="J6" s="436" t="s">
        <v>89</v>
      </c>
      <c r="K6" s="796"/>
      <c r="L6" s="437"/>
    </row>
    <row r="7" spans="1:12" ht="12.75" thickBot="1">
      <c r="A7" s="429"/>
      <c r="B7" s="438"/>
      <c r="C7" s="819" t="s">
        <v>358</v>
      </c>
      <c r="D7" s="797"/>
      <c r="E7" s="797"/>
      <c r="F7" s="797"/>
      <c r="G7" s="797"/>
      <c r="H7" s="797"/>
      <c r="I7" s="797"/>
      <c r="J7" s="820"/>
      <c r="K7" s="868"/>
      <c r="L7" s="437"/>
    </row>
    <row r="8" spans="1:12" ht="13.5" thickTop="1" thickBot="1">
      <c r="A8" s="429"/>
      <c r="B8" s="439" t="s">
        <v>548</v>
      </c>
      <c r="C8" s="319" t="s">
        <v>220</v>
      </c>
      <c r="D8" s="319" t="s">
        <v>221</v>
      </c>
      <c r="E8" s="319" t="s">
        <v>222</v>
      </c>
      <c r="F8" s="319" t="s">
        <v>223</v>
      </c>
      <c r="G8" s="319" t="s">
        <v>224</v>
      </c>
      <c r="H8" s="319" t="s">
        <v>225</v>
      </c>
      <c r="I8" s="319" t="s">
        <v>226</v>
      </c>
      <c r="J8" s="440" t="s">
        <v>227</v>
      </c>
      <c r="K8" s="441">
        <v>2.4E-2</v>
      </c>
      <c r="L8" s="437"/>
    </row>
    <row r="9" spans="1:12" ht="12.75" thickBot="1">
      <c r="A9" s="429"/>
      <c r="B9" s="442" t="s">
        <v>549</v>
      </c>
      <c r="C9" s="443" t="s">
        <v>228</v>
      </c>
      <c r="D9" s="443" t="s">
        <v>229</v>
      </c>
      <c r="E9" s="214" t="s">
        <v>230</v>
      </c>
      <c r="F9" s="214" t="s">
        <v>231</v>
      </c>
      <c r="G9" s="214" t="s">
        <v>232</v>
      </c>
      <c r="H9" s="214" t="s">
        <v>233</v>
      </c>
      <c r="I9" s="214" t="s">
        <v>234</v>
      </c>
      <c r="J9" s="444" t="s">
        <v>235</v>
      </c>
      <c r="K9" s="445">
        <v>4.3999999999999997E-2</v>
      </c>
      <c r="L9" s="437"/>
    </row>
    <row r="10" spans="1:12" ht="12.75" thickBot="1">
      <c r="A10" s="429"/>
      <c r="B10" s="446" t="s">
        <v>550</v>
      </c>
      <c r="C10" s="443" t="s">
        <v>236</v>
      </c>
      <c r="D10" s="443" t="s">
        <v>237</v>
      </c>
      <c r="E10" s="214" t="s">
        <v>238</v>
      </c>
      <c r="F10" s="214" t="s">
        <v>239</v>
      </c>
      <c r="G10" s="214" t="s">
        <v>240</v>
      </c>
      <c r="H10" s="214" t="s">
        <v>241</v>
      </c>
      <c r="I10" s="214" t="s">
        <v>242</v>
      </c>
      <c r="J10" s="444" t="s">
        <v>243</v>
      </c>
      <c r="K10" s="445">
        <v>8.9999999999999993E-3</v>
      </c>
      <c r="L10" s="437"/>
    </row>
    <row r="11" spans="1:12" ht="13.5" thickTop="1" thickBot="1">
      <c r="A11" s="429"/>
      <c r="B11" s="447" t="s">
        <v>551</v>
      </c>
      <c r="C11" s="214" t="s">
        <v>244</v>
      </c>
      <c r="D11" s="214" t="s">
        <v>245</v>
      </c>
      <c r="E11" s="214" t="s">
        <v>246</v>
      </c>
      <c r="F11" s="214" t="s">
        <v>247</v>
      </c>
      <c r="G11" s="214" t="s">
        <v>248</v>
      </c>
      <c r="H11" s="214" t="s">
        <v>249</v>
      </c>
      <c r="I11" s="214" t="s">
        <v>250</v>
      </c>
      <c r="J11" s="444" t="s">
        <v>251</v>
      </c>
      <c r="K11" s="445">
        <v>0.06</v>
      </c>
      <c r="L11" s="437"/>
    </row>
    <row r="12" spans="1:12" ht="12.75" thickBot="1">
      <c r="A12" s="429"/>
      <c r="B12" s="442" t="s">
        <v>552</v>
      </c>
      <c r="C12" s="443" t="s">
        <v>252</v>
      </c>
      <c r="D12" s="443" t="s">
        <v>253</v>
      </c>
      <c r="E12" s="214" t="s">
        <v>254</v>
      </c>
      <c r="F12" s="214" t="s">
        <v>255</v>
      </c>
      <c r="G12" s="214" t="s">
        <v>256</v>
      </c>
      <c r="H12" s="214" t="s">
        <v>257</v>
      </c>
      <c r="I12" s="214" t="s">
        <v>258</v>
      </c>
      <c r="J12" s="444" t="s">
        <v>259</v>
      </c>
      <c r="K12" s="445">
        <v>1.2E-2</v>
      </c>
      <c r="L12" s="437"/>
    </row>
    <row r="13" spans="1:12" ht="13.5" thickTop="1" thickBot="1">
      <c r="A13" s="429"/>
      <c r="B13" s="448"/>
      <c r="C13" s="870" t="s">
        <v>474</v>
      </c>
      <c r="D13" s="870"/>
      <c r="E13" s="870"/>
      <c r="F13" s="870"/>
      <c r="G13" s="870"/>
      <c r="H13" s="870"/>
      <c r="I13" s="870"/>
      <c r="J13" s="871"/>
      <c r="K13" s="288" t="s">
        <v>85</v>
      </c>
      <c r="L13" s="437"/>
    </row>
    <row r="14" spans="1:12" ht="13.5" thickTop="1" thickBot="1">
      <c r="A14" s="429"/>
      <c r="B14" s="439" t="s">
        <v>548</v>
      </c>
      <c r="C14" s="449">
        <v>59.3</v>
      </c>
      <c r="D14" s="449">
        <v>58.1</v>
      </c>
      <c r="E14" s="119">
        <v>56.4</v>
      </c>
      <c r="F14" s="119">
        <v>58.7</v>
      </c>
      <c r="G14" s="119">
        <v>58.5</v>
      </c>
      <c r="H14" s="119">
        <v>56.8</v>
      </c>
      <c r="I14" s="119">
        <v>56.3</v>
      </c>
      <c r="J14" s="450">
        <v>56</v>
      </c>
      <c r="K14" s="451">
        <v>-2.7</v>
      </c>
      <c r="L14" s="437"/>
    </row>
    <row r="15" spans="1:12" ht="12.75" thickBot="1">
      <c r="A15" s="429"/>
      <c r="B15" s="447" t="s">
        <v>549</v>
      </c>
      <c r="C15" s="452">
        <v>22.1</v>
      </c>
      <c r="D15" s="452">
        <v>21.3</v>
      </c>
      <c r="E15" s="122">
        <v>21.7</v>
      </c>
      <c r="F15" s="122">
        <v>24.5</v>
      </c>
      <c r="G15" s="122">
        <v>23.8</v>
      </c>
      <c r="H15" s="122">
        <v>23.8</v>
      </c>
      <c r="I15" s="122">
        <v>23.6</v>
      </c>
      <c r="J15" s="453">
        <v>23.9</v>
      </c>
      <c r="K15" s="454">
        <v>-0.6</v>
      </c>
      <c r="L15" s="437"/>
    </row>
    <row r="16" spans="1:12" ht="12.75" thickBot="1">
      <c r="A16" s="429"/>
      <c r="B16" s="447" t="s">
        <v>550</v>
      </c>
      <c r="C16" s="452">
        <v>37.200000000000003</v>
      </c>
      <c r="D16" s="452">
        <v>36.799999999999997</v>
      </c>
      <c r="E16" s="122">
        <v>34.700000000000003</v>
      </c>
      <c r="F16" s="122">
        <v>34.200000000000003</v>
      </c>
      <c r="G16" s="122">
        <v>34.700000000000003</v>
      </c>
      <c r="H16" s="122">
        <v>33</v>
      </c>
      <c r="I16" s="122">
        <v>32.700000000000003</v>
      </c>
      <c r="J16" s="453">
        <v>32.1</v>
      </c>
      <c r="K16" s="454">
        <v>-2.1</v>
      </c>
      <c r="L16" s="437"/>
    </row>
    <row r="17" spans="1:12" ht="12.75" thickBot="1">
      <c r="A17" s="429"/>
      <c r="B17" s="447" t="s">
        <v>553</v>
      </c>
      <c r="C17" s="452">
        <v>15.9</v>
      </c>
      <c r="D17" s="452">
        <v>16</v>
      </c>
      <c r="E17" s="122">
        <v>15.3</v>
      </c>
      <c r="F17" s="122">
        <v>14.2</v>
      </c>
      <c r="G17" s="122">
        <v>14.8</v>
      </c>
      <c r="H17" s="122">
        <v>14.2</v>
      </c>
      <c r="I17" s="122">
        <v>14.4</v>
      </c>
      <c r="J17" s="453">
        <v>14</v>
      </c>
      <c r="K17" s="454">
        <v>-0.2</v>
      </c>
      <c r="L17" s="437"/>
    </row>
    <row r="18" spans="1:12" ht="12.75" thickBot="1">
      <c r="A18" s="429"/>
      <c r="B18" s="446" t="s">
        <v>554</v>
      </c>
      <c r="C18" s="452">
        <v>43.4</v>
      </c>
      <c r="D18" s="452">
        <v>42.1</v>
      </c>
      <c r="E18" s="122">
        <v>41.1</v>
      </c>
      <c r="F18" s="122">
        <v>44.5</v>
      </c>
      <c r="G18" s="122">
        <v>43.7</v>
      </c>
      <c r="H18" s="122">
        <v>42.6</v>
      </c>
      <c r="I18" s="122">
        <v>41.9</v>
      </c>
      <c r="J18" s="453">
        <v>42</v>
      </c>
      <c r="K18" s="454">
        <v>-2.5</v>
      </c>
      <c r="L18" s="455"/>
    </row>
    <row r="19" spans="1:12" s="31" customFormat="1" thickTop="1">
      <c r="B19" s="867" t="s">
        <v>370</v>
      </c>
      <c r="C19" s="867"/>
      <c r="D19" s="867"/>
      <c r="E19" s="867"/>
      <c r="F19" s="867"/>
      <c r="G19" s="867"/>
      <c r="H19" s="867"/>
      <c r="I19" s="867"/>
      <c r="J19" s="867"/>
      <c r="K19" s="867"/>
    </row>
    <row r="20" spans="1:12" s="31" customFormat="1" ht="11.25">
      <c r="B20" s="867" t="s">
        <v>555</v>
      </c>
      <c r="C20" s="867"/>
      <c r="D20" s="867"/>
      <c r="E20" s="867"/>
      <c r="F20" s="867"/>
      <c r="G20" s="867"/>
      <c r="H20" s="867"/>
      <c r="I20" s="867"/>
      <c r="J20" s="867"/>
      <c r="K20" s="867"/>
    </row>
  </sheetData>
  <mergeCells count="9">
    <mergeCell ref="B1:K1"/>
    <mergeCell ref="B20:K20"/>
    <mergeCell ref="B3:H3"/>
    <mergeCell ref="C5:F5"/>
    <mergeCell ref="K5:K7"/>
    <mergeCell ref="B19:K19"/>
    <mergeCell ref="G5:J5"/>
    <mergeCell ref="C7:J7"/>
    <mergeCell ref="C13:J13"/>
  </mergeCells>
  <hyperlinks>
    <hyperlink ref="B1:H1" location="Contents_en!B44" display="III. External debt of the Republic of Moldova as of 03/31/2023 (preliminary data)" xr:uid="{00000000-0004-0000-2400-000002000000}"/>
    <hyperlink ref="B1:H1" location="Contents_en!B40" display="III. External debt of the Republic of Moldova as of 03/31/2024 (preliminary data)" xr:uid="{00000000-0004-0000-2400-000005000000}"/>
    <hyperlink ref="B1:H1" location="Contents_en!B41" display="III. External debt of the Republic of Moldova as of 06/30/2024 (preliminary data)" xr:uid="{23216629-435B-4B9A-BB67-C1B4491C0EE1}"/>
    <hyperlink ref="B1:K1" location="Contents_en!B40" display="III. External debt of the Republic of Moldova as of 03/31/2025 (preliminary data)" xr:uid="{EF8FD9B1-6E2B-41B3-B8D1-A0F647F736C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R28"/>
  <sheetViews>
    <sheetView showGridLines="0" showRowColHeaders="0" zoomScaleNormal="100" workbookViewId="0"/>
  </sheetViews>
  <sheetFormatPr defaultColWidth="9.140625" defaultRowHeight="12"/>
  <cols>
    <col min="1" max="1" customWidth="true" style="427" width="5.7109375" collapsed="false"/>
    <col min="2" max="2" customWidth="true" style="427" width="58.28515625" collapsed="false"/>
    <col min="3" max="10" customWidth="true" style="427" width="9.140625" collapsed="false"/>
    <col min="11" max="11" customWidth="true" style="427" width="8.7109375" collapsed="false"/>
    <col min="12" max="16384" style="427" width="9.140625" collapsed="false"/>
  </cols>
  <sheetData>
    <row r="1" spans="2:12" s="4" customFormat="1" ht="15">
      <c r="B1" s="866" t="s">
        <v>260</v>
      </c>
      <c r="C1" s="866"/>
      <c r="D1" s="866"/>
      <c r="E1" s="866"/>
      <c r="F1" s="866"/>
      <c r="G1" s="866"/>
      <c r="H1" s="866"/>
      <c r="I1" s="866"/>
      <c r="J1" s="866"/>
      <c r="K1" s="866"/>
    </row>
    <row r="3" spans="2:12" s="4" customFormat="1" ht="15">
      <c r="B3" s="721" t="s">
        <v>65</v>
      </c>
      <c r="C3" s="721"/>
      <c r="D3" s="721"/>
      <c r="E3" s="721"/>
      <c r="F3" s="721"/>
      <c r="G3" s="721"/>
      <c r="H3" s="721"/>
      <c r="I3" s="721"/>
      <c r="J3" s="721"/>
      <c r="K3" s="721"/>
    </row>
    <row r="4" spans="2:12" ht="5.0999999999999996" customHeight="1" thickBot="1"/>
    <row r="5" spans="2:12" ht="12.75" thickBot="1">
      <c r="B5" s="723"/>
      <c r="C5" s="816">
        <v>2024</v>
      </c>
      <c r="D5" s="723"/>
      <c r="E5" s="723"/>
      <c r="F5" s="824"/>
      <c r="G5" s="823">
        <v>2025</v>
      </c>
      <c r="H5" s="723"/>
      <c r="I5" s="723"/>
      <c r="J5" s="869"/>
      <c r="K5" s="796" t="s">
        <v>261</v>
      </c>
      <c r="L5" s="456"/>
    </row>
    <row r="6" spans="2:12" ht="12.75" thickBot="1">
      <c r="B6" s="723"/>
      <c r="C6" s="288" t="s">
        <v>87</v>
      </c>
      <c r="D6" s="288" t="s">
        <v>0</v>
      </c>
      <c r="E6" s="288" t="s">
        <v>88</v>
      </c>
      <c r="F6" s="288" t="s">
        <v>89</v>
      </c>
      <c r="G6" s="288" t="s">
        <v>84</v>
      </c>
      <c r="H6" s="288" t="s">
        <v>78</v>
      </c>
      <c r="I6" s="288" t="s">
        <v>101</v>
      </c>
      <c r="J6" s="288" t="s">
        <v>89</v>
      </c>
      <c r="K6" s="868"/>
      <c r="L6" s="456"/>
    </row>
    <row r="7" spans="2:12" ht="12.75" thickBot="1">
      <c r="B7" s="724"/>
      <c r="C7" s="873" t="s">
        <v>4</v>
      </c>
      <c r="D7" s="874"/>
      <c r="E7" s="874"/>
      <c r="F7" s="874"/>
      <c r="G7" s="874"/>
      <c r="H7" s="874"/>
      <c r="I7" s="874"/>
      <c r="J7" s="875"/>
      <c r="K7" s="566" t="s">
        <v>556</v>
      </c>
      <c r="L7" s="456"/>
    </row>
    <row r="8" spans="2:12" ht="13.5" thickTop="1" thickBot="1">
      <c r="B8" s="447" t="s">
        <v>557</v>
      </c>
      <c r="C8" s="457">
        <v>37.200000000000003</v>
      </c>
      <c r="D8" s="457">
        <v>36.700000000000003</v>
      </c>
      <c r="E8" s="457">
        <v>38.4</v>
      </c>
      <c r="F8" s="457">
        <v>41.8</v>
      </c>
      <c r="G8" s="457">
        <v>40.700000000000003</v>
      </c>
      <c r="H8" s="457">
        <v>41.9</v>
      </c>
      <c r="I8" s="457">
        <v>41.9</v>
      </c>
      <c r="J8" s="457">
        <v>42.6</v>
      </c>
      <c r="K8" s="458">
        <v>0.8</v>
      </c>
      <c r="L8" s="459"/>
    </row>
    <row r="9" spans="2:12" ht="12.75" thickBot="1">
      <c r="B9" s="447" t="s">
        <v>558</v>
      </c>
      <c r="C9" s="122">
        <v>73.2</v>
      </c>
      <c r="D9" s="122">
        <v>72.5</v>
      </c>
      <c r="E9" s="122">
        <v>73</v>
      </c>
      <c r="F9" s="122">
        <v>75.8</v>
      </c>
      <c r="G9" s="122">
        <v>74.7</v>
      </c>
      <c r="H9" s="122">
        <v>75</v>
      </c>
      <c r="I9" s="122">
        <v>74.400000000000006</v>
      </c>
      <c r="J9" s="122">
        <v>75</v>
      </c>
      <c r="K9" s="460">
        <v>-0.8</v>
      </c>
      <c r="L9" s="459"/>
    </row>
    <row r="10" spans="2:12" ht="12.75" thickBot="1">
      <c r="B10" s="447" t="s">
        <v>559</v>
      </c>
      <c r="C10" s="122">
        <v>26.8</v>
      </c>
      <c r="D10" s="122">
        <v>27.5</v>
      </c>
      <c r="E10" s="122">
        <v>27</v>
      </c>
      <c r="F10" s="122">
        <v>24.2</v>
      </c>
      <c r="G10" s="122">
        <v>25.3</v>
      </c>
      <c r="H10" s="122">
        <v>25</v>
      </c>
      <c r="I10" s="122">
        <v>25.6</v>
      </c>
      <c r="J10" s="122">
        <v>25</v>
      </c>
      <c r="K10" s="458">
        <v>0.8</v>
      </c>
      <c r="L10" s="459"/>
    </row>
    <row r="11" spans="2:12" ht="24.75" thickBot="1">
      <c r="B11" s="447" t="s">
        <v>560</v>
      </c>
      <c r="C11" s="122">
        <v>59.3</v>
      </c>
      <c r="D11" s="122">
        <v>58.7</v>
      </c>
      <c r="E11" s="122">
        <v>60.3</v>
      </c>
      <c r="F11" s="122">
        <v>62.2</v>
      </c>
      <c r="G11" s="122">
        <v>61.3</v>
      </c>
      <c r="H11" s="122">
        <v>62.5</v>
      </c>
      <c r="I11" s="122">
        <v>62.7</v>
      </c>
      <c r="J11" s="122">
        <v>63.3</v>
      </c>
      <c r="K11" s="458">
        <v>1.1000000000000001</v>
      </c>
      <c r="L11" s="459"/>
    </row>
    <row r="12" spans="2:12" ht="15.75" customHeight="1" thickBot="1">
      <c r="B12" s="447" t="s">
        <v>561</v>
      </c>
      <c r="C12" s="122">
        <v>0.6</v>
      </c>
      <c r="D12" s="122">
        <v>0.7</v>
      </c>
      <c r="E12" s="122">
        <v>0.6</v>
      </c>
      <c r="F12" s="122">
        <v>0.7</v>
      </c>
      <c r="G12" s="122">
        <v>0.5</v>
      </c>
      <c r="H12" s="122">
        <v>0.5</v>
      </c>
      <c r="I12" s="122">
        <v>0.4</v>
      </c>
      <c r="J12" s="122">
        <v>0.6</v>
      </c>
      <c r="K12" s="460">
        <v>-0.1</v>
      </c>
      <c r="L12" s="459"/>
    </row>
    <row r="13" spans="2:12" ht="12.75" thickBot="1">
      <c r="B13" s="447" t="s">
        <v>562</v>
      </c>
      <c r="C13" s="122">
        <v>86.4</v>
      </c>
      <c r="D13" s="122">
        <v>48.7</v>
      </c>
      <c r="E13" s="122">
        <v>152</v>
      </c>
      <c r="F13" s="122">
        <v>309.89999999999998</v>
      </c>
      <c r="G13" s="122">
        <v>57.1</v>
      </c>
      <c r="H13" s="122">
        <v>141.80000000000001</v>
      </c>
      <c r="I13" s="122">
        <v>113.6</v>
      </c>
      <c r="J13" s="122">
        <v>152.9</v>
      </c>
      <c r="K13" s="460">
        <v>-157</v>
      </c>
      <c r="L13" s="459"/>
    </row>
    <row r="14" spans="2:12" ht="12.75" thickBot="1">
      <c r="B14" s="461"/>
      <c r="C14" s="727" t="s">
        <v>563</v>
      </c>
      <c r="D14" s="728"/>
      <c r="E14" s="728"/>
      <c r="F14" s="728"/>
      <c r="G14" s="728"/>
      <c r="H14" s="728"/>
      <c r="I14" s="728"/>
      <c r="J14" s="728"/>
      <c r="K14" s="802"/>
      <c r="L14" s="459"/>
    </row>
    <row r="15" spans="2:12" ht="13.5" thickTop="1" thickBot="1">
      <c r="B15" s="446" t="s">
        <v>564</v>
      </c>
      <c r="C15" s="462">
        <v>8.6</v>
      </c>
      <c r="D15" s="462">
        <v>5.5</v>
      </c>
      <c r="E15" s="462">
        <v>5.6</v>
      </c>
      <c r="F15" s="462">
        <v>7.1</v>
      </c>
      <c r="G15" s="462">
        <v>7.1</v>
      </c>
      <c r="H15" s="462">
        <v>5.3</v>
      </c>
      <c r="I15" s="462">
        <v>8.6999999999999993</v>
      </c>
      <c r="J15" s="462">
        <v>7.8</v>
      </c>
      <c r="K15" s="463">
        <v>0.7</v>
      </c>
      <c r="L15" s="459"/>
    </row>
    <row r="16" spans="2:12" s="31" customFormat="1" ht="11.25">
      <c r="B16" s="867" t="s">
        <v>370</v>
      </c>
      <c r="C16" s="867"/>
      <c r="D16" s="867"/>
      <c r="E16" s="867"/>
      <c r="F16" s="867"/>
      <c r="G16" s="867"/>
      <c r="H16" s="867"/>
      <c r="I16" s="867"/>
      <c r="J16" s="867"/>
      <c r="K16" s="867"/>
    </row>
    <row r="28" spans="12:18" ht="15">
      <c r="L28" s="872"/>
      <c r="M28" s="872"/>
      <c r="N28" s="872"/>
      <c r="O28" s="872"/>
      <c r="P28" s="872"/>
      <c r="Q28" s="872"/>
      <c r="R28" s="872"/>
    </row>
  </sheetData>
  <mergeCells count="10">
    <mergeCell ref="L28:R28"/>
    <mergeCell ref="B3:K3"/>
    <mergeCell ref="B1:K1"/>
    <mergeCell ref="K5:K6"/>
    <mergeCell ref="C5:F5"/>
    <mergeCell ref="B5:B7"/>
    <mergeCell ref="C14:K14"/>
    <mergeCell ref="B16:K16"/>
    <mergeCell ref="G5:J5"/>
    <mergeCell ref="C7:J7"/>
  </mergeCells>
  <hyperlinks>
    <hyperlink ref="B1:K1" location="Contents_en!B44" display="III. External debt of the Republic of Moldova as of 03/31/2023 (preliminary data)" xr:uid="{E2174769-E079-443D-97E3-2FC8B458BA94}"/>
    <hyperlink ref="B1:K1" location="Contents_en!B40" display="III. External debt of the Republic of Moldova as of 03/31/2024 (preliminary data)" xr:uid="{7229CABD-340B-4CCF-B784-41E1F3DF13B7}"/>
    <hyperlink ref="B1:K1" location="Contents_en!B40" display="III. External debt of the Republic of Moldova as of 03/31/2025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R29"/>
  <sheetViews>
    <sheetView showGridLines="0" showRowColHeaders="0" zoomScaleNormal="100" workbookViewId="0"/>
  </sheetViews>
  <sheetFormatPr defaultColWidth="9.140625" defaultRowHeight="12"/>
  <cols>
    <col min="1" max="1" customWidth="true" style="427" width="5.7109375" collapsed="false"/>
    <col min="2" max="2" customWidth="true" style="427" width="73.42578125" collapsed="false"/>
    <col min="3" max="10" customWidth="true" style="427" width="10.0" collapsed="false"/>
    <col min="11" max="16384" style="427" width="9.140625" collapsed="false"/>
  </cols>
  <sheetData>
    <row r="1" spans="2:10" s="4" customFormat="1" ht="15">
      <c r="B1" s="866" t="s">
        <v>260</v>
      </c>
      <c r="C1" s="866"/>
      <c r="D1" s="866"/>
      <c r="E1" s="866"/>
      <c r="F1" s="866"/>
      <c r="G1" s="866"/>
      <c r="H1" s="866"/>
      <c r="I1" s="866"/>
      <c r="J1" s="866"/>
    </row>
    <row r="3" spans="2:10" s="4" customFormat="1" ht="15">
      <c r="B3" s="721" t="s">
        <v>262</v>
      </c>
      <c r="C3" s="721"/>
      <c r="D3" s="721"/>
      <c r="E3" s="721"/>
      <c r="F3" s="721"/>
      <c r="G3" s="721"/>
      <c r="H3" s="721"/>
      <c r="I3" s="721"/>
      <c r="J3" s="721"/>
    </row>
    <row r="4" spans="2:10" ht="5.0999999999999996" customHeight="1"/>
    <row r="5" spans="2:10" ht="15.75" customHeight="1" thickBot="1">
      <c r="B5" s="876"/>
      <c r="C5" s="798">
        <v>2024</v>
      </c>
      <c r="D5" s="791"/>
      <c r="E5" s="791"/>
      <c r="F5" s="799"/>
      <c r="G5" s="798">
        <v>2025</v>
      </c>
      <c r="H5" s="791"/>
      <c r="I5" s="791"/>
      <c r="J5" s="799"/>
    </row>
    <row r="6" spans="2:10" ht="12.75" thickBot="1">
      <c r="B6" s="876"/>
      <c r="C6" s="578" t="s">
        <v>87</v>
      </c>
      <c r="D6" s="580" t="s">
        <v>0</v>
      </c>
      <c r="E6" s="580" t="s">
        <v>88</v>
      </c>
      <c r="F6" s="580" t="s">
        <v>89</v>
      </c>
      <c r="G6" s="578" t="s">
        <v>84</v>
      </c>
      <c r="H6" s="578" t="s">
        <v>78</v>
      </c>
      <c r="I6" s="578" t="s">
        <v>101</v>
      </c>
      <c r="J6" s="578" t="s">
        <v>89</v>
      </c>
    </row>
    <row r="7" spans="2:10" ht="12.75" thickBot="1">
      <c r="B7" s="464"/>
      <c r="C7" s="741" t="s">
        <v>565</v>
      </c>
      <c r="D7" s="804"/>
      <c r="E7" s="804"/>
      <c r="F7" s="804"/>
      <c r="G7" s="804"/>
      <c r="H7" s="804"/>
      <c r="I7" s="804"/>
      <c r="J7" s="801"/>
    </row>
    <row r="8" spans="2:10" ht="13.5" thickTop="1" thickBot="1">
      <c r="B8" s="465" t="s">
        <v>566</v>
      </c>
      <c r="C8" s="466">
        <v>176.41</v>
      </c>
      <c r="D8" s="466">
        <v>271.55</v>
      </c>
      <c r="E8" s="466">
        <v>263.27</v>
      </c>
      <c r="F8" s="466">
        <v>229.23</v>
      </c>
      <c r="G8" s="466">
        <v>239.77</v>
      </c>
      <c r="H8" s="466">
        <v>340.76</v>
      </c>
      <c r="I8" s="466">
        <v>225.53</v>
      </c>
      <c r="J8" s="466">
        <v>250.43</v>
      </c>
    </row>
    <row r="9" spans="2:10" ht="13.5" customHeight="1" thickTop="1" thickBot="1">
      <c r="B9" s="467" t="s">
        <v>567</v>
      </c>
      <c r="C9" s="214">
        <v>70.64</v>
      </c>
      <c r="D9" s="214">
        <v>121.59</v>
      </c>
      <c r="E9" s="214">
        <v>141.44</v>
      </c>
      <c r="F9" s="214">
        <v>91.23</v>
      </c>
      <c r="G9" s="214">
        <v>138.63999999999999</v>
      </c>
      <c r="H9" s="214">
        <v>211.76</v>
      </c>
      <c r="I9" s="214">
        <v>96.79</v>
      </c>
      <c r="J9" s="214">
        <v>82.51</v>
      </c>
    </row>
    <row r="10" spans="2:10" ht="13.5" thickTop="1" thickBot="1">
      <c r="B10" s="468" t="s">
        <v>568</v>
      </c>
      <c r="C10" s="325">
        <v>65.27</v>
      </c>
      <c r="D10" s="325">
        <v>112.83</v>
      </c>
      <c r="E10" s="325">
        <v>138.76</v>
      </c>
      <c r="F10" s="325">
        <v>82.23</v>
      </c>
      <c r="G10" s="325">
        <v>132.25</v>
      </c>
      <c r="H10" s="325">
        <v>199.72</v>
      </c>
      <c r="I10" s="325">
        <v>91.83</v>
      </c>
      <c r="J10" s="325">
        <v>73.66</v>
      </c>
    </row>
    <row r="11" spans="2:10" ht="13.5" thickTop="1" thickBot="1">
      <c r="B11" s="469" t="s">
        <v>569</v>
      </c>
      <c r="C11" s="470">
        <v>105.77</v>
      </c>
      <c r="D11" s="470">
        <v>149.96</v>
      </c>
      <c r="E11" s="470">
        <v>121.83</v>
      </c>
      <c r="F11" s="470">
        <v>138</v>
      </c>
      <c r="G11" s="470">
        <v>101.13</v>
      </c>
      <c r="H11" s="470">
        <v>129</v>
      </c>
      <c r="I11" s="470">
        <v>128.72999999999999</v>
      </c>
      <c r="J11" s="470">
        <v>167.92</v>
      </c>
    </row>
    <row r="12" spans="2:10" ht="13.5" thickTop="1" thickBot="1">
      <c r="B12" s="471"/>
      <c r="C12" s="877" t="s">
        <v>570</v>
      </c>
      <c r="D12" s="878"/>
      <c r="E12" s="878"/>
      <c r="F12" s="878"/>
      <c r="G12" s="878"/>
      <c r="H12" s="878"/>
      <c r="I12" s="878"/>
      <c r="J12" s="878"/>
    </row>
    <row r="13" spans="2:10" ht="13.5" thickTop="1" thickBot="1">
      <c r="B13" s="472" t="s">
        <v>566</v>
      </c>
      <c r="C13" s="293">
        <v>14</v>
      </c>
      <c r="D13" s="293">
        <v>20.9</v>
      </c>
      <c r="E13" s="293">
        <v>19.899999999999999</v>
      </c>
      <c r="F13" s="293">
        <v>16.100000000000001</v>
      </c>
      <c r="G13" s="293">
        <v>19.2</v>
      </c>
      <c r="H13" s="293">
        <v>27</v>
      </c>
      <c r="I13" s="293">
        <v>14.7</v>
      </c>
      <c r="J13" s="293">
        <v>15.2</v>
      </c>
    </row>
    <row r="14" spans="2:10" ht="13.5" customHeight="1" thickTop="1" thickBot="1">
      <c r="B14" s="467" t="s">
        <v>567</v>
      </c>
      <c r="C14" s="298">
        <v>5.6</v>
      </c>
      <c r="D14" s="298">
        <v>9.4</v>
      </c>
      <c r="E14" s="298">
        <v>10.7</v>
      </c>
      <c r="F14" s="298">
        <v>6.4</v>
      </c>
      <c r="G14" s="298">
        <v>11.1</v>
      </c>
      <c r="H14" s="298">
        <v>16.8</v>
      </c>
      <c r="I14" s="298">
        <v>6.3</v>
      </c>
      <c r="J14" s="298">
        <v>5</v>
      </c>
    </row>
    <row r="15" spans="2:10" ht="13.5" thickTop="1" thickBot="1">
      <c r="B15" s="468" t="s">
        <v>568</v>
      </c>
      <c r="C15" s="305">
        <v>5.2</v>
      </c>
      <c r="D15" s="305">
        <v>8.6999999999999993</v>
      </c>
      <c r="E15" s="305">
        <v>10.5</v>
      </c>
      <c r="F15" s="305">
        <v>5.8</v>
      </c>
      <c r="G15" s="305">
        <v>10.6</v>
      </c>
      <c r="H15" s="305">
        <v>15.8</v>
      </c>
      <c r="I15" s="305">
        <v>6</v>
      </c>
      <c r="J15" s="305">
        <v>4.5</v>
      </c>
    </row>
    <row r="16" spans="2:10" ht="13.5" thickTop="1" thickBot="1">
      <c r="B16" s="469" t="s">
        <v>569</v>
      </c>
      <c r="C16" s="457">
        <v>8.4</v>
      </c>
      <c r="D16" s="457">
        <v>11.5</v>
      </c>
      <c r="E16" s="457">
        <v>9.1999999999999993</v>
      </c>
      <c r="F16" s="457">
        <v>9.6999999999999993</v>
      </c>
      <c r="G16" s="457">
        <v>8.1</v>
      </c>
      <c r="H16" s="457">
        <v>10.199999999999999</v>
      </c>
      <c r="I16" s="457">
        <v>8.4</v>
      </c>
      <c r="J16" s="457">
        <v>10.199999999999999</v>
      </c>
    </row>
    <row r="17" spans="2:18" s="31" customFormat="1" thickTop="1">
      <c r="B17" s="867" t="s">
        <v>370</v>
      </c>
      <c r="C17" s="867"/>
      <c r="D17" s="867"/>
      <c r="E17" s="867"/>
      <c r="F17" s="867"/>
      <c r="G17" s="867"/>
      <c r="H17" s="867"/>
      <c r="I17" s="867"/>
      <c r="J17" s="867"/>
      <c r="K17" s="867"/>
    </row>
    <row r="29" spans="2:18" ht="15">
      <c r="K29" s="872"/>
      <c r="L29" s="872"/>
      <c r="M29" s="872"/>
      <c r="N29" s="872"/>
      <c r="O29" s="872"/>
      <c r="P29" s="872"/>
      <c r="Q29" s="872"/>
      <c r="R29" s="872"/>
    </row>
  </sheetData>
  <mergeCells count="9">
    <mergeCell ref="B3:J3"/>
    <mergeCell ref="B1:J1"/>
    <mergeCell ref="K29:R29"/>
    <mergeCell ref="B5:B6"/>
    <mergeCell ref="C5:F5"/>
    <mergeCell ref="C7:J7"/>
    <mergeCell ref="C12:J12"/>
    <mergeCell ref="G5:J5"/>
    <mergeCell ref="B17:K17"/>
  </mergeCells>
  <hyperlinks>
    <hyperlink ref="B1:J1" location="Contents_en!B44" display="III. External debt of the Republic of Moldova as of 03/31/2023 (preliminary data)" xr:uid="{4486E96B-A72B-4DD6-BB51-126643648B7A}"/>
    <hyperlink ref="B1:J1" location="Contents_en!B40" display="III. External debt of the Republic of Moldova as of 03/31/2024 (preliminary data)" xr:uid="{54D90B80-5278-4D83-BA90-DC0AEC424B9F}"/>
    <hyperlink ref="B1:J1" location="Contents_en!B40" display="III. External debt of the Republic of Moldova as of 03/31/2025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U38"/>
  <sheetViews>
    <sheetView showGridLines="0" showRowColHeaders="0" zoomScaleNormal="100" workbookViewId="0"/>
  </sheetViews>
  <sheetFormatPr defaultColWidth="9.140625" defaultRowHeight="12"/>
  <cols>
    <col min="1" max="1" customWidth="true" style="473" width="5.7109375" collapsed="false"/>
    <col min="2" max="2" customWidth="true" style="473" width="25.5703125" collapsed="false"/>
    <col min="3" max="10" customWidth="true" style="473" width="7.85546875" collapsed="false"/>
    <col min="11" max="11" customWidth="true" style="473" width="3.0" collapsed="false"/>
    <col min="12" max="12" customWidth="true" style="473" width="16.42578125" collapsed="false"/>
    <col min="13" max="13" customWidth="true" style="473" width="15.28515625" collapsed="false"/>
    <col min="14" max="16384" style="473" width="9.140625" collapsed="false"/>
  </cols>
  <sheetData>
    <row r="1" spans="2:13" s="4" customFormat="1" ht="15">
      <c r="B1" s="866" t="s">
        <v>260</v>
      </c>
      <c r="C1" s="866"/>
      <c r="D1" s="866"/>
      <c r="E1" s="866"/>
      <c r="F1" s="866"/>
      <c r="G1" s="866"/>
      <c r="H1" s="866"/>
      <c r="I1" s="866"/>
      <c r="J1" s="866"/>
      <c r="K1" s="866"/>
      <c r="L1" s="866"/>
      <c r="M1" s="866"/>
    </row>
    <row r="2" spans="2:13" ht="12" customHeight="1"/>
    <row r="3" spans="2:13" s="474" customFormat="1" ht="30" customHeight="1">
      <c r="B3" s="719" t="s">
        <v>264</v>
      </c>
      <c r="C3" s="719"/>
      <c r="D3" s="719"/>
      <c r="E3" s="719"/>
      <c r="F3" s="719"/>
      <c r="G3" s="719"/>
      <c r="H3" s="719"/>
      <c r="I3" s="719"/>
      <c r="J3" s="719"/>
      <c r="K3" s="719"/>
      <c r="L3" s="719"/>
      <c r="M3" s="719"/>
    </row>
    <row r="4" spans="2:13" ht="5.0999999999999996" customHeight="1">
      <c r="B4" s="886"/>
      <c r="C4" s="886"/>
      <c r="D4" s="886"/>
      <c r="E4" s="475"/>
    </row>
    <row r="5" spans="2:13" s="476" customFormat="1" ht="15">
      <c r="B5" s="884" t="s">
        <v>263</v>
      </c>
      <c r="C5" s="884"/>
      <c r="D5" s="884"/>
      <c r="E5" s="884"/>
      <c r="F5" s="884"/>
      <c r="G5" s="884"/>
      <c r="H5" s="884"/>
      <c r="I5" s="884"/>
      <c r="J5" s="884"/>
      <c r="K5" s="884"/>
      <c r="L5" s="884"/>
      <c r="M5" s="885"/>
    </row>
    <row r="6" spans="2:13" ht="4.5" customHeight="1"/>
    <row r="27" spans="2:21" s="477" customFormat="1" ht="11.25">
      <c r="B27" s="867" t="s">
        <v>370</v>
      </c>
      <c r="C27" s="867"/>
      <c r="D27" s="867"/>
      <c r="E27" s="867"/>
      <c r="F27" s="867"/>
      <c r="G27" s="867"/>
      <c r="H27" s="867"/>
      <c r="I27" s="867"/>
      <c r="J27" s="867"/>
      <c r="K27" s="867"/>
    </row>
    <row r="29" spans="2:21" ht="15" customHeight="1">
      <c r="B29" s="879"/>
      <c r="C29" s="881">
        <v>2024</v>
      </c>
      <c r="D29" s="882"/>
      <c r="E29" s="882"/>
      <c r="F29" s="883"/>
      <c r="G29" s="881">
        <v>2025</v>
      </c>
      <c r="H29" s="882"/>
      <c r="I29" s="882"/>
      <c r="J29" s="883"/>
      <c r="K29" s="477"/>
      <c r="L29" s="477"/>
      <c r="M29" s="477"/>
    </row>
    <row r="30" spans="2:21" s="477" customFormat="1" ht="11.25">
      <c r="B30" s="880"/>
      <c r="C30" s="22" t="s">
        <v>87</v>
      </c>
      <c r="D30" s="22" t="s">
        <v>0</v>
      </c>
      <c r="E30" s="22" t="s">
        <v>88</v>
      </c>
      <c r="F30" s="23" t="s">
        <v>89</v>
      </c>
      <c r="G30" s="22" t="s">
        <v>84</v>
      </c>
      <c r="H30" s="83" t="s">
        <v>78</v>
      </c>
      <c r="I30" s="83" t="s">
        <v>101</v>
      </c>
      <c r="J30" s="83" t="s">
        <v>89</v>
      </c>
      <c r="L30" s="478"/>
      <c r="M30" s="678" t="s">
        <v>147</v>
      </c>
    </row>
    <row r="31" spans="2:21" s="477" customFormat="1" ht="11.25">
      <c r="B31" s="84" t="s">
        <v>549</v>
      </c>
      <c r="C31" s="105">
        <v>3456.7364482019639</v>
      </c>
      <c r="D31" s="105">
        <v>3397.3148326085625</v>
      </c>
      <c r="E31" s="105">
        <v>3593.344559783468</v>
      </c>
      <c r="F31" s="105">
        <v>4129.0833584416869</v>
      </c>
      <c r="G31" s="105">
        <v>4058.1711695617387</v>
      </c>
      <c r="H31" s="105">
        <v>4115.3512625252533</v>
      </c>
      <c r="I31" s="105">
        <v>4179.8944684862181</v>
      </c>
      <c r="J31" s="105">
        <v>4310.8525543772575</v>
      </c>
      <c r="L31" s="479" t="s">
        <v>393</v>
      </c>
      <c r="M31" s="105">
        <v>3976.5054068120053</v>
      </c>
      <c r="P31" s="31"/>
      <c r="Q31" s="31"/>
      <c r="R31" s="31"/>
      <c r="S31" s="31"/>
      <c r="T31" s="31"/>
      <c r="U31" s="31"/>
    </row>
    <row r="32" spans="2:21" s="477" customFormat="1" ht="11.25">
      <c r="B32" s="84" t="s">
        <v>551</v>
      </c>
      <c r="C32" s="105">
        <v>1.3135125873990845</v>
      </c>
      <c r="D32" s="105">
        <v>1.5524263648193599</v>
      </c>
      <c r="E32" s="105">
        <v>1.6835690255441991</v>
      </c>
      <c r="F32" s="105">
        <v>2.0257549307508826</v>
      </c>
      <c r="G32" s="105">
        <v>2.1807943670695407</v>
      </c>
      <c r="H32" s="105">
        <v>2.2154609070103493</v>
      </c>
      <c r="I32" s="105">
        <v>2.9885009426237548</v>
      </c>
      <c r="J32" s="105">
        <v>3.144394278010294</v>
      </c>
      <c r="L32" s="479" t="s">
        <v>571</v>
      </c>
      <c r="M32" s="105">
        <v>331.2027532872425</v>
      </c>
      <c r="P32" s="31"/>
      <c r="Q32" s="31"/>
      <c r="R32" s="31"/>
      <c r="S32" s="31"/>
      <c r="T32" s="31"/>
      <c r="U32" s="31"/>
    </row>
    <row r="33" spans="2:21" s="477" customFormat="1" ht="11.25">
      <c r="B33" s="84" t="s">
        <v>552</v>
      </c>
      <c r="C33" s="105">
        <v>3455.4229356145643</v>
      </c>
      <c r="D33" s="105">
        <v>3395.762406243743</v>
      </c>
      <c r="E33" s="105">
        <v>3591.6609907579236</v>
      </c>
      <c r="F33" s="105">
        <v>4127.0576035109361</v>
      </c>
      <c r="G33" s="105">
        <v>4055.990375194669</v>
      </c>
      <c r="H33" s="105">
        <v>4113.135801618243</v>
      </c>
      <c r="I33" s="105">
        <v>4176.9059675435947</v>
      </c>
      <c r="J33" s="105">
        <v>4307.7081600992478</v>
      </c>
      <c r="L33" s="479" t="s">
        <v>434</v>
      </c>
      <c r="M33" s="105">
        <v>3.144394278010294</v>
      </c>
      <c r="P33" s="31"/>
      <c r="Q33" s="31"/>
      <c r="R33" s="31"/>
      <c r="S33" s="31"/>
      <c r="T33" s="31"/>
      <c r="U33" s="31"/>
    </row>
    <row r="34" spans="2:21" s="427" customFormat="1" ht="33.75" customHeight="1">
      <c r="B34" s="480"/>
    </row>
    <row r="35" spans="2:21" s="427" customFormat="1" ht="11.25" customHeight="1">
      <c r="B35" s="481"/>
    </row>
    <row r="38" spans="2:21">
      <c r="C38" s="482"/>
      <c r="D38" s="482"/>
      <c r="E38" s="482"/>
      <c r="F38" s="482"/>
      <c r="G38" s="482"/>
      <c r="H38" s="482"/>
      <c r="I38" s="482"/>
      <c r="J38" s="482"/>
    </row>
  </sheetData>
  <mergeCells count="8">
    <mergeCell ref="B3:M3"/>
    <mergeCell ref="B1:M1"/>
    <mergeCell ref="B29:B30"/>
    <mergeCell ref="C29:F29"/>
    <mergeCell ref="B5:M5"/>
    <mergeCell ref="B4:D4"/>
    <mergeCell ref="G29:J29"/>
    <mergeCell ref="B27:K27"/>
  </mergeCells>
  <hyperlinks>
    <hyperlink ref="B1:M1" location="Contents_en!B44" display="III. External debt of the Republic of Moldova as of 03/31/2023 (preliminary data)" xr:uid="{79979A30-57E7-4C41-83F4-1D9FD3B62E77}"/>
    <hyperlink ref="B1:M1" location="Contents_en!B40" display="III. External debt of the Republic of Moldova as of 03/31/2024 (preliminary data)" xr:uid="{E205617B-9151-4BB6-9E70-0843ED687A9C}"/>
    <hyperlink ref="B1:M1" location="Contents_en!B40" display="III. External debt of the Republic of Moldova as of 03/31/2025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1"/>
  <sheetViews>
    <sheetView showGridLines="0" showRowColHeaders="0" zoomScaleNormal="100" workbookViewId="0"/>
  </sheetViews>
  <sheetFormatPr defaultColWidth="9.140625" defaultRowHeight="12"/>
  <cols>
    <col min="1" max="1" customWidth="true" style="427" width="5.7109375" collapsed="false"/>
    <col min="2" max="2" customWidth="true" style="427" width="55.28515625" collapsed="false"/>
    <col min="3" max="10" customWidth="true" style="427" width="9.0" collapsed="false"/>
    <col min="11" max="16384" style="427" width="9.140625" collapsed="false"/>
  </cols>
  <sheetData>
    <row r="1" spans="1:13" s="4" customFormat="1" ht="15">
      <c r="B1" s="866" t="s">
        <v>260</v>
      </c>
      <c r="C1" s="866"/>
      <c r="D1" s="866"/>
      <c r="E1" s="866"/>
      <c r="F1" s="866"/>
      <c r="G1" s="866"/>
      <c r="H1" s="866"/>
      <c r="I1" s="866"/>
      <c r="J1" s="866"/>
    </row>
    <row r="3" spans="1:13" s="4" customFormat="1" ht="15">
      <c r="B3" s="719" t="s">
        <v>265</v>
      </c>
      <c r="C3" s="719"/>
      <c r="D3" s="719"/>
      <c r="E3" s="719"/>
      <c r="F3" s="719"/>
      <c r="G3" s="719"/>
      <c r="H3" s="719"/>
      <c r="I3" s="719"/>
      <c r="J3" s="719"/>
    </row>
    <row r="4" spans="1:13" ht="3.75" customHeight="1" thickBot="1"/>
    <row r="5" spans="1:13" ht="15.75" thickBot="1">
      <c r="B5" s="894"/>
      <c r="C5" s="889">
        <v>2024</v>
      </c>
      <c r="D5" s="890"/>
      <c r="E5" s="890"/>
      <c r="F5" s="891"/>
      <c r="G5" s="825">
        <v>2025</v>
      </c>
      <c r="H5" s="892"/>
      <c r="I5" s="892"/>
      <c r="J5" s="893"/>
      <c r="K5" s="4"/>
      <c r="L5" s="4"/>
      <c r="M5" s="4"/>
    </row>
    <row r="6" spans="1:13" ht="12.75" thickBot="1">
      <c r="B6" s="895"/>
      <c r="C6" s="483" t="s">
        <v>87</v>
      </c>
      <c r="D6" s="484" t="s">
        <v>0</v>
      </c>
      <c r="E6" s="484" t="s">
        <v>88</v>
      </c>
      <c r="F6" s="484" t="s">
        <v>89</v>
      </c>
      <c r="G6" s="484" t="s">
        <v>84</v>
      </c>
      <c r="H6" s="484" t="s">
        <v>78</v>
      </c>
      <c r="I6" s="484" t="s">
        <v>101</v>
      </c>
      <c r="J6" s="484" t="s">
        <v>89</v>
      </c>
    </row>
    <row r="7" spans="1:13" ht="13.5" thickTop="1" thickBot="1">
      <c r="B7" s="485" t="s">
        <v>464</v>
      </c>
      <c r="C7" s="486">
        <v>323.86</v>
      </c>
      <c r="D7" s="486">
        <v>274.27999999999997</v>
      </c>
      <c r="E7" s="486">
        <v>227.12</v>
      </c>
      <c r="F7" s="486">
        <v>423.01</v>
      </c>
      <c r="G7" s="319">
        <v>350.88</v>
      </c>
      <c r="H7" s="486">
        <v>225.31</v>
      </c>
      <c r="I7" s="486">
        <v>189.42</v>
      </c>
      <c r="J7" s="319">
        <v>212.45</v>
      </c>
    </row>
    <row r="8" spans="1:13" ht="12.75" thickBot="1">
      <c r="B8" s="487" t="s">
        <v>572</v>
      </c>
      <c r="C8" s="443">
        <v>1.31</v>
      </c>
      <c r="D8" s="443">
        <v>1.55</v>
      </c>
      <c r="E8" s="443">
        <v>1.68</v>
      </c>
      <c r="F8" s="443">
        <v>2.0299999999999998</v>
      </c>
      <c r="G8" s="214">
        <v>2.1800000000000002</v>
      </c>
      <c r="H8" s="443">
        <v>2.2200000000000002</v>
      </c>
      <c r="I8" s="443">
        <v>2.99</v>
      </c>
      <c r="J8" s="214">
        <v>3.14</v>
      </c>
    </row>
    <row r="9" spans="1:13" ht="12.75" thickBot="1">
      <c r="B9" s="488" t="s">
        <v>573</v>
      </c>
      <c r="C9" s="489">
        <v>0.33</v>
      </c>
      <c r="D9" s="489">
        <v>0.36</v>
      </c>
      <c r="E9" s="489">
        <v>0.33</v>
      </c>
      <c r="F9" s="489">
        <v>0.36</v>
      </c>
      <c r="G9" s="117">
        <v>0.36</v>
      </c>
      <c r="H9" s="489">
        <v>0.35</v>
      </c>
      <c r="I9" s="489">
        <v>0.93</v>
      </c>
      <c r="J9" s="117">
        <v>0.9</v>
      </c>
    </row>
    <row r="10" spans="1:13" ht="13.5" thickTop="1" thickBot="1">
      <c r="B10" s="490" t="s">
        <v>574</v>
      </c>
      <c r="C10" s="489">
        <v>0.98</v>
      </c>
      <c r="D10" s="489">
        <v>1.2</v>
      </c>
      <c r="E10" s="489">
        <v>1.35</v>
      </c>
      <c r="F10" s="489">
        <v>1.66</v>
      </c>
      <c r="G10" s="117">
        <v>1.82</v>
      </c>
      <c r="H10" s="489">
        <v>1.87</v>
      </c>
      <c r="I10" s="489">
        <v>2.06</v>
      </c>
      <c r="J10" s="117">
        <v>2.2400000000000002</v>
      </c>
    </row>
    <row r="11" spans="1:13" ht="12.75" thickBot="1">
      <c r="A11" s="491"/>
      <c r="B11" s="487" t="s">
        <v>575</v>
      </c>
      <c r="C11" s="443">
        <v>322.54000000000002</v>
      </c>
      <c r="D11" s="443">
        <v>272.73</v>
      </c>
      <c r="E11" s="443">
        <v>225.44</v>
      </c>
      <c r="F11" s="443">
        <v>420.98</v>
      </c>
      <c r="G11" s="214">
        <v>348.7</v>
      </c>
      <c r="H11" s="443">
        <v>223.09</v>
      </c>
      <c r="I11" s="443">
        <v>186.43</v>
      </c>
      <c r="J11" s="214">
        <v>209.31</v>
      </c>
    </row>
    <row r="12" spans="1:13" ht="12.75" thickBot="1">
      <c r="B12" s="492" t="s">
        <v>393</v>
      </c>
      <c r="C12" s="489">
        <v>322.54000000000002</v>
      </c>
      <c r="D12" s="489">
        <v>272.73</v>
      </c>
      <c r="E12" s="489">
        <v>225.44</v>
      </c>
      <c r="F12" s="489">
        <v>420.98</v>
      </c>
      <c r="G12" s="117">
        <v>348.7</v>
      </c>
      <c r="H12" s="489">
        <v>223.09</v>
      </c>
      <c r="I12" s="489">
        <v>186.43</v>
      </c>
      <c r="J12" s="117">
        <v>209.31</v>
      </c>
    </row>
    <row r="13" spans="1:13" ht="12.75" thickBot="1">
      <c r="B13" s="493" t="s">
        <v>576</v>
      </c>
      <c r="C13" s="489">
        <v>10.42</v>
      </c>
      <c r="D13" s="489">
        <v>2.04</v>
      </c>
      <c r="E13" s="489">
        <v>1.85</v>
      </c>
      <c r="F13" s="489">
        <v>1.89</v>
      </c>
      <c r="G13" s="117">
        <v>0.42</v>
      </c>
      <c r="H13" s="489">
        <v>1.8</v>
      </c>
      <c r="I13" s="489">
        <v>1.81</v>
      </c>
      <c r="J13" s="117">
        <v>3.44</v>
      </c>
    </row>
    <row r="14" spans="1:13" ht="12.75" thickBot="1">
      <c r="B14" s="494" t="s">
        <v>494</v>
      </c>
      <c r="C14" s="495">
        <v>10.43</v>
      </c>
      <c r="D14" s="495">
        <v>10.44</v>
      </c>
      <c r="E14" s="495">
        <v>11.09</v>
      </c>
      <c r="F14" s="495">
        <v>11.41</v>
      </c>
      <c r="G14" s="466">
        <v>11.48</v>
      </c>
      <c r="H14" s="495">
        <v>10.94</v>
      </c>
      <c r="I14" s="495">
        <v>10.9</v>
      </c>
      <c r="J14" s="466">
        <v>10.87</v>
      </c>
    </row>
    <row r="15" spans="1:13" ht="12.75" thickBot="1">
      <c r="B15" s="487" t="s">
        <v>575</v>
      </c>
      <c r="C15" s="443">
        <v>10.43</v>
      </c>
      <c r="D15" s="443">
        <v>10.44</v>
      </c>
      <c r="E15" s="443">
        <v>11.09</v>
      </c>
      <c r="F15" s="443">
        <v>11.41</v>
      </c>
      <c r="G15" s="214">
        <v>11.48</v>
      </c>
      <c r="H15" s="443">
        <v>10.94</v>
      </c>
      <c r="I15" s="443">
        <v>10.9</v>
      </c>
      <c r="J15" s="214">
        <v>10.87</v>
      </c>
    </row>
    <row r="16" spans="1:13" ht="12.75" thickBot="1">
      <c r="B16" s="492" t="s">
        <v>393</v>
      </c>
      <c r="C16" s="489">
        <v>10.43</v>
      </c>
      <c r="D16" s="489">
        <v>10.44</v>
      </c>
      <c r="E16" s="489">
        <v>11.09</v>
      </c>
      <c r="F16" s="489">
        <v>11.41</v>
      </c>
      <c r="G16" s="117">
        <v>11.48</v>
      </c>
      <c r="H16" s="489">
        <v>10.94</v>
      </c>
      <c r="I16" s="489">
        <v>10.9</v>
      </c>
      <c r="J16" s="117">
        <v>10.87</v>
      </c>
    </row>
    <row r="17" spans="2:12">
      <c r="B17" s="205" t="s">
        <v>70</v>
      </c>
      <c r="C17" s="496">
        <v>334.29</v>
      </c>
      <c r="D17" s="496">
        <v>284.72000000000003</v>
      </c>
      <c r="E17" s="496">
        <v>238.21</v>
      </c>
      <c r="F17" s="496">
        <v>434.42</v>
      </c>
      <c r="G17" s="497">
        <v>362.36</v>
      </c>
      <c r="H17" s="496">
        <v>236.25</v>
      </c>
      <c r="I17" s="496">
        <v>200.32</v>
      </c>
      <c r="J17" s="497">
        <v>223.32</v>
      </c>
    </row>
    <row r="18" spans="2:12">
      <c r="B18" s="887" t="s">
        <v>577</v>
      </c>
      <c r="C18" s="888"/>
      <c r="D18" s="888"/>
      <c r="E18" s="888"/>
      <c r="F18" s="888"/>
      <c r="G18" s="888"/>
      <c r="H18" s="888"/>
      <c r="I18" s="888"/>
      <c r="J18" s="888"/>
    </row>
    <row r="19" spans="2:12">
      <c r="B19" s="498" t="s">
        <v>370</v>
      </c>
    </row>
    <row r="31" spans="2:12" ht="15">
      <c r="K31" s="872"/>
      <c r="L31" s="872"/>
    </row>
  </sheetData>
  <mergeCells count="7">
    <mergeCell ref="B1:J1"/>
    <mergeCell ref="K31:L31"/>
    <mergeCell ref="B18:J18"/>
    <mergeCell ref="C5:F5"/>
    <mergeCell ref="B3:J3"/>
    <mergeCell ref="G5:J5"/>
    <mergeCell ref="B5:B6"/>
  </mergeCells>
  <hyperlinks>
    <hyperlink ref="B1:J1" location="Contents_en!B44" display="III. External debt of the Republic of Moldova as of 03/31/2023 (preliminary data)" xr:uid="{FE21FE0F-905D-4C3F-87DF-ADB9AE175CA6}"/>
    <hyperlink ref="B1:J1" location="Contents_en!B40" display="III. External debt of the Republic of Moldova as of 03/31/2024 (preliminary data)" xr:uid="{C9D587D7-186F-4909-8B0E-8E11F71AC156}"/>
    <hyperlink ref="B1:J1" location="Contents_en!B40" display="III. External debt of the Republic of Moldova as of 03/31/2025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W48"/>
  <sheetViews>
    <sheetView showGridLines="0" showRowColHeaders="0" zoomScaleNormal="100" workbookViewId="0"/>
  </sheetViews>
  <sheetFormatPr defaultColWidth="9.140625" defaultRowHeight="12.75"/>
  <cols>
    <col min="1" max="1" customWidth="true" style="77" width="5.7109375" collapsed="false"/>
    <col min="2" max="2" customWidth="true" style="77" width="31.28515625" collapsed="false"/>
    <col min="3" max="10" customWidth="true" style="77" width="7.7109375" collapsed="false"/>
    <col min="11" max="16384" style="77" width="9.140625" collapsed="false"/>
  </cols>
  <sheetData>
    <row r="1" spans="2:20" s="4" customFormat="1" ht="15">
      <c r="B1" s="686" t="s">
        <v>102</v>
      </c>
      <c r="C1" s="687"/>
      <c r="D1" s="687"/>
      <c r="E1" s="687"/>
      <c r="F1" s="687"/>
      <c r="G1" s="687"/>
      <c r="H1" s="687"/>
      <c r="I1" s="687"/>
      <c r="J1" s="687"/>
    </row>
    <row r="2" spans="2:20" ht="11.25" customHeight="1">
      <c r="B2" s="707"/>
      <c r="C2" s="708"/>
      <c r="D2" s="708"/>
      <c r="E2" s="708"/>
      <c r="F2" s="708"/>
      <c r="G2" s="708"/>
      <c r="H2" s="708"/>
      <c r="I2" s="708"/>
      <c r="J2" s="708"/>
    </row>
    <row r="3" spans="2:20" s="80" customFormat="1" ht="30" customHeight="1">
      <c r="B3" s="689" t="s">
        <v>119</v>
      </c>
      <c r="C3" s="689"/>
      <c r="D3" s="689"/>
      <c r="E3" s="689"/>
      <c r="F3" s="689"/>
      <c r="G3" s="689"/>
      <c r="H3" s="689"/>
      <c r="I3" s="689"/>
      <c r="J3" s="689"/>
    </row>
    <row r="4" spans="2:20" ht="5.0999999999999996" customHeight="1">
      <c r="B4" s="79"/>
      <c r="C4" s="2"/>
      <c r="D4" s="2"/>
      <c r="E4" s="2"/>
      <c r="F4" s="2"/>
      <c r="G4" s="2"/>
      <c r="H4" s="2"/>
      <c r="I4" s="2"/>
      <c r="J4" s="2"/>
      <c r="K4" s="78"/>
      <c r="L4" s="78"/>
      <c r="M4" s="78"/>
      <c r="N4" s="78"/>
      <c r="O4" s="78"/>
      <c r="P4" s="78"/>
      <c r="Q4" s="78"/>
      <c r="R4" s="78"/>
    </row>
    <row r="5" spans="2:20" s="81" customFormat="1" ht="15">
      <c r="B5" s="704" t="s">
        <v>120</v>
      </c>
      <c r="C5" s="704"/>
      <c r="D5" s="704"/>
      <c r="E5" s="704"/>
      <c r="F5" s="704"/>
      <c r="G5" s="704"/>
      <c r="H5" s="704"/>
      <c r="I5" s="704"/>
      <c r="J5" s="704"/>
      <c r="K5" s="80"/>
      <c r="L5" s="80"/>
      <c r="M5" s="80"/>
      <c r="N5" s="80"/>
      <c r="O5" s="80"/>
      <c r="P5" s="80"/>
      <c r="Q5" s="80"/>
      <c r="R5" s="80"/>
    </row>
    <row r="6" spans="2:20">
      <c r="C6" s="82"/>
      <c r="D6" s="82"/>
      <c r="E6" s="82"/>
      <c r="F6" s="82"/>
      <c r="G6" s="82"/>
      <c r="H6" s="82"/>
      <c r="I6" s="82"/>
      <c r="J6" s="82"/>
      <c r="T6" s="82"/>
    </row>
    <row r="27" spans="2:19" s="88" customFormat="1" ht="11.25">
      <c r="B27" s="52" t="s">
        <v>370</v>
      </c>
    </row>
    <row r="29" spans="2:19" ht="15" customHeight="1">
      <c r="B29" s="705"/>
      <c r="C29" s="709">
        <v>2024</v>
      </c>
      <c r="D29" s="710"/>
      <c r="E29" s="710"/>
      <c r="F29" s="710"/>
      <c r="G29" s="709">
        <v>2025</v>
      </c>
      <c r="H29" s="710"/>
      <c r="I29" s="710"/>
      <c r="J29" s="711"/>
    </row>
    <row r="30" spans="2:19" s="88" customFormat="1" ht="11.25">
      <c r="B30" s="706"/>
      <c r="C30" s="22" t="s">
        <v>87</v>
      </c>
      <c r="D30" s="22" t="s">
        <v>0</v>
      </c>
      <c r="E30" s="22" t="s">
        <v>88</v>
      </c>
      <c r="F30" s="23" t="s">
        <v>89</v>
      </c>
      <c r="G30" s="22" t="s">
        <v>84</v>
      </c>
      <c r="H30" s="83" t="s">
        <v>78</v>
      </c>
      <c r="I30" s="83" t="s">
        <v>101</v>
      </c>
      <c r="J30" s="83" t="s">
        <v>89</v>
      </c>
    </row>
    <row r="31" spans="2:19" s="88" customFormat="1" ht="11.25">
      <c r="B31" s="84" t="s">
        <v>371</v>
      </c>
      <c r="C31" s="85">
        <v>94.039707630180516</v>
      </c>
      <c r="D31" s="85">
        <v>92.271342991863719</v>
      </c>
      <c r="E31" s="85">
        <v>81.761893700755607</v>
      </c>
      <c r="F31" s="85">
        <v>89.479372719490627</v>
      </c>
      <c r="G31" s="85">
        <v>102.30735931556276</v>
      </c>
      <c r="H31" s="85">
        <v>91.314572435892572</v>
      </c>
      <c r="I31" s="85">
        <v>81.753017466514521</v>
      </c>
      <c r="J31" s="85">
        <v>94.738788834966627</v>
      </c>
      <c r="N31" s="599"/>
      <c r="O31" s="600"/>
      <c r="P31" s="600"/>
      <c r="Q31" s="600"/>
      <c r="R31" s="600"/>
      <c r="S31" s="600"/>
    </row>
    <row r="32" spans="2:19" s="88" customFormat="1" ht="11.25">
      <c r="B32" s="84" t="s">
        <v>372</v>
      </c>
      <c r="C32" s="85">
        <v>35.72637522258654</v>
      </c>
      <c r="D32" s="85">
        <v>32.882431581497791</v>
      </c>
      <c r="E32" s="85">
        <v>27.855841007735815</v>
      </c>
      <c r="F32" s="85">
        <v>31.13695060565707</v>
      </c>
      <c r="G32" s="85">
        <v>33.129950735314942</v>
      </c>
      <c r="H32" s="85">
        <v>30.031261039147861</v>
      </c>
      <c r="I32" s="85">
        <v>29.502758528255825</v>
      </c>
      <c r="J32" s="85">
        <v>33.708345683684705</v>
      </c>
      <c r="O32" s="600"/>
      <c r="P32" s="600"/>
      <c r="Q32" s="600"/>
      <c r="R32" s="600"/>
      <c r="S32" s="600"/>
    </row>
    <row r="33" spans="2:23" s="88" customFormat="1" ht="11.25">
      <c r="B33" s="84" t="s">
        <v>373</v>
      </c>
      <c r="C33" s="85">
        <v>58.313332407593975</v>
      </c>
      <c r="D33" s="85">
        <v>59.388911410365921</v>
      </c>
      <c r="E33" s="85">
        <v>53.906052693019788</v>
      </c>
      <c r="F33" s="85">
        <v>58.342422113833557</v>
      </c>
      <c r="G33" s="85">
        <v>69.177408580247828</v>
      </c>
      <c r="H33" s="85">
        <v>61.283311396744708</v>
      </c>
      <c r="I33" s="85">
        <v>52.250258938258696</v>
      </c>
      <c r="J33" s="85">
        <v>61.030443151281922</v>
      </c>
      <c r="O33" s="600"/>
      <c r="P33" s="600"/>
      <c r="Q33" s="600"/>
      <c r="R33" s="600"/>
      <c r="S33" s="600"/>
    </row>
    <row r="34" spans="2:23" ht="6.75" customHeight="1">
      <c r="B34" s="87"/>
      <c r="M34" s="88"/>
      <c r="N34" s="88"/>
      <c r="O34" s="88"/>
      <c r="P34" s="88"/>
      <c r="Q34" s="88"/>
    </row>
    <row r="35" spans="2:23" s="88" customFormat="1" ht="24" customHeight="1">
      <c r="B35" s="89"/>
      <c r="C35" s="683" t="s">
        <v>662</v>
      </c>
      <c r="D35" s="683" t="s">
        <v>663</v>
      </c>
      <c r="E35" s="683" t="s">
        <v>664</v>
      </c>
      <c r="F35" s="683" t="s">
        <v>665</v>
      </c>
      <c r="G35" s="683" t="s">
        <v>666</v>
      </c>
      <c r="H35" s="683" t="s">
        <v>667</v>
      </c>
      <c r="I35" s="683" t="s">
        <v>668</v>
      </c>
      <c r="J35" s="683" t="s">
        <v>669</v>
      </c>
    </row>
    <row r="36" spans="2:23" s="88" customFormat="1" ht="11.25">
      <c r="B36" s="90" t="s">
        <v>374</v>
      </c>
      <c r="C36" s="91">
        <f t="shared" ref="C36:J36" si="0">SUM(C37:C38)</f>
        <v>126.22506237400597</v>
      </c>
      <c r="D36" s="91">
        <f t="shared" si="0"/>
        <v>123.08491777168463</v>
      </c>
      <c r="E36" s="91">
        <f t="shared" si="0"/>
        <v>119.83106533628663</v>
      </c>
      <c r="F36" s="91">
        <f t="shared" si="0"/>
        <v>123.95523728897606</v>
      </c>
      <c r="G36" s="92">
        <f t="shared" si="0"/>
        <v>121.37099924667635</v>
      </c>
      <c r="H36" s="92">
        <f t="shared" si="0"/>
        <v>117.69549383474018</v>
      </c>
      <c r="I36" s="92">
        <f t="shared" si="0"/>
        <v>117.75476943254026</v>
      </c>
      <c r="J36" s="92">
        <f t="shared" si="0"/>
        <v>115.31026806021012</v>
      </c>
      <c r="N36" s="31"/>
      <c r="O36" s="31"/>
      <c r="P36" s="31"/>
      <c r="Q36" s="31"/>
      <c r="R36" s="31"/>
      <c r="S36" s="31"/>
      <c r="T36" s="31"/>
      <c r="U36" s="599"/>
      <c r="V36" s="599"/>
      <c r="W36" s="601"/>
    </row>
    <row r="37" spans="2:23" s="88" customFormat="1" ht="11.25">
      <c r="B37" s="90" t="s">
        <v>375</v>
      </c>
      <c r="C37" s="91">
        <v>45.771635951289788</v>
      </c>
      <c r="D37" s="91">
        <v>44.265453339330719</v>
      </c>
      <c r="E37" s="91">
        <v>42.677757423453841</v>
      </c>
      <c r="F37" s="91">
        <v>44.700489224695836</v>
      </c>
      <c r="G37" s="92">
        <v>42.45581970169691</v>
      </c>
      <c r="H37" s="93">
        <v>40.461081730459611</v>
      </c>
      <c r="I37" s="91">
        <v>40.588568798968645</v>
      </c>
      <c r="J37" s="91">
        <v>38.609298320707389</v>
      </c>
      <c r="N37" s="31"/>
      <c r="O37" s="31"/>
      <c r="P37" s="31"/>
      <c r="Q37" s="31"/>
      <c r="R37" s="31"/>
      <c r="S37" s="31"/>
      <c r="T37" s="31"/>
      <c r="U37" s="599"/>
      <c r="V37" s="599"/>
      <c r="W37" s="601"/>
    </row>
    <row r="38" spans="2:23" s="88" customFormat="1" ht="11.25">
      <c r="B38" s="90" t="s">
        <v>376</v>
      </c>
      <c r="C38" s="91">
        <v>80.453426422716191</v>
      </c>
      <c r="D38" s="91">
        <v>78.819464432353911</v>
      </c>
      <c r="E38" s="91">
        <v>77.153307912832787</v>
      </c>
      <c r="F38" s="91">
        <v>79.254748064280236</v>
      </c>
      <c r="G38" s="92">
        <v>78.915179544979438</v>
      </c>
      <c r="H38" s="93">
        <v>77.234412104280565</v>
      </c>
      <c r="I38" s="91">
        <v>77.16620063357162</v>
      </c>
      <c r="J38" s="91">
        <v>76.700969739502739</v>
      </c>
      <c r="N38" s="31"/>
      <c r="O38" s="31"/>
      <c r="P38" s="31"/>
      <c r="Q38" s="31"/>
      <c r="R38" s="31"/>
      <c r="S38" s="31"/>
      <c r="T38" s="31"/>
      <c r="U38" s="599"/>
      <c r="V38" s="599"/>
      <c r="W38" s="601"/>
    </row>
    <row r="46" spans="2:23">
      <c r="C46" s="86"/>
      <c r="D46" s="86"/>
      <c r="E46" s="86"/>
      <c r="F46" s="86"/>
      <c r="G46" s="86"/>
      <c r="H46" s="86"/>
      <c r="I46" s="86"/>
      <c r="J46" s="86"/>
    </row>
    <row r="47" spans="2:23">
      <c r="C47" s="86"/>
      <c r="D47" s="86"/>
      <c r="E47" s="86"/>
      <c r="F47" s="86"/>
      <c r="G47" s="86"/>
      <c r="H47" s="86"/>
      <c r="I47" s="86"/>
      <c r="J47" s="86"/>
    </row>
    <row r="48" spans="2:23">
      <c r="C48" s="86"/>
      <c r="D48" s="86"/>
      <c r="E48" s="86"/>
      <c r="F48" s="86"/>
      <c r="G48" s="86"/>
      <c r="H48" s="86"/>
      <c r="I48" s="86"/>
      <c r="J48" s="86"/>
    </row>
  </sheetData>
  <mergeCells count="7">
    <mergeCell ref="B1:J1"/>
    <mergeCell ref="B5:J5"/>
    <mergeCell ref="B29:B30"/>
    <mergeCell ref="B2:J2"/>
    <mergeCell ref="B3:J3"/>
    <mergeCell ref="C29:F29"/>
    <mergeCell ref="G29:J29"/>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R37"/>
  <sheetViews>
    <sheetView showGridLines="0" showRowColHeaders="0" zoomScaleNormal="100" workbookViewId="0"/>
  </sheetViews>
  <sheetFormatPr defaultColWidth="9.140625" defaultRowHeight="12" customHeight="1"/>
  <cols>
    <col min="1" max="1" customWidth="true" style="503" width="5.7109375" collapsed="false"/>
    <col min="2" max="2" customWidth="true" style="503" width="25.5703125" collapsed="false"/>
    <col min="3" max="10" customWidth="true" style="504" width="8.42578125" collapsed="false"/>
    <col min="11" max="16384" style="503" width="9.140625" collapsed="false"/>
  </cols>
  <sheetData>
    <row r="1" spans="2:10" s="4" customFormat="1" ht="15">
      <c r="B1" s="866" t="s">
        <v>260</v>
      </c>
      <c r="C1" s="866"/>
      <c r="D1" s="866"/>
      <c r="E1" s="866"/>
      <c r="F1" s="866"/>
      <c r="G1" s="866"/>
      <c r="H1" s="866"/>
      <c r="I1" s="866"/>
      <c r="J1" s="866"/>
    </row>
    <row r="2" spans="2:10" s="427" customFormat="1" ht="15" customHeight="1">
      <c r="B2" s="499"/>
      <c r="C2" s="500"/>
      <c r="D2" s="500"/>
      <c r="E2" s="500"/>
      <c r="F2" s="500"/>
      <c r="G2" s="500"/>
      <c r="H2" s="500"/>
      <c r="I2" s="500"/>
      <c r="J2" s="500"/>
    </row>
    <row r="3" spans="2:10" s="501" customFormat="1" ht="30" customHeight="1">
      <c r="B3" s="719" t="s">
        <v>62</v>
      </c>
      <c r="C3" s="719"/>
      <c r="D3" s="719"/>
      <c r="E3" s="719"/>
      <c r="F3" s="719"/>
      <c r="G3" s="719"/>
      <c r="H3" s="719"/>
      <c r="I3" s="719"/>
      <c r="J3" s="719"/>
    </row>
    <row r="4" spans="2:10" s="427" customFormat="1" ht="5.0999999999999996" customHeight="1"/>
    <row r="5" spans="2:10" s="4" customFormat="1" ht="15">
      <c r="B5" s="704" t="s">
        <v>79</v>
      </c>
      <c r="C5" s="704"/>
      <c r="D5" s="704"/>
      <c r="E5" s="704"/>
      <c r="F5" s="704"/>
      <c r="G5" s="704"/>
      <c r="H5" s="704"/>
      <c r="I5" s="704"/>
      <c r="J5" s="704"/>
    </row>
    <row r="6" spans="2:10" s="427" customFormat="1" ht="15" customHeight="1">
      <c r="B6" s="499"/>
      <c r="C6" s="500"/>
      <c r="D6" s="500"/>
      <c r="E6" s="500"/>
      <c r="F6" s="500"/>
      <c r="G6" s="500"/>
      <c r="H6" s="500"/>
      <c r="I6" s="500"/>
      <c r="J6" s="500"/>
    </row>
    <row r="7" spans="2:10" s="427" customFormat="1" ht="15" customHeight="1">
      <c r="B7" s="500"/>
    </row>
    <row r="8" spans="2:10" ht="12" customHeight="1">
      <c r="B8" s="502"/>
      <c r="C8" s="503"/>
      <c r="D8" s="503"/>
      <c r="E8" s="503"/>
      <c r="F8" s="503"/>
      <c r="G8" s="503"/>
      <c r="H8" s="503"/>
      <c r="I8" s="503"/>
      <c r="J8" s="503"/>
    </row>
    <row r="9" spans="2:10" ht="12" customHeight="1">
      <c r="B9" s="504"/>
      <c r="C9" s="503"/>
      <c r="D9" s="503"/>
      <c r="E9" s="503"/>
      <c r="F9" s="503"/>
      <c r="G9" s="503"/>
      <c r="H9" s="503"/>
      <c r="I9" s="503"/>
      <c r="J9" s="503"/>
    </row>
    <row r="10" spans="2:10" ht="12" customHeight="1">
      <c r="B10" s="504"/>
      <c r="C10" s="503"/>
      <c r="D10" s="503"/>
      <c r="E10" s="503"/>
      <c r="F10" s="503"/>
      <c r="G10" s="503"/>
      <c r="H10" s="503"/>
      <c r="I10" s="503"/>
      <c r="J10" s="503"/>
    </row>
    <row r="11" spans="2:10" ht="12" customHeight="1">
      <c r="B11" s="504"/>
      <c r="C11" s="503"/>
      <c r="D11" s="503"/>
      <c r="E11" s="503"/>
      <c r="F11" s="503"/>
      <c r="G11" s="503"/>
      <c r="H11" s="503"/>
      <c r="I11" s="503"/>
      <c r="J11" s="503"/>
    </row>
    <row r="12" spans="2:10" ht="12" customHeight="1">
      <c r="B12" s="504"/>
      <c r="C12" s="503"/>
      <c r="D12" s="503"/>
      <c r="E12" s="503"/>
      <c r="F12" s="503"/>
      <c r="G12" s="503"/>
      <c r="H12" s="503"/>
      <c r="I12" s="503"/>
      <c r="J12" s="503"/>
    </row>
    <row r="13" spans="2:10" ht="12" customHeight="1">
      <c r="B13" s="504"/>
      <c r="C13" s="503"/>
      <c r="D13" s="503"/>
      <c r="E13" s="503"/>
      <c r="F13" s="503"/>
      <c r="G13" s="503"/>
      <c r="H13" s="503"/>
      <c r="I13" s="503"/>
      <c r="J13" s="503"/>
    </row>
    <row r="14" spans="2:10" ht="12" customHeight="1">
      <c r="B14" s="504"/>
      <c r="C14" s="503"/>
      <c r="D14" s="503"/>
      <c r="E14" s="503"/>
      <c r="F14" s="503"/>
      <c r="G14" s="503"/>
      <c r="H14" s="503"/>
      <c r="I14" s="503"/>
      <c r="J14" s="503"/>
    </row>
    <row r="15" spans="2:10" ht="12" customHeight="1">
      <c r="B15" s="504"/>
      <c r="C15" s="503"/>
      <c r="D15" s="503"/>
      <c r="E15" s="503"/>
      <c r="F15" s="503"/>
      <c r="G15" s="503"/>
      <c r="H15" s="503"/>
      <c r="I15" s="503"/>
      <c r="J15" s="503"/>
    </row>
    <row r="16" spans="2:10" ht="12" customHeight="1">
      <c r="B16" s="504"/>
      <c r="C16" s="503"/>
      <c r="D16" s="503"/>
      <c r="E16" s="503"/>
      <c r="F16" s="503"/>
      <c r="G16" s="503"/>
      <c r="H16" s="503"/>
      <c r="I16" s="503"/>
      <c r="J16" s="503"/>
    </row>
    <row r="17" spans="2:18" ht="12" customHeight="1">
      <c r="B17" s="504"/>
      <c r="C17" s="503"/>
      <c r="D17" s="503"/>
      <c r="E17" s="503"/>
      <c r="F17" s="503"/>
      <c r="G17" s="503"/>
      <c r="H17" s="503"/>
      <c r="I17" s="503"/>
      <c r="J17" s="503"/>
    </row>
    <row r="18" spans="2:18" s="505" customFormat="1" ht="12" customHeight="1"/>
    <row r="19" spans="2:18" ht="12" customHeight="1">
      <c r="B19" s="504"/>
      <c r="C19" s="503"/>
      <c r="D19" s="503"/>
      <c r="E19" s="503"/>
      <c r="F19" s="503"/>
      <c r="G19" s="503"/>
      <c r="H19" s="503"/>
      <c r="I19" s="503"/>
      <c r="J19" s="503"/>
    </row>
    <row r="20" spans="2:18" ht="12" customHeight="1">
      <c r="B20" s="504"/>
      <c r="C20" s="503"/>
      <c r="D20" s="503"/>
      <c r="E20" s="503"/>
      <c r="F20" s="503"/>
      <c r="G20" s="503"/>
      <c r="H20" s="503"/>
      <c r="I20" s="503"/>
      <c r="J20" s="503"/>
    </row>
    <row r="21" spans="2:18" ht="12" customHeight="1">
      <c r="B21" s="504"/>
      <c r="C21" s="503"/>
      <c r="D21" s="503"/>
      <c r="E21" s="503"/>
      <c r="F21" s="503"/>
      <c r="G21" s="503"/>
      <c r="H21" s="503"/>
      <c r="I21" s="503"/>
      <c r="J21" s="503"/>
    </row>
    <row r="22" spans="2:18" ht="12" customHeight="1">
      <c r="B22" s="504"/>
      <c r="C22" s="503"/>
      <c r="D22" s="503"/>
      <c r="E22" s="503"/>
      <c r="F22" s="503"/>
      <c r="G22" s="503"/>
      <c r="H22" s="503"/>
      <c r="I22" s="503"/>
      <c r="J22" s="503"/>
    </row>
    <row r="23" spans="2:18" ht="12" customHeight="1">
      <c r="B23" s="504"/>
      <c r="C23" s="503"/>
      <c r="D23" s="503"/>
      <c r="E23" s="503"/>
      <c r="F23" s="503"/>
      <c r="G23" s="503"/>
      <c r="H23" s="503"/>
      <c r="I23" s="503"/>
      <c r="J23" s="503"/>
    </row>
    <row r="24" spans="2:18" ht="12" customHeight="1">
      <c r="B24" s="504"/>
      <c r="C24" s="503"/>
      <c r="D24" s="503"/>
      <c r="E24" s="503"/>
      <c r="F24" s="503"/>
      <c r="G24" s="503"/>
      <c r="H24" s="503"/>
      <c r="I24" s="503"/>
      <c r="J24" s="503"/>
    </row>
    <row r="25" spans="2:18" ht="12" customHeight="1">
      <c r="B25" s="504"/>
      <c r="C25" s="503"/>
      <c r="D25" s="503"/>
      <c r="E25" s="503"/>
      <c r="F25" s="503"/>
      <c r="G25" s="503"/>
      <c r="H25" s="503"/>
      <c r="I25" s="503"/>
      <c r="J25" s="503"/>
    </row>
    <row r="26" spans="2:18" ht="12" customHeight="1">
      <c r="B26" s="504"/>
      <c r="C26" s="503"/>
      <c r="D26" s="503"/>
      <c r="E26" s="503"/>
      <c r="F26" s="503"/>
      <c r="G26" s="503"/>
      <c r="H26" s="503"/>
      <c r="I26" s="503"/>
      <c r="J26" s="503"/>
    </row>
    <row r="27" spans="2:18">
      <c r="B27" s="498" t="s">
        <v>370</v>
      </c>
      <c r="C27" s="503"/>
      <c r="D27" s="503"/>
      <c r="E27" s="503"/>
      <c r="F27" s="503"/>
      <c r="G27" s="503"/>
      <c r="H27" s="503"/>
      <c r="I27" s="503"/>
      <c r="J27" s="503"/>
    </row>
    <row r="28" spans="2:18" ht="12" customHeight="1">
      <c r="B28" s="504"/>
      <c r="C28" s="503"/>
      <c r="D28" s="503"/>
      <c r="E28" s="503"/>
      <c r="F28" s="503"/>
      <c r="G28" s="503"/>
      <c r="H28" s="503"/>
      <c r="I28" s="503"/>
      <c r="J28" s="503"/>
    </row>
    <row r="29" spans="2:18" ht="12" customHeight="1">
      <c r="B29" s="899"/>
      <c r="C29" s="896">
        <v>2024</v>
      </c>
      <c r="D29" s="897"/>
      <c r="E29" s="897"/>
      <c r="F29" s="898"/>
      <c r="G29" s="896">
        <v>2025</v>
      </c>
      <c r="H29" s="897"/>
      <c r="I29" s="897"/>
      <c r="J29" s="898"/>
    </row>
    <row r="30" spans="2:18" s="648" customFormat="1" ht="11.25">
      <c r="B30" s="900"/>
      <c r="C30" s="22" t="s">
        <v>87</v>
      </c>
      <c r="D30" s="22" t="s">
        <v>0</v>
      </c>
      <c r="E30" s="22" t="s">
        <v>88</v>
      </c>
      <c r="F30" s="23" t="s">
        <v>89</v>
      </c>
      <c r="G30" s="22" t="s">
        <v>84</v>
      </c>
      <c r="H30" s="83" t="s">
        <v>78</v>
      </c>
      <c r="I30" s="83" t="s">
        <v>101</v>
      </c>
      <c r="J30" s="83" t="s">
        <v>89</v>
      </c>
    </row>
    <row r="31" spans="2:18">
      <c r="B31" s="506" t="s">
        <v>501</v>
      </c>
      <c r="C31" s="507">
        <v>30.577768108966364</v>
      </c>
      <c r="D31" s="507">
        <v>30.396327752697321</v>
      </c>
      <c r="E31" s="507">
        <v>32.284906979305703</v>
      </c>
      <c r="F31" s="507">
        <v>31.640004033090658</v>
      </c>
      <c r="G31" s="507">
        <v>31.615514252249081</v>
      </c>
      <c r="H31" s="507">
        <v>29.113030816334945</v>
      </c>
      <c r="I31" s="507">
        <v>28.422249143306829</v>
      </c>
      <c r="J31" s="507">
        <v>27.135664818882454</v>
      </c>
      <c r="M31" s="427"/>
      <c r="N31" s="427"/>
      <c r="O31" s="427"/>
      <c r="P31" s="427"/>
      <c r="Q31" s="427"/>
      <c r="R31" s="427"/>
    </row>
    <row r="32" spans="2:18">
      <c r="B32" s="508" t="s">
        <v>578</v>
      </c>
      <c r="C32" s="507">
        <v>28.197030943267425</v>
      </c>
      <c r="D32" s="507">
        <v>28.845683771477947</v>
      </c>
      <c r="E32" s="507">
        <v>27.365341392566791</v>
      </c>
      <c r="F32" s="507">
        <v>25.171366930287732</v>
      </c>
      <c r="G32" s="507">
        <v>25.672059470062774</v>
      </c>
      <c r="H32" s="507">
        <v>24.897763703164465</v>
      </c>
      <c r="I32" s="507">
        <v>26.624872768756909</v>
      </c>
      <c r="J32" s="507">
        <v>25.98336785572597</v>
      </c>
      <c r="M32" s="427"/>
      <c r="N32" s="427"/>
      <c r="O32" s="427"/>
      <c r="P32" s="427"/>
      <c r="Q32" s="427"/>
      <c r="R32" s="427"/>
    </row>
    <row r="33" spans="2:18">
      <c r="B33" s="508" t="s">
        <v>500</v>
      </c>
      <c r="C33" s="507">
        <v>7.6683637822547572</v>
      </c>
      <c r="D33" s="507">
        <v>7.8030281816109426</v>
      </c>
      <c r="E33" s="507">
        <v>8.7695061619407877</v>
      </c>
      <c r="F33" s="507">
        <v>8.7221531067403042</v>
      </c>
      <c r="G33" s="507">
        <v>8.9583797916872232</v>
      </c>
      <c r="H33" s="507">
        <v>15.445722352522889</v>
      </c>
      <c r="I33" s="507">
        <v>15.73776513219698</v>
      </c>
      <c r="J33" s="507">
        <v>15.214510413851107</v>
      </c>
      <c r="M33" s="427"/>
      <c r="N33" s="427"/>
      <c r="O33" s="427"/>
      <c r="P33" s="427"/>
      <c r="Q33" s="427"/>
      <c r="R33" s="427"/>
    </row>
    <row r="34" spans="2:18">
      <c r="B34" s="508" t="s">
        <v>498</v>
      </c>
      <c r="C34" s="507">
        <v>12.14721250252583</v>
      </c>
      <c r="D34" s="507">
        <v>12.555465371539956</v>
      </c>
      <c r="E34" s="507">
        <v>12.078487428906964</v>
      </c>
      <c r="F34" s="507">
        <v>10.512965191593825</v>
      </c>
      <c r="G34" s="507">
        <v>10.654835410256069</v>
      </c>
      <c r="H34" s="507">
        <v>10.642895569859343</v>
      </c>
      <c r="I34" s="507">
        <v>10.732658638130857</v>
      </c>
      <c r="J34" s="507">
        <v>10.341425767715137</v>
      </c>
      <c r="M34" s="427"/>
      <c r="N34" s="427"/>
      <c r="O34" s="427"/>
      <c r="P34" s="427"/>
      <c r="Q34" s="427"/>
      <c r="R34" s="427"/>
    </row>
    <row r="35" spans="2:18">
      <c r="B35" s="508" t="s">
        <v>496</v>
      </c>
      <c r="C35" s="507">
        <v>8.6573447778797803</v>
      </c>
      <c r="D35" s="507">
        <v>7.6726079383203194</v>
      </c>
      <c r="E35" s="507">
        <v>6.2268399182443011</v>
      </c>
      <c r="F35" s="507">
        <v>10.676612978403488</v>
      </c>
      <c r="G35" s="507">
        <v>9.5207836977363396</v>
      </c>
      <c r="H35" s="507">
        <v>6.3561892286808019</v>
      </c>
      <c r="I35" s="507">
        <v>5.2859861092849378</v>
      </c>
      <c r="J35" s="507">
        <v>7.7936405245840596</v>
      </c>
      <c r="M35" s="427"/>
      <c r="N35" s="427"/>
      <c r="O35" s="427"/>
      <c r="P35" s="427"/>
      <c r="Q35" s="427"/>
      <c r="R35" s="427"/>
    </row>
    <row r="36" spans="2:18">
      <c r="B36" s="509" t="s">
        <v>503</v>
      </c>
      <c r="C36" s="507">
        <f>100-SUM(C31:C35)</f>
        <v>12.752279885105835</v>
      </c>
      <c r="D36" s="507">
        <f t="shared" ref="D36:I36" si="0">100-SUM(D31:D35)</f>
        <v>12.726886984353513</v>
      </c>
      <c r="E36" s="507">
        <f t="shared" si="0"/>
        <v>13.274918119035462</v>
      </c>
      <c r="F36" s="507">
        <f t="shared" si="0"/>
        <v>13.276897759883994</v>
      </c>
      <c r="G36" s="507">
        <f t="shared" si="0"/>
        <v>13.578427378008513</v>
      </c>
      <c r="H36" s="507">
        <f t="shared" si="0"/>
        <v>13.544398329437541</v>
      </c>
      <c r="I36" s="507">
        <f t="shared" si="0"/>
        <v>13.196468208323495</v>
      </c>
      <c r="J36" s="507">
        <f>100-SUM(J31:J35)+0.1</f>
        <v>13.631390619241278</v>
      </c>
      <c r="M36" s="427"/>
      <c r="N36" s="427"/>
      <c r="O36" s="427"/>
      <c r="P36" s="427"/>
      <c r="Q36" s="427"/>
      <c r="R36" s="427"/>
    </row>
    <row r="37" spans="2:18" ht="12" customHeight="1">
      <c r="C37" s="503"/>
      <c r="D37" s="503"/>
      <c r="E37" s="503"/>
      <c r="F37" s="503"/>
      <c r="G37" s="503"/>
      <c r="H37" s="503"/>
      <c r="I37" s="503"/>
      <c r="J37" s="503"/>
    </row>
  </sheetData>
  <mergeCells count="6">
    <mergeCell ref="C29:F29"/>
    <mergeCell ref="B29:B30"/>
    <mergeCell ref="B1:J1"/>
    <mergeCell ref="B5:J5"/>
    <mergeCell ref="B3:J3"/>
    <mergeCell ref="G29:J29"/>
  </mergeCells>
  <hyperlinks>
    <hyperlink ref="B1:J1" location="Contents_en!B44" display="III. External debt of the Republic of Moldova as of 03/31/2023 (preliminary data)" xr:uid="{9B750409-1A08-43ED-BBB2-E21657BE47E1}"/>
    <hyperlink ref="B1:J1" location="Contents_en!B40" display="III. External debt of the Republic of Moldova as of 03/31/2024 (preliminary data)" xr:uid="{DD0EF4B9-2749-4375-9C91-1298EB449BC9}"/>
    <hyperlink ref="B1:J1" location="Contents_en!B40" display="III. External debt of the Republic of Moldova as of 03/31/2025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S43"/>
  <sheetViews>
    <sheetView showGridLines="0" showRowColHeaders="0" zoomScaleNormal="100" workbookViewId="0"/>
  </sheetViews>
  <sheetFormatPr defaultColWidth="9.140625" defaultRowHeight="12"/>
  <cols>
    <col min="1" max="1" customWidth="true" style="427" width="5.7109375" collapsed="false"/>
    <col min="2" max="2" customWidth="true" style="427" width="29.85546875" collapsed="false"/>
    <col min="3" max="10" customWidth="true" style="427" width="9.140625" collapsed="false"/>
    <col min="11" max="11" customWidth="true" style="427" width="10.5703125" collapsed="false"/>
    <col min="12" max="16384" style="427" width="9.140625" collapsed="false"/>
  </cols>
  <sheetData>
    <row r="1" spans="2:13" s="4" customFormat="1" ht="15">
      <c r="B1" s="866" t="s">
        <v>260</v>
      </c>
      <c r="C1" s="866"/>
      <c r="D1" s="866"/>
      <c r="E1" s="866"/>
      <c r="F1" s="866"/>
      <c r="G1" s="866"/>
      <c r="H1" s="866"/>
      <c r="I1" s="866"/>
      <c r="J1" s="866"/>
      <c r="K1" s="866"/>
    </row>
    <row r="3" spans="2:13" s="4" customFormat="1" ht="15.75" thickBot="1">
      <c r="B3" s="719" t="s">
        <v>266</v>
      </c>
      <c r="C3" s="719"/>
      <c r="D3" s="719"/>
      <c r="E3" s="719"/>
      <c r="F3" s="719"/>
      <c r="G3" s="719"/>
      <c r="H3" s="719"/>
      <c r="I3" s="719"/>
      <c r="J3" s="719"/>
      <c r="K3" s="719"/>
    </row>
    <row r="4" spans="2:13" ht="12.75" thickBot="1">
      <c r="B4" s="901"/>
      <c r="C4" s="889">
        <v>2024</v>
      </c>
      <c r="D4" s="890"/>
      <c r="E4" s="890"/>
      <c r="F4" s="891"/>
      <c r="G4" s="816">
        <v>2025</v>
      </c>
      <c r="H4" s="723"/>
      <c r="I4" s="723"/>
      <c r="J4" s="723"/>
      <c r="K4" s="903" t="s">
        <v>661</v>
      </c>
    </row>
    <row r="5" spans="2:13" ht="12.75" thickBot="1">
      <c r="B5" s="902"/>
      <c r="C5" s="316" t="s">
        <v>87</v>
      </c>
      <c r="D5" s="316" t="s">
        <v>0</v>
      </c>
      <c r="E5" s="316" t="s">
        <v>88</v>
      </c>
      <c r="F5" s="316" t="s">
        <v>89</v>
      </c>
      <c r="G5" s="510" t="s">
        <v>84</v>
      </c>
      <c r="H5" s="510" t="s">
        <v>78</v>
      </c>
      <c r="I5" s="582" t="s">
        <v>101</v>
      </c>
      <c r="J5" s="582" t="s">
        <v>89</v>
      </c>
      <c r="K5" s="904"/>
    </row>
    <row r="6" spans="2:13" ht="13.5" thickTop="1" thickBot="1">
      <c r="B6" s="318" t="s">
        <v>494</v>
      </c>
      <c r="C6" s="511">
        <v>50.84</v>
      </c>
      <c r="D6" s="512">
        <v>47.27</v>
      </c>
      <c r="E6" s="512">
        <v>45.4</v>
      </c>
      <c r="F6" s="512">
        <v>43.01</v>
      </c>
      <c r="G6" s="512">
        <v>40.56</v>
      </c>
      <c r="H6" s="512">
        <v>35.200000000000003</v>
      </c>
      <c r="I6" s="512">
        <v>33.07</v>
      </c>
      <c r="J6" s="512">
        <v>29.52</v>
      </c>
      <c r="K6" s="513">
        <v>-0.314</v>
      </c>
      <c r="M6" s="514"/>
    </row>
    <row r="7" spans="2:13" ht="13.5" thickTop="1" thickBot="1">
      <c r="B7" s="321" t="s">
        <v>579</v>
      </c>
      <c r="C7" s="515">
        <v>50.84</v>
      </c>
      <c r="D7" s="214">
        <v>47.27</v>
      </c>
      <c r="E7" s="214">
        <v>45.4</v>
      </c>
      <c r="F7" s="214">
        <v>43.01</v>
      </c>
      <c r="G7" s="214">
        <v>40.56</v>
      </c>
      <c r="H7" s="214">
        <v>35.200000000000003</v>
      </c>
      <c r="I7" s="214">
        <v>33.07</v>
      </c>
      <c r="J7" s="214">
        <v>29.52</v>
      </c>
      <c r="K7" s="516">
        <v>-0.314</v>
      </c>
      <c r="M7" s="514"/>
    </row>
    <row r="8" spans="2:13" ht="13.5" thickTop="1" thickBot="1">
      <c r="B8" s="318" t="s">
        <v>580</v>
      </c>
      <c r="C8" s="517" t="s">
        <v>267</v>
      </c>
      <c r="D8" s="319" t="s">
        <v>268</v>
      </c>
      <c r="E8" s="319" t="s">
        <v>269</v>
      </c>
      <c r="F8" s="319" t="s">
        <v>270</v>
      </c>
      <c r="G8" s="319" t="s">
        <v>271</v>
      </c>
      <c r="H8" s="319" t="s">
        <v>272</v>
      </c>
      <c r="I8" s="319" t="s">
        <v>273</v>
      </c>
      <c r="J8" s="319" t="s">
        <v>274</v>
      </c>
      <c r="K8" s="518">
        <v>2.5000000000000001E-2</v>
      </c>
      <c r="M8" s="514"/>
    </row>
    <row r="9" spans="2:13" ht="13.5" thickTop="1" thickBot="1">
      <c r="B9" s="519" t="s">
        <v>581</v>
      </c>
      <c r="C9" s="520" t="s">
        <v>275</v>
      </c>
      <c r="D9" s="117" t="s">
        <v>276</v>
      </c>
      <c r="E9" s="117" t="s">
        <v>277</v>
      </c>
      <c r="F9" s="117" t="s">
        <v>278</v>
      </c>
      <c r="G9" s="117" t="s">
        <v>279</v>
      </c>
      <c r="H9" s="117" t="s">
        <v>280</v>
      </c>
      <c r="I9" s="117" t="s">
        <v>281</v>
      </c>
      <c r="J9" s="117" t="s">
        <v>282</v>
      </c>
      <c r="K9" s="521">
        <v>1.4E-2</v>
      </c>
      <c r="M9" s="514"/>
    </row>
    <row r="10" spans="2:13" ht="13.5" thickTop="1" thickBot="1">
      <c r="B10" s="522" t="s">
        <v>501</v>
      </c>
      <c r="C10" s="515" t="s">
        <v>283</v>
      </c>
      <c r="D10" s="214">
        <v>985.03</v>
      </c>
      <c r="E10" s="214" t="s">
        <v>284</v>
      </c>
      <c r="F10" s="214" t="s">
        <v>285</v>
      </c>
      <c r="G10" s="214" t="s">
        <v>286</v>
      </c>
      <c r="H10" s="214" t="s">
        <v>287</v>
      </c>
      <c r="I10" s="214" t="s">
        <v>288</v>
      </c>
      <c r="J10" s="214" t="s">
        <v>289</v>
      </c>
      <c r="K10" s="516">
        <v>-9.8000000000000004E-2</v>
      </c>
      <c r="M10" s="514"/>
    </row>
    <row r="11" spans="2:13" ht="13.5" thickTop="1" thickBot="1">
      <c r="B11" s="522" t="s">
        <v>497</v>
      </c>
      <c r="C11" s="523">
        <v>738.67</v>
      </c>
      <c r="D11" s="524">
        <v>744.38</v>
      </c>
      <c r="E11" s="524">
        <v>744.2</v>
      </c>
      <c r="F11" s="524">
        <v>759.3</v>
      </c>
      <c r="G11" s="524">
        <v>753.4</v>
      </c>
      <c r="H11" s="524">
        <v>735.43</v>
      </c>
      <c r="I11" s="524">
        <v>781.4</v>
      </c>
      <c r="J11" s="524">
        <v>787.68</v>
      </c>
      <c r="K11" s="521">
        <v>3.6999999999999998E-2</v>
      </c>
      <c r="M11" s="514"/>
    </row>
    <row r="12" spans="2:13" ht="13.5" thickTop="1" thickBot="1">
      <c r="B12" s="522" t="s">
        <v>500</v>
      </c>
      <c r="C12" s="515">
        <v>265</v>
      </c>
      <c r="D12" s="214">
        <v>265</v>
      </c>
      <c r="E12" s="214">
        <v>315</v>
      </c>
      <c r="F12" s="214">
        <v>360</v>
      </c>
      <c r="G12" s="214">
        <v>363.38</v>
      </c>
      <c r="H12" s="214">
        <v>635.36</v>
      </c>
      <c r="I12" s="214">
        <v>657.5</v>
      </c>
      <c r="J12" s="214">
        <v>655.53</v>
      </c>
      <c r="K12" s="516">
        <v>0.82099999999999995</v>
      </c>
      <c r="M12" s="514"/>
    </row>
    <row r="13" spans="2:13" ht="13.5" thickTop="1" thickBot="1">
      <c r="B13" s="522" t="s">
        <v>498</v>
      </c>
      <c r="C13" s="515">
        <v>381.22</v>
      </c>
      <c r="D13" s="214">
        <v>388.8</v>
      </c>
      <c r="E13" s="214">
        <v>396.67</v>
      </c>
      <c r="F13" s="214">
        <v>397.69</v>
      </c>
      <c r="G13" s="214">
        <v>396.17</v>
      </c>
      <c r="H13" s="214">
        <v>402.75</v>
      </c>
      <c r="I13" s="214">
        <v>413.75</v>
      </c>
      <c r="J13" s="214">
        <v>411.91</v>
      </c>
      <c r="K13" s="521">
        <v>3.5999999999999997E-2</v>
      </c>
      <c r="M13" s="514"/>
    </row>
    <row r="14" spans="2:13" ht="13.5" thickTop="1" thickBot="1">
      <c r="B14" s="522" t="s">
        <v>582</v>
      </c>
      <c r="C14" s="515">
        <v>235.75</v>
      </c>
      <c r="D14" s="214">
        <v>235.26</v>
      </c>
      <c r="E14" s="214">
        <v>238.76</v>
      </c>
      <c r="F14" s="214">
        <v>279.63</v>
      </c>
      <c r="G14" s="214">
        <v>287.95</v>
      </c>
      <c r="H14" s="214">
        <v>288.73</v>
      </c>
      <c r="I14" s="214">
        <v>330.94</v>
      </c>
      <c r="J14" s="214">
        <v>331.84</v>
      </c>
      <c r="K14" s="521">
        <v>0.187</v>
      </c>
      <c r="M14" s="514"/>
    </row>
    <row r="15" spans="2:13" ht="13.5" thickTop="1" thickBot="1">
      <c r="B15" s="522" t="s">
        <v>496</v>
      </c>
      <c r="C15" s="515">
        <v>280.20999999999998</v>
      </c>
      <c r="D15" s="214">
        <v>243.45</v>
      </c>
      <c r="E15" s="214">
        <v>205.12</v>
      </c>
      <c r="F15" s="214">
        <v>419.97</v>
      </c>
      <c r="G15" s="214">
        <v>365.01</v>
      </c>
      <c r="H15" s="214">
        <v>242.95</v>
      </c>
      <c r="I15" s="214">
        <v>201.4</v>
      </c>
      <c r="J15" s="214">
        <v>215.57</v>
      </c>
      <c r="K15" s="516">
        <v>-0.48699999999999999</v>
      </c>
      <c r="M15" s="514"/>
    </row>
    <row r="16" spans="2:13" ht="13.5" thickTop="1" thickBot="1">
      <c r="B16" s="522" t="s">
        <v>502</v>
      </c>
      <c r="C16" s="515">
        <v>70.77</v>
      </c>
      <c r="D16" s="214">
        <v>69.77</v>
      </c>
      <c r="E16" s="214">
        <v>69.05</v>
      </c>
      <c r="F16" s="214">
        <v>71.25</v>
      </c>
      <c r="G16" s="214">
        <v>72.349999999999994</v>
      </c>
      <c r="H16" s="214">
        <v>68.73</v>
      </c>
      <c r="I16" s="214">
        <v>68.73</v>
      </c>
      <c r="J16" s="214">
        <v>68.36</v>
      </c>
      <c r="K16" s="516">
        <v>-4.1000000000000002E-2</v>
      </c>
      <c r="M16" s="514"/>
    </row>
    <row r="17" spans="2:19" ht="13.5" thickTop="1" thickBot="1">
      <c r="B17" s="522" t="s">
        <v>583</v>
      </c>
      <c r="C17" s="515">
        <v>65.650000000000006</v>
      </c>
      <c r="D17" s="214">
        <v>63.05</v>
      </c>
      <c r="E17" s="214">
        <v>62.86</v>
      </c>
      <c r="F17" s="214">
        <v>58.3</v>
      </c>
      <c r="G17" s="214">
        <v>58.07</v>
      </c>
      <c r="H17" s="214">
        <v>55.82</v>
      </c>
      <c r="I17" s="214">
        <v>55.45</v>
      </c>
      <c r="J17" s="214">
        <v>50.49</v>
      </c>
      <c r="K17" s="516">
        <v>-0.13400000000000001</v>
      </c>
      <c r="M17" s="514"/>
    </row>
    <row r="18" spans="2:19" ht="13.5" thickTop="1" thickBot="1">
      <c r="B18" s="519" t="s">
        <v>584</v>
      </c>
      <c r="C18" s="525">
        <v>303.72000000000003</v>
      </c>
      <c r="D18" s="526">
        <v>298.88</v>
      </c>
      <c r="E18" s="526">
        <v>325.75</v>
      </c>
      <c r="F18" s="526">
        <v>399.16</v>
      </c>
      <c r="G18" s="526">
        <v>401.13</v>
      </c>
      <c r="H18" s="526">
        <v>415.82</v>
      </c>
      <c r="I18" s="526">
        <v>409.89</v>
      </c>
      <c r="J18" s="526">
        <v>447.02</v>
      </c>
      <c r="K18" s="527">
        <v>0.12</v>
      </c>
      <c r="M18" s="514"/>
    </row>
    <row r="19" spans="2:19" ht="13.5" thickTop="1" thickBot="1">
      <c r="B19" s="522" t="s">
        <v>585</v>
      </c>
      <c r="C19" s="515">
        <v>115</v>
      </c>
      <c r="D19" s="214">
        <v>115</v>
      </c>
      <c r="E19" s="214">
        <v>135</v>
      </c>
      <c r="F19" s="214">
        <v>160</v>
      </c>
      <c r="G19" s="214">
        <v>161.77000000000001</v>
      </c>
      <c r="H19" s="214">
        <v>161.65</v>
      </c>
      <c r="I19" s="214">
        <v>161.74</v>
      </c>
      <c r="J19" s="214">
        <v>206.93</v>
      </c>
      <c r="K19" s="528">
        <v>0.29299999999999998</v>
      </c>
      <c r="M19" s="514"/>
    </row>
    <row r="20" spans="2:19" ht="13.5" thickTop="1" thickBot="1">
      <c r="B20" s="522" t="s">
        <v>586</v>
      </c>
      <c r="C20" s="515">
        <v>127.49</v>
      </c>
      <c r="D20" s="214">
        <v>120.39</v>
      </c>
      <c r="E20" s="214">
        <v>129.35</v>
      </c>
      <c r="F20" s="214">
        <v>124.71</v>
      </c>
      <c r="G20" s="214">
        <v>127.31</v>
      </c>
      <c r="H20" s="214">
        <v>121.61</v>
      </c>
      <c r="I20" s="214">
        <v>117.94</v>
      </c>
      <c r="J20" s="214">
        <v>111.46</v>
      </c>
      <c r="K20" s="528">
        <v>-0.106</v>
      </c>
      <c r="M20" s="514"/>
    </row>
    <row r="21" spans="2:19" ht="13.5" thickTop="1" thickBot="1">
      <c r="B21" s="522" t="s">
        <v>587</v>
      </c>
      <c r="C21" s="515"/>
      <c r="D21" s="214"/>
      <c r="E21" s="214"/>
      <c r="F21" s="214">
        <v>53.91</v>
      </c>
      <c r="G21" s="214">
        <v>52.94</v>
      </c>
      <c r="H21" s="214">
        <v>75.87</v>
      </c>
      <c r="I21" s="214">
        <v>74.94</v>
      </c>
      <c r="J21" s="214">
        <v>74.98</v>
      </c>
      <c r="K21" s="529">
        <v>0.39100000000000001</v>
      </c>
      <c r="M21" s="514"/>
    </row>
    <row r="22" spans="2:19" ht="13.5" thickTop="1" thickBot="1">
      <c r="B22" s="522" t="s">
        <v>588</v>
      </c>
      <c r="C22" s="515">
        <v>22.4</v>
      </c>
      <c r="D22" s="214">
        <v>25.4</v>
      </c>
      <c r="E22" s="214">
        <v>25.39</v>
      </c>
      <c r="F22" s="214">
        <v>25.39</v>
      </c>
      <c r="G22" s="214">
        <v>25.39</v>
      </c>
      <c r="H22" s="214">
        <v>25.31</v>
      </c>
      <c r="I22" s="214">
        <v>25.08</v>
      </c>
      <c r="J22" s="214">
        <v>24.87</v>
      </c>
      <c r="K22" s="528">
        <v>-2.1000000000000001E-2</v>
      </c>
      <c r="M22" s="514"/>
    </row>
    <row r="23" spans="2:19" ht="13.5" thickTop="1" thickBot="1">
      <c r="B23" s="522" t="s">
        <v>589</v>
      </c>
      <c r="C23" s="515">
        <v>13.54</v>
      </c>
      <c r="D23" s="214">
        <v>13.64</v>
      </c>
      <c r="E23" s="214">
        <v>13.08</v>
      </c>
      <c r="F23" s="214">
        <v>13.97</v>
      </c>
      <c r="G23" s="214">
        <v>13.55</v>
      </c>
      <c r="H23" s="214">
        <v>12.46</v>
      </c>
      <c r="I23" s="214">
        <v>12.45</v>
      </c>
      <c r="J23" s="214">
        <v>12.4</v>
      </c>
      <c r="K23" s="528">
        <v>-0.112</v>
      </c>
      <c r="M23" s="514"/>
    </row>
    <row r="24" spans="2:19" ht="13.5" thickTop="1" thickBot="1">
      <c r="B24" s="522" t="s">
        <v>590</v>
      </c>
      <c r="C24" s="515">
        <v>12.94</v>
      </c>
      <c r="D24" s="214">
        <v>12.16</v>
      </c>
      <c r="E24" s="214">
        <v>11.99</v>
      </c>
      <c r="F24" s="214">
        <v>11.21</v>
      </c>
      <c r="G24" s="214">
        <v>11.03</v>
      </c>
      <c r="H24" s="214">
        <v>10.25</v>
      </c>
      <c r="I24" s="214">
        <v>10.08</v>
      </c>
      <c r="J24" s="214">
        <v>9.3000000000000007</v>
      </c>
      <c r="K24" s="528">
        <v>-0.17100000000000001</v>
      </c>
      <c r="M24" s="514"/>
    </row>
    <row r="25" spans="2:19" ht="13.5" thickTop="1" thickBot="1">
      <c r="B25" s="522" t="s">
        <v>591</v>
      </c>
      <c r="C25" s="523">
        <v>4.55</v>
      </c>
      <c r="D25" s="524">
        <v>4.43</v>
      </c>
      <c r="E25" s="524">
        <v>4.43</v>
      </c>
      <c r="F25" s="524">
        <v>4.3099999999999996</v>
      </c>
      <c r="G25" s="524">
        <v>4.32</v>
      </c>
      <c r="H25" s="524">
        <v>4.21</v>
      </c>
      <c r="I25" s="524">
        <v>4.2</v>
      </c>
      <c r="J25" s="524">
        <v>4.08</v>
      </c>
      <c r="K25" s="528">
        <v>-5.2999999999999999E-2</v>
      </c>
      <c r="M25" s="514"/>
    </row>
    <row r="26" spans="2:19" ht="13.5" thickTop="1" thickBot="1">
      <c r="B26" s="522" t="s">
        <v>592</v>
      </c>
      <c r="C26" s="523">
        <v>7.8</v>
      </c>
      <c r="D26" s="524">
        <v>7.86</v>
      </c>
      <c r="E26" s="524">
        <v>6.52</v>
      </c>
      <c r="F26" s="524">
        <v>5.66</v>
      </c>
      <c r="G26" s="524">
        <v>4.83</v>
      </c>
      <c r="H26" s="524">
        <v>4.47</v>
      </c>
      <c r="I26" s="524">
        <v>3.47</v>
      </c>
      <c r="J26" s="524">
        <v>3</v>
      </c>
      <c r="K26" s="528">
        <v>-0.47</v>
      </c>
      <c r="M26" s="514"/>
    </row>
    <row r="27" spans="2:19" ht="13.5" thickTop="1" thickBot="1">
      <c r="B27" s="519" t="s">
        <v>503</v>
      </c>
      <c r="C27" s="530">
        <v>0.33</v>
      </c>
      <c r="D27" s="531">
        <v>0.36</v>
      </c>
      <c r="E27" s="531">
        <v>0.33</v>
      </c>
      <c r="F27" s="531">
        <v>0.36</v>
      </c>
      <c r="G27" s="531">
        <v>0.36</v>
      </c>
      <c r="H27" s="531">
        <v>0.35</v>
      </c>
      <c r="I27" s="531">
        <v>0.93</v>
      </c>
      <c r="J27" s="531">
        <v>0.9</v>
      </c>
      <c r="K27" s="529" t="s">
        <v>657</v>
      </c>
      <c r="L27" s="514"/>
      <c r="M27" s="514"/>
    </row>
    <row r="28" spans="2:19" ht="13.5" thickTop="1" thickBot="1">
      <c r="B28" s="318" t="s">
        <v>593</v>
      </c>
      <c r="C28" s="517">
        <v>45.94</v>
      </c>
      <c r="D28" s="319">
        <v>44.87</v>
      </c>
      <c r="E28" s="319">
        <v>45.93</v>
      </c>
      <c r="F28" s="319">
        <v>47.52</v>
      </c>
      <c r="G28" s="319">
        <v>51.05</v>
      </c>
      <c r="H28" s="319">
        <v>47.92</v>
      </c>
      <c r="I28" s="319">
        <v>48.03</v>
      </c>
      <c r="J28" s="319">
        <v>44.89</v>
      </c>
      <c r="K28" s="532">
        <v>-5.5E-2</v>
      </c>
      <c r="M28" s="514"/>
    </row>
    <row r="29" spans="2:19" ht="13.5" thickTop="1" thickBot="1">
      <c r="B29" s="519" t="s">
        <v>581</v>
      </c>
      <c r="C29" s="520">
        <v>45.94</v>
      </c>
      <c r="D29" s="117">
        <v>44.87</v>
      </c>
      <c r="E29" s="117">
        <v>45.93</v>
      </c>
      <c r="F29" s="117">
        <v>47.52</v>
      </c>
      <c r="G29" s="117">
        <v>51.05</v>
      </c>
      <c r="H29" s="117">
        <v>47.92</v>
      </c>
      <c r="I29" s="117">
        <v>48.03</v>
      </c>
      <c r="J29" s="117">
        <v>44.89</v>
      </c>
      <c r="K29" s="528">
        <v>-5.5E-2</v>
      </c>
      <c r="M29" s="514"/>
    </row>
    <row r="30" spans="2:19" ht="13.5" thickTop="1" thickBot="1">
      <c r="B30" s="522" t="s">
        <v>498</v>
      </c>
      <c r="C30" s="515">
        <v>38.56</v>
      </c>
      <c r="D30" s="214">
        <v>37.6</v>
      </c>
      <c r="E30" s="214">
        <v>37.18</v>
      </c>
      <c r="F30" s="214">
        <v>36.22</v>
      </c>
      <c r="G30" s="214">
        <v>36.03</v>
      </c>
      <c r="H30" s="214">
        <v>35.049999999999997</v>
      </c>
      <c r="I30" s="214">
        <v>34.65</v>
      </c>
      <c r="J30" s="214">
        <v>33.659999999999997</v>
      </c>
      <c r="K30" s="528">
        <v>-7.0999999999999994E-2</v>
      </c>
      <c r="M30" s="514"/>
    </row>
    <row r="31" spans="2:19" ht="13.5" thickTop="1" thickBot="1">
      <c r="B31" s="522" t="s">
        <v>496</v>
      </c>
      <c r="C31" s="515">
        <v>7.17</v>
      </c>
      <c r="D31" s="214">
        <v>7.09</v>
      </c>
      <c r="E31" s="214">
        <v>8.6199999999999992</v>
      </c>
      <c r="F31" s="214">
        <v>11.09</v>
      </c>
      <c r="G31" s="214">
        <v>14.86</v>
      </c>
      <c r="H31" s="214">
        <v>12.03</v>
      </c>
      <c r="I31" s="214">
        <v>12.64</v>
      </c>
      <c r="J31" s="214">
        <v>10.57</v>
      </c>
      <c r="K31" s="528">
        <v>-4.7E-2</v>
      </c>
      <c r="M31" s="514"/>
      <c r="N31" s="649"/>
      <c r="O31" s="649"/>
      <c r="P31" s="649"/>
      <c r="Q31" s="649"/>
      <c r="R31" s="649"/>
      <c r="S31" s="649"/>
    </row>
    <row r="32" spans="2:19" ht="13.5" thickTop="1" thickBot="1">
      <c r="B32" s="522" t="s">
        <v>594</v>
      </c>
      <c r="C32" s="515">
        <v>0.21</v>
      </c>
      <c r="D32" s="214">
        <v>0.17</v>
      </c>
      <c r="E32" s="214">
        <v>0.13</v>
      </c>
      <c r="F32" s="214">
        <v>0.2</v>
      </c>
      <c r="G32" s="214">
        <v>0.16</v>
      </c>
      <c r="H32" s="214">
        <v>0.84</v>
      </c>
      <c r="I32" s="214">
        <v>0.74</v>
      </c>
      <c r="J32" s="214">
        <v>0.66</v>
      </c>
      <c r="K32" s="529" t="s">
        <v>658</v>
      </c>
      <c r="M32" s="514"/>
    </row>
    <row r="33" spans="2:13" ht="13.5" thickTop="1" thickBot="1">
      <c r="B33" s="318" t="s">
        <v>595</v>
      </c>
      <c r="C33" s="534">
        <v>11.8</v>
      </c>
      <c r="D33" s="466">
        <v>10.029999999999999</v>
      </c>
      <c r="E33" s="466">
        <v>28.65</v>
      </c>
      <c r="F33" s="466">
        <v>28.33</v>
      </c>
      <c r="G33" s="466">
        <v>25.05</v>
      </c>
      <c r="H33" s="466">
        <v>22.06</v>
      </c>
      <c r="I33" s="466">
        <v>22.38</v>
      </c>
      <c r="J33" s="466">
        <v>125.24</v>
      </c>
      <c r="K33" s="679" t="s">
        <v>659</v>
      </c>
      <c r="M33" s="514"/>
    </row>
    <row r="34" spans="2:13" ht="13.5" customHeight="1" thickTop="1" thickBot="1">
      <c r="B34" s="519" t="s">
        <v>581</v>
      </c>
      <c r="C34" s="520">
        <v>11.8</v>
      </c>
      <c r="D34" s="117">
        <v>10.029999999999999</v>
      </c>
      <c r="E34" s="117">
        <v>9.93</v>
      </c>
      <c r="F34" s="117">
        <v>9.61</v>
      </c>
      <c r="G34" s="117">
        <v>6.33</v>
      </c>
      <c r="H34" s="117">
        <v>6.48</v>
      </c>
      <c r="I34" s="117">
        <v>6.8</v>
      </c>
      <c r="J34" s="117">
        <v>109.66</v>
      </c>
      <c r="K34" s="529" t="s">
        <v>660</v>
      </c>
      <c r="M34" s="514"/>
    </row>
    <row r="35" spans="2:13" ht="13.5" customHeight="1" thickTop="1" thickBot="1">
      <c r="B35" s="522" t="s">
        <v>496</v>
      </c>
      <c r="C35" s="515">
        <v>11.8</v>
      </c>
      <c r="D35" s="214">
        <v>10.029999999999999</v>
      </c>
      <c r="E35" s="214">
        <v>9.93</v>
      </c>
      <c r="F35" s="214">
        <v>9.61</v>
      </c>
      <c r="G35" s="214">
        <v>6.33</v>
      </c>
      <c r="H35" s="214">
        <v>6.48</v>
      </c>
      <c r="I35" s="214">
        <v>6.8</v>
      </c>
      <c r="J35" s="214">
        <v>109.66</v>
      </c>
      <c r="K35" s="529" t="s">
        <v>660</v>
      </c>
      <c r="M35" s="514"/>
    </row>
    <row r="36" spans="2:13" ht="13.5" thickTop="1" thickBot="1">
      <c r="B36" s="519" t="s">
        <v>503</v>
      </c>
      <c r="C36" s="515">
        <v>0</v>
      </c>
      <c r="D36" s="214">
        <v>0</v>
      </c>
      <c r="E36" s="214">
        <v>18.72</v>
      </c>
      <c r="F36" s="214">
        <v>18.72</v>
      </c>
      <c r="G36" s="214">
        <v>18.72</v>
      </c>
      <c r="H36" s="214">
        <v>15.58</v>
      </c>
      <c r="I36" s="214">
        <v>15.58</v>
      </c>
      <c r="J36" s="214">
        <v>15.58</v>
      </c>
      <c r="K36" s="528">
        <v>-0.16800000000000001</v>
      </c>
      <c r="M36" s="514"/>
    </row>
    <row r="37" spans="2:13" ht="13.5" thickTop="1" thickBot="1">
      <c r="B37" s="536" t="s">
        <v>596</v>
      </c>
      <c r="C37" s="534" t="s">
        <v>290</v>
      </c>
      <c r="D37" s="466" t="s">
        <v>291</v>
      </c>
      <c r="E37" s="466" t="s">
        <v>292</v>
      </c>
      <c r="F37" s="466" t="s">
        <v>293</v>
      </c>
      <c r="G37" s="466" t="s">
        <v>294</v>
      </c>
      <c r="H37" s="466" t="s">
        <v>295</v>
      </c>
      <c r="I37" s="466" t="s">
        <v>296</v>
      </c>
      <c r="J37" s="466" t="s">
        <v>297</v>
      </c>
      <c r="K37" s="535">
        <v>-1.0999999999999999E-2</v>
      </c>
      <c r="M37" s="514"/>
    </row>
    <row r="38" spans="2:13" ht="13.5" thickTop="1" thickBot="1">
      <c r="B38" s="519" t="s">
        <v>581</v>
      </c>
      <c r="C38" s="520">
        <v>280.58</v>
      </c>
      <c r="D38" s="117">
        <v>255.37</v>
      </c>
      <c r="E38" s="117">
        <v>249.37</v>
      </c>
      <c r="F38" s="117">
        <v>232.64</v>
      </c>
      <c r="G38" s="117">
        <v>228.19</v>
      </c>
      <c r="H38" s="117">
        <v>223.14</v>
      </c>
      <c r="I38" s="117">
        <v>213.18</v>
      </c>
      <c r="J38" s="117">
        <v>218.37</v>
      </c>
      <c r="K38" s="528">
        <v>-6.0999999999999999E-2</v>
      </c>
      <c r="M38" s="514"/>
    </row>
    <row r="39" spans="2:13" ht="13.5" thickTop="1" thickBot="1">
      <c r="B39" s="519" t="s">
        <v>503</v>
      </c>
      <c r="C39" s="520" t="s">
        <v>298</v>
      </c>
      <c r="D39" s="117" t="s">
        <v>299</v>
      </c>
      <c r="E39" s="117" t="s">
        <v>300</v>
      </c>
      <c r="F39" s="117" t="s">
        <v>301</v>
      </c>
      <c r="G39" s="117" t="s">
        <v>302</v>
      </c>
      <c r="H39" s="117" t="s">
        <v>303</v>
      </c>
      <c r="I39" s="117" t="s">
        <v>304</v>
      </c>
      <c r="J39" s="117" t="s">
        <v>305</v>
      </c>
      <c r="K39" s="528">
        <v>-6.0000000000000001E-3</v>
      </c>
      <c r="M39" s="514"/>
    </row>
    <row r="40" spans="2:13" ht="13.5" thickTop="1" thickBot="1">
      <c r="B40" s="537" t="s">
        <v>56</v>
      </c>
      <c r="C40" s="538" t="s">
        <v>306</v>
      </c>
      <c r="D40" s="497" t="s">
        <v>307</v>
      </c>
      <c r="E40" s="497" t="s">
        <v>308</v>
      </c>
      <c r="F40" s="497" t="s">
        <v>309</v>
      </c>
      <c r="G40" s="497" t="s">
        <v>310</v>
      </c>
      <c r="H40" s="497" t="s">
        <v>311</v>
      </c>
      <c r="I40" s="497" t="s">
        <v>312</v>
      </c>
      <c r="J40" s="497" t="s">
        <v>313</v>
      </c>
      <c r="K40" s="539">
        <v>2.1999999999999999E-2</v>
      </c>
      <c r="M40" s="514"/>
    </row>
    <row r="41" spans="2:13" s="31" customFormat="1" ht="11.25">
      <c r="B41" s="694" t="s">
        <v>370</v>
      </c>
      <c r="C41" s="694"/>
      <c r="D41" s="694"/>
      <c r="E41" s="694"/>
      <c r="F41" s="694"/>
      <c r="G41" s="694"/>
      <c r="H41" s="694"/>
      <c r="I41" s="694"/>
      <c r="J41" s="694"/>
      <c r="K41" s="694"/>
    </row>
    <row r="42" spans="2:13" ht="33.75" customHeight="1"/>
    <row r="43" spans="2:13" ht="11.25" customHeight="1">
      <c r="B43" s="540"/>
    </row>
  </sheetData>
  <mergeCells count="7">
    <mergeCell ref="B1:K1"/>
    <mergeCell ref="B41:K41"/>
    <mergeCell ref="C4:F4"/>
    <mergeCell ref="B4:B5"/>
    <mergeCell ref="B3:K3"/>
    <mergeCell ref="K4:K5"/>
    <mergeCell ref="G4:J4"/>
  </mergeCells>
  <hyperlinks>
    <hyperlink ref="B1:K1" location="Contents_en!B44" display="III. External debt of the Republic of Moldova as of 03/31/2023 (preliminary data)" xr:uid="{61E4D70A-B13C-43D2-B5C4-6C0AE5D46E39}"/>
    <hyperlink ref="B1:K1" location="Contents_en!B40" display="III. External debt of the Republic of Moldova as of 03/31/2024 (preliminary data)" xr:uid="{EF127A1B-990C-4032-AA5D-102947012792}"/>
    <hyperlink ref="B1:K1" location="Contents_en!B40" display="III. External debt of the Republic of Moldova as of 03/31/2025 (preliminary data)" xr:uid="{D61C7E25-6B45-40A5-8479-162FD534654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V46"/>
  <sheetViews>
    <sheetView showGridLines="0" showRowColHeaders="0" zoomScaleNormal="100" workbookViewId="0"/>
  </sheetViews>
  <sheetFormatPr defaultColWidth="9.140625" defaultRowHeight="12"/>
  <cols>
    <col min="1" max="1" customWidth="true" style="473" width="5.7109375" collapsed="false"/>
    <col min="2" max="2" customWidth="true" style="473" width="25.5703125" collapsed="false"/>
    <col min="3" max="10" customWidth="true" style="473" width="9.0" collapsed="false"/>
    <col min="11" max="11" customWidth="true" style="473" width="3.0" collapsed="false"/>
    <col min="12" max="12" customWidth="true" style="473" width="30.0" collapsed="false"/>
    <col min="13" max="13" customWidth="true" style="473" width="14.42578125" collapsed="false"/>
    <col min="14" max="16384" style="473" width="9.140625" collapsed="false"/>
  </cols>
  <sheetData>
    <row r="1" spans="2:13" s="4" customFormat="1" ht="15">
      <c r="B1" s="866" t="s">
        <v>260</v>
      </c>
      <c r="C1" s="866"/>
      <c r="D1" s="866"/>
      <c r="E1" s="866"/>
      <c r="F1" s="866"/>
      <c r="G1" s="866"/>
      <c r="H1" s="866"/>
      <c r="I1" s="866"/>
      <c r="J1" s="866"/>
      <c r="K1" s="866"/>
      <c r="L1" s="866"/>
      <c r="M1" s="866"/>
    </row>
    <row r="2" spans="2:13" ht="12" customHeight="1"/>
    <row r="3" spans="2:13" s="474" customFormat="1" ht="30" customHeight="1">
      <c r="B3" s="719" t="s">
        <v>314</v>
      </c>
      <c r="C3" s="719"/>
      <c r="D3" s="719"/>
      <c r="E3" s="719"/>
      <c r="F3" s="719"/>
      <c r="G3" s="719"/>
      <c r="H3" s="719"/>
      <c r="I3" s="719"/>
      <c r="J3" s="719"/>
      <c r="K3" s="719"/>
      <c r="L3" s="719"/>
      <c r="M3" s="719"/>
    </row>
    <row r="4" spans="2:13" ht="5.0999999999999996" customHeight="1">
      <c r="B4" s="886"/>
      <c r="C4" s="886"/>
      <c r="D4" s="886"/>
      <c r="E4" s="475"/>
    </row>
    <row r="5" spans="2:13" s="476" customFormat="1" ht="15">
      <c r="B5" s="884" t="s">
        <v>315</v>
      </c>
      <c r="C5" s="884"/>
      <c r="D5" s="884"/>
      <c r="E5" s="884"/>
      <c r="F5" s="884"/>
      <c r="G5" s="884"/>
      <c r="H5" s="884"/>
      <c r="I5" s="884"/>
      <c r="J5" s="884"/>
      <c r="K5" s="884"/>
      <c r="L5" s="884"/>
      <c r="M5" s="884"/>
    </row>
    <row r="6" spans="2:13" ht="4.5" customHeight="1"/>
    <row r="28" spans="2:22" ht="15">
      <c r="M28" s="533"/>
      <c r="N28" s="533"/>
      <c r="O28" s="533"/>
      <c r="P28" s="533"/>
      <c r="Q28" s="533"/>
      <c r="R28" s="533"/>
      <c r="S28" s="533"/>
      <c r="T28" s="533"/>
      <c r="U28" s="533"/>
      <c r="V28" s="533"/>
    </row>
    <row r="32" spans="2:22" s="477" customFormat="1" ht="11.25">
      <c r="B32" s="694" t="s">
        <v>370</v>
      </c>
      <c r="C32" s="694"/>
      <c r="D32" s="694"/>
      <c r="E32" s="694"/>
      <c r="F32" s="694"/>
      <c r="G32" s="694"/>
      <c r="H32" s="694"/>
      <c r="I32" s="694"/>
      <c r="J32" s="694"/>
    </row>
    <row r="34" spans="2:16">
      <c r="B34" s="906"/>
      <c r="C34" s="908">
        <v>2024</v>
      </c>
      <c r="D34" s="909"/>
      <c r="E34" s="909"/>
      <c r="F34" s="910"/>
      <c r="G34" s="908">
        <v>2025</v>
      </c>
      <c r="H34" s="909"/>
      <c r="I34" s="909"/>
      <c r="J34" s="910"/>
      <c r="L34" s="913"/>
      <c r="M34" s="911">
        <v>46022</v>
      </c>
    </row>
    <row r="35" spans="2:16" s="477" customFormat="1" ht="11.25">
      <c r="B35" s="907"/>
      <c r="C35" s="22" t="s">
        <v>87</v>
      </c>
      <c r="D35" s="22" t="s">
        <v>0</v>
      </c>
      <c r="E35" s="22" t="s">
        <v>88</v>
      </c>
      <c r="F35" s="23" t="s">
        <v>89</v>
      </c>
      <c r="G35" s="22" t="s">
        <v>84</v>
      </c>
      <c r="H35" s="83" t="s">
        <v>78</v>
      </c>
      <c r="I35" s="83" t="s">
        <v>101</v>
      </c>
      <c r="J35" s="83" t="s">
        <v>89</v>
      </c>
      <c r="L35" s="914"/>
      <c r="M35" s="912"/>
    </row>
    <row r="36" spans="2:16">
      <c r="B36" s="541" t="s">
        <v>597</v>
      </c>
      <c r="C36" s="231">
        <v>5829.9667246848167</v>
      </c>
      <c r="D36" s="231">
        <v>5871.5299957385751</v>
      </c>
      <c r="E36" s="231">
        <v>5753.2469885816263</v>
      </c>
      <c r="F36" s="231">
        <v>5748.4692132428991</v>
      </c>
      <c r="G36" s="231">
        <v>5917.5849713033522</v>
      </c>
      <c r="H36" s="231">
        <v>5717.1379950737009</v>
      </c>
      <c r="I36" s="231">
        <v>5806.9289523712832</v>
      </c>
      <c r="J36" s="231">
        <v>5799.717979887916</v>
      </c>
      <c r="L36" s="542" t="s">
        <v>393</v>
      </c>
      <c r="M36" s="343">
        <v>0.4864331874496563</v>
      </c>
      <c r="O36" s="427"/>
      <c r="P36" s="427"/>
    </row>
    <row r="37" spans="2:16">
      <c r="B37" s="541" t="s">
        <v>551</v>
      </c>
      <c r="C37" s="231">
        <v>2487.8989601095286</v>
      </c>
      <c r="D37" s="231">
        <v>2550.4725304225421</v>
      </c>
      <c r="E37" s="231">
        <v>2525.6138968561136</v>
      </c>
      <c r="F37" s="231">
        <v>2386.9699389749112</v>
      </c>
      <c r="G37" s="231">
        <v>2521.1007036299839</v>
      </c>
      <c r="H37" s="231">
        <v>2453.146617205342</v>
      </c>
      <c r="I37" s="231">
        <v>2557.3488229220807</v>
      </c>
      <c r="J37" s="231">
        <v>2528.608633524475</v>
      </c>
      <c r="L37" s="542" t="s">
        <v>473</v>
      </c>
      <c r="M37" s="343">
        <v>0.39057515904770401</v>
      </c>
      <c r="O37" s="427"/>
      <c r="P37" s="427"/>
    </row>
    <row r="38" spans="2:16">
      <c r="B38" s="541" t="s">
        <v>552</v>
      </c>
      <c r="C38" s="231">
        <v>3342.0677645752871</v>
      </c>
      <c r="D38" s="231">
        <v>3321.0574653160329</v>
      </c>
      <c r="E38" s="231">
        <v>3227.6330917255118</v>
      </c>
      <c r="F38" s="231">
        <v>3361.4992742679874</v>
      </c>
      <c r="G38" s="231">
        <v>3396.4842676733683</v>
      </c>
      <c r="H38" s="231">
        <v>3263.9913778683585</v>
      </c>
      <c r="I38" s="231">
        <v>3249.5801294492026</v>
      </c>
      <c r="J38" s="231">
        <v>3271.1093463634411</v>
      </c>
      <c r="L38" s="542" t="s">
        <v>574</v>
      </c>
      <c r="M38" s="343">
        <v>8.751096594967829E-2</v>
      </c>
      <c r="O38" s="427"/>
      <c r="P38" s="427"/>
    </row>
    <row r="39" spans="2:16">
      <c r="B39" s="905"/>
      <c r="C39" s="905"/>
      <c r="D39" s="905"/>
      <c r="E39" s="905"/>
      <c r="F39" s="905"/>
      <c r="G39" s="905"/>
      <c r="H39" s="905"/>
      <c r="I39" s="905"/>
      <c r="J39" s="905"/>
      <c r="L39" s="542" t="s">
        <v>392</v>
      </c>
      <c r="M39" s="343">
        <v>3.5480687552961347E-2</v>
      </c>
      <c r="O39" s="427"/>
      <c r="P39" s="427"/>
    </row>
    <row r="44" spans="2:16" ht="15">
      <c r="C44" s="4"/>
      <c r="D44" s="4"/>
      <c r="E44" s="4"/>
      <c r="F44" s="4"/>
      <c r="G44" s="4"/>
      <c r="H44" s="4"/>
      <c r="I44" s="4"/>
      <c r="J44" s="4"/>
    </row>
    <row r="45" spans="2:16" ht="15">
      <c r="C45" s="4"/>
      <c r="D45" s="4"/>
      <c r="E45" s="4"/>
      <c r="F45" s="4"/>
      <c r="G45" s="4"/>
      <c r="H45" s="4"/>
      <c r="I45" s="4"/>
      <c r="J45" s="4"/>
    </row>
    <row r="46" spans="2:16" ht="15">
      <c r="C46" s="4"/>
      <c r="D46" s="4"/>
      <c r="E46" s="4"/>
      <c r="F46" s="4"/>
      <c r="G46" s="4"/>
      <c r="H46" s="4"/>
      <c r="I46" s="4"/>
      <c r="J46" s="4"/>
    </row>
  </sheetData>
  <mergeCells count="11">
    <mergeCell ref="B1:M1"/>
    <mergeCell ref="B4:D4"/>
    <mergeCell ref="B32:J32"/>
    <mergeCell ref="B39:J39"/>
    <mergeCell ref="B3:M3"/>
    <mergeCell ref="B5:M5"/>
    <mergeCell ref="B34:B35"/>
    <mergeCell ref="C34:F34"/>
    <mergeCell ref="M34:M35"/>
    <mergeCell ref="L34:L35"/>
    <mergeCell ref="G34:J34"/>
  </mergeCells>
  <hyperlinks>
    <hyperlink ref="B1:M1" location="Contents_en!B44" display="III. External debt of the Republic of Moldova as of 03/31/2023 (preliminary data)" xr:uid="{99DBAFD8-D9AA-45DB-BBE6-918614ADFE0B}"/>
    <hyperlink ref="B1:M1" location="Contents_en!B40" display="III. External debt of the Republic of Moldova as of 03/31/2024 (preliminary data)" xr:uid="{27FBB572-85E3-434C-ACE5-A329EA45F5BD}"/>
    <hyperlink ref="B1:M1" location="Contents_en!B40" display="III. External debt of the Republic of Moldova as of 03/31/2025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J39"/>
  <sheetViews>
    <sheetView showGridLines="0" showRowColHeaders="0" zoomScaleNormal="100" workbookViewId="0"/>
  </sheetViews>
  <sheetFormatPr defaultColWidth="9.140625" defaultRowHeight="12"/>
  <cols>
    <col min="1" max="1" customWidth="true" style="427" width="5.7109375" collapsed="false"/>
    <col min="2" max="2" customWidth="true" style="427" width="35.5703125" collapsed="false"/>
    <col min="3" max="10" customWidth="true" style="427" width="9.140625" collapsed="false"/>
    <col min="11" max="16384" style="427" width="9.140625" collapsed="false"/>
  </cols>
  <sheetData>
    <row r="1" spans="2:10" s="4" customFormat="1" ht="15">
      <c r="B1" s="866" t="s">
        <v>260</v>
      </c>
      <c r="C1" s="866"/>
      <c r="D1" s="866"/>
      <c r="E1" s="866"/>
      <c r="F1" s="866"/>
      <c r="G1" s="866"/>
      <c r="H1" s="866"/>
      <c r="I1" s="866"/>
      <c r="J1" s="866"/>
    </row>
    <row r="2" spans="2:10">
      <c r="B2" s="543"/>
      <c r="C2" s="543"/>
      <c r="D2" s="543"/>
      <c r="E2" s="543"/>
      <c r="F2" s="543"/>
      <c r="G2" s="543"/>
      <c r="H2" s="543"/>
      <c r="I2" s="543"/>
      <c r="J2" s="543"/>
    </row>
    <row r="3" spans="2:10" s="4" customFormat="1" ht="15">
      <c r="B3" s="689" t="s">
        <v>82</v>
      </c>
      <c r="C3" s="689"/>
      <c r="D3" s="689"/>
      <c r="E3" s="689"/>
      <c r="F3" s="689"/>
      <c r="G3" s="689"/>
      <c r="H3" s="689"/>
      <c r="I3" s="689"/>
      <c r="J3" s="689"/>
    </row>
    <row r="4" spans="2:10" ht="5.0999999999999996" customHeight="1">
      <c r="B4" s="69"/>
      <c r="C4" s="69"/>
      <c r="D4" s="69"/>
      <c r="E4" s="69"/>
      <c r="F4" s="69"/>
      <c r="G4" s="69"/>
      <c r="H4" s="69"/>
      <c r="I4" s="69"/>
      <c r="J4" s="69"/>
    </row>
    <row r="5" spans="2:10" s="4" customFormat="1" ht="15">
      <c r="B5" s="864" t="s">
        <v>83</v>
      </c>
      <c r="C5" s="864"/>
      <c r="D5" s="864"/>
      <c r="E5" s="864"/>
      <c r="F5" s="864"/>
      <c r="G5" s="864"/>
      <c r="H5" s="864"/>
      <c r="I5" s="864"/>
      <c r="J5" s="864"/>
    </row>
    <row r="27" spans="2:10" ht="11.25" customHeight="1"/>
    <row r="28" spans="2:10" s="31" customFormat="1" ht="11.25">
      <c r="B28" s="694" t="s">
        <v>370</v>
      </c>
      <c r="C28" s="694"/>
      <c r="D28" s="694"/>
      <c r="E28" s="694"/>
      <c r="F28" s="694"/>
      <c r="G28" s="694"/>
      <c r="H28" s="694"/>
      <c r="I28" s="694"/>
      <c r="J28" s="694"/>
    </row>
    <row r="29" spans="2:10" ht="11.25" customHeight="1">
      <c r="B29" s="69"/>
      <c r="C29" s="69"/>
      <c r="D29" s="69"/>
      <c r="E29" s="69"/>
      <c r="F29" s="69"/>
      <c r="G29" s="69"/>
      <c r="H29" s="69"/>
      <c r="I29" s="69"/>
      <c r="J29" s="69"/>
    </row>
    <row r="30" spans="2:10" ht="11.25" customHeight="1">
      <c r="B30" s="66"/>
      <c r="C30" s="915">
        <v>2024</v>
      </c>
      <c r="D30" s="916"/>
      <c r="E30" s="916"/>
      <c r="F30" s="917"/>
      <c r="G30" s="915">
        <v>2025</v>
      </c>
      <c r="H30" s="916"/>
      <c r="I30" s="916"/>
      <c r="J30" s="917"/>
    </row>
    <row r="31" spans="2:10" s="31" customFormat="1" ht="11.25">
      <c r="B31" s="158"/>
      <c r="C31" s="22" t="s">
        <v>87</v>
      </c>
      <c r="D31" s="22" t="s">
        <v>0</v>
      </c>
      <c r="E31" s="22" t="s">
        <v>88</v>
      </c>
      <c r="F31" s="23" t="s">
        <v>89</v>
      </c>
      <c r="G31" s="22" t="s">
        <v>84</v>
      </c>
      <c r="H31" s="83" t="s">
        <v>78</v>
      </c>
      <c r="I31" s="83" t="s">
        <v>101</v>
      </c>
      <c r="J31" s="83" t="s">
        <v>89</v>
      </c>
    </row>
    <row r="32" spans="2:10">
      <c r="B32" s="544" t="s">
        <v>598</v>
      </c>
      <c r="C32" s="231">
        <v>3309.3332983107957</v>
      </c>
      <c r="D32" s="231">
        <v>3357.4786476804006</v>
      </c>
      <c r="E32" s="231">
        <v>3285.6228817704223</v>
      </c>
      <c r="F32" s="231">
        <v>3162.0329193407174</v>
      </c>
      <c r="G32" s="231">
        <v>3358.305184449589</v>
      </c>
      <c r="H32" s="231">
        <v>3244.2484677020025</v>
      </c>
      <c r="I32" s="231">
        <v>3305.8418053473533</v>
      </c>
      <c r="J32" s="231">
        <v>3253.7673288847645</v>
      </c>
    </row>
    <row r="33" spans="2:10">
      <c r="B33" s="544" t="s">
        <v>599</v>
      </c>
      <c r="C33" s="231">
        <v>1743.82404485457</v>
      </c>
      <c r="D33" s="231">
        <v>1743.3501643038876</v>
      </c>
      <c r="E33" s="231">
        <v>1694.1248296072743</v>
      </c>
      <c r="F33" s="231">
        <v>1775.8152661607639</v>
      </c>
      <c r="G33" s="231">
        <v>1746.9110324461146</v>
      </c>
      <c r="H33" s="231">
        <v>1646.7097127039901</v>
      </c>
      <c r="I33" s="231">
        <v>1634.6888075412412</v>
      </c>
      <c r="J33" s="231">
        <v>1636.9018395986443</v>
      </c>
    </row>
    <row r="34" spans="2:10">
      <c r="B34" s="544" t="s">
        <v>524</v>
      </c>
      <c r="C34" s="231">
        <v>430.01451671963201</v>
      </c>
      <c r="D34" s="231">
        <v>410.85682583969782</v>
      </c>
      <c r="E34" s="231">
        <v>408.47765845922487</v>
      </c>
      <c r="F34" s="231">
        <v>434.03491908858865</v>
      </c>
      <c r="G34" s="231">
        <v>426.2381180110101</v>
      </c>
      <c r="H34" s="231">
        <v>409.04672400192862</v>
      </c>
      <c r="I34" s="231">
        <v>413.66519804056219</v>
      </c>
      <c r="J34" s="231">
        <v>425.9809269146732</v>
      </c>
    </row>
    <row r="35" spans="2:10">
      <c r="B35" s="544" t="s">
        <v>600</v>
      </c>
      <c r="C35" s="231">
        <v>279.47886149047332</v>
      </c>
      <c r="D35" s="231">
        <v>291.28165973509806</v>
      </c>
      <c r="E35" s="231">
        <v>297.77310802013818</v>
      </c>
      <c r="F35" s="231">
        <v>305.3257095924788</v>
      </c>
      <c r="G35" s="231">
        <v>312.70561564933479</v>
      </c>
      <c r="H35" s="231">
        <v>347.51832803802711</v>
      </c>
      <c r="I35" s="231">
        <v>381.20785608718063</v>
      </c>
      <c r="J35" s="231">
        <v>412.84087716757853</v>
      </c>
    </row>
    <row r="36" spans="2:10">
      <c r="B36" s="544" t="s">
        <v>601</v>
      </c>
      <c r="C36" s="231">
        <v>67.316003309344708</v>
      </c>
      <c r="D36" s="231">
        <v>68.562698179490496</v>
      </c>
      <c r="E36" s="231">
        <v>67.24851072456633</v>
      </c>
      <c r="F36" s="231">
        <v>71.260399060349584</v>
      </c>
      <c r="G36" s="231">
        <v>73.425020747302895</v>
      </c>
      <c r="H36" s="231">
        <v>69.614762627752313</v>
      </c>
      <c r="I36" s="231">
        <v>71.525285354946064</v>
      </c>
      <c r="J36" s="231">
        <v>70.227007322255659</v>
      </c>
    </row>
    <row r="38" spans="2:10">
      <c r="B38" s="545"/>
    </row>
    <row r="39" spans="2:10">
      <c r="C39" s="546"/>
      <c r="D39" s="546"/>
      <c r="E39" s="546"/>
      <c r="F39" s="546"/>
      <c r="G39" s="546"/>
      <c r="H39" s="546"/>
      <c r="I39" s="546"/>
      <c r="J39" s="546"/>
    </row>
  </sheetData>
  <mergeCells count="6">
    <mergeCell ref="C30:F30"/>
    <mergeCell ref="B1:J1"/>
    <mergeCell ref="B5:J5"/>
    <mergeCell ref="B3:J3"/>
    <mergeCell ref="G30:J30"/>
    <mergeCell ref="B28:J28"/>
  </mergeCells>
  <hyperlinks>
    <hyperlink ref="B1:J1" location="Contents_en!B44" display="III. External debt of the Republic of Moldova as of 03/31/2023 (preliminary data)" xr:uid="{750511FE-AEFD-4991-99D9-23CF7AFCC86B}"/>
    <hyperlink ref="B1:J1" location="Contents_en!B40" display="III. External debt of the Republic of Moldova as of 03/31/2024 (preliminary data)" xr:uid="{A8583265-D55D-4268-AE7F-3A966F7C5795}"/>
    <hyperlink ref="B1:J1" location="Contents_en!B40" display="III. External debt of the Republic of Moldova as of 03/31/2025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R37"/>
  <sheetViews>
    <sheetView showGridLines="0" showRowColHeaders="0" zoomScaleNormal="100" workbookViewId="0"/>
  </sheetViews>
  <sheetFormatPr defaultColWidth="9.140625" defaultRowHeight="12"/>
  <cols>
    <col min="1" max="1" customWidth="true" style="427" width="5.7109375" collapsed="false"/>
    <col min="2" max="2" customWidth="true" style="427" width="33.42578125" collapsed="false"/>
    <col min="3" max="3" bestFit="true" customWidth="true" style="427" width="9.85546875" collapsed="false"/>
    <col min="4" max="9" customWidth="true" style="427" width="9.0" collapsed="false"/>
    <col min="10" max="16384" style="427" width="9.140625" collapsed="false"/>
  </cols>
  <sheetData>
    <row r="1" spans="2:9" s="4" customFormat="1" ht="15">
      <c r="B1" s="866" t="s">
        <v>260</v>
      </c>
      <c r="C1" s="866"/>
      <c r="D1" s="866"/>
      <c r="E1" s="866"/>
      <c r="F1" s="866"/>
      <c r="G1" s="866"/>
      <c r="H1" s="866"/>
      <c r="I1" s="866"/>
    </row>
    <row r="3" spans="2:9" s="4" customFormat="1" ht="15">
      <c r="B3" s="689" t="s">
        <v>68</v>
      </c>
      <c r="C3" s="689"/>
      <c r="D3" s="689"/>
      <c r="E3" s="689"/>
      <c r="F3" s="689"/>
      <c r="G3" s="689"/>
      <c r="H3" s="689"/>
      <c r="I3" s="689"/>
    </row>
    <row r="4" spans="2:9" ht="5.0999999999999996" customHeight="1">
      <c r="B4" s="69"/>
      <c r="C4" s="69"/>
      <c r="D4" s="69"/>
      <c r="E4" s="69"/>
      <c r="F4" s="69"/>
      <c r="G4" s="69"/>
      <c r="H4" s="69"/>
      <c r="I4" s="69"/>
    </row>
    <row r="5" spans="2:9" s="4" customFormat="1" ht="15">
      <c r="B5" s="864" t="s">
        <v>316</v>
      </c>
      <c r="C5" s="864"/>
      <c r="D5" s="864"/>
      <c r="E5" s="864"/>
      <c r="F5" s="864"/>
      <c r="G5" s="864"/>
      <c r="H5" s="864"/>
      <c r="I5" s="864"/>
    </row>
    <row r="28" spans="2:18" ht="11.25" customHeight="1">
      <c r="J28" s="872"/>
      <c r="K28" s="872"/>
      <c r="L28" s="872"/>
      <c r="M28" s="872"/>
      <c r="N28" s="872"/>
      <c r="O28" s="872"/>
      <c r="P28" s="872"/>
      <c r="Q28" s="872"/>
      <c r="R28" s="872"/>
    </row>
    <row r="29" spans="2:18">
      <c r="B29" s="76"/>
      <c r="C29" s="547">
        <v>46022</v>
      </c>
    </row>
    <row r="30" spans="2:18">
      <c r="B30" s="76" t="s">
        <v>503</v>
      </c>
      <c r="C30" s="231">
        <v>2404.054890703841</v>
      </c>
      <c r="D30" s="69"/>
      <c r="E30" s="548"/>
    </row>
    <row r="31" spans="2:18">
      <c r="B31" s="76" t="s">
        <v>490</v>
      </c>
      <c r="C31" s="231">
        <v>198.75109313400509</v>
      </c>
      <c r="D31" s="69"/>
      <c r="E31" s="548"/>
    </row>
    <row r="32" spans="2:18">
      <c r="B32" s="76" t="s">
        <v>581</v>
      </c>
      <c r="C32" s="231">
        <v>218.36931942811489</v>
      </c>
      <c r="D32" s="69"/>
      <c r="E32" s="548"/>
    </row>
    <row r="33" spans="2:5">
      <c r="B33" s="549" t="s">
        <v>602</v>
      </c>
      <c r="C33" s="231">
        <v>101.48638845638051</v>
      </c>
      <c r="D33" s="565"/>
      <c r="E33" s="69"/>
    </row>
    <row r="34" spans="2:5">
      <c r="B34" s="549" t="s">
        <v>498</v>
      </c>
      <c r="C34" s="231">
        <v>62.734938388756262</v>
      </c>
      <c r="D34" s="565"/>
      <c r="E34" s="69"/>
    </row>
    <row r="35" spans="2:5">
      <c r="B35" s="549" t="s">
        <v>603</v>
      </c>
      <c r="C35" s="231">
        <v>27.816345983993429</v>
      </c>
      <c r="D35" s="565"/>
      <c r="E35" s="69"/>
    </row>
    <row r="36" spans="2:5">
      <c r="B36" s="549" t="s">
        <v>604</v>
      </c>
      <c r="C36" s="231">
        <v>23.827919198984656</v>
      </c>
      <c r="D36" s="565"/>
      <c r="E36" s="69"/>
    </row>
    <row r="37" spans="2:5">
      <c r="B37" s="549" t="s">
        <v>583</v>
      </c>
      <c r="C37" s="231">
        <v>2.5037274000000007</v>
      </c>
      <c r="D37" s="565"/>
      <c r="E37" s="69"/>
    </row>
  </sheetData>
  <mergeCells count="4">
    <mergeCell ref="J28:R28"/>
    <mergeCell ref="B3:I3"/>
    <mergeCell ref="B1:I1"/>
    <mergeCell ref="B5:I5"/>
  </mergeCells>
  <hyperlinks>
    <hyperlink ref="B1:I1" location="Contents_en!B44" display="III. External debt of the Republic of Moldova as of 03/31/2023 (preliminary data)" xr:uid="{0598F580-6C80-4075-9EA3-5A063A21E874}"/>
    <hyperlink ref="B1:I1" location="Contents_en!B40" display="III. External debt of the Republic of Moldova as of 03/31/2024 (preliminary data)" xr:uid="{7BC96823-4B84-4D72-AE8E-43651330C961}"/>
    <hyperlink ref="B1:I1" location="Contents_en!B40" display="III. External debt of the Republic of Moldova as of 03/31/2025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R31"/>
  <sheetViews>
    <sheetView showGridLines="0" showRowColHeaders="0" zoomScaleNormal="100" workbookViewId="0"/>
  </sheetViews>
  <sheetFormatPr defaultColWidth="9.140625" defaultRowHeight="12"/>
  <cols>
    <col min="1" max="1" customWidth="true" style="427" width="5.7109375" collapsed="false"/>
    <col min="2" max="2" customWidth="true" style="427" width="56.28515625" collapsed="false"/>
    <col min="3" max="9" customWidth="true" style="427" width="8.0" collapsed="false"/>
    <col min="10" max="10" bestFit="true" customWidth="true" style="427" width="7.85546875" collapsed="false"/>
    <col min="11" max="16384" style="427" width="9.140625" collapsed="false"/>
  </cols>
  <sheetData>
    <row r="1" spans="2:17" s="4" customFormat="1" ht="15">
      <c r="B1" s="866" t="s">
        <v>260</v>
      </c>
      <c r="C1" s="866"/>
      <c r="D1" s="866"/>
      <c r="E1" s="866"/>
      <c r="F1" s="866"/>
      <c r="G1" s="866"/>
      <c r="H1" s="866"/>
      <c r="I1" s="866"/>
      <c r="J1" s="866"/>
    </row>
    <row r="3" spans="2:17" s="4" customFormat="1" ht="15">
      <c r="B3" s="719" t="s">
        <v>317</v>
      </c>
      <c r="C3" s="719"/>
      <c r="D3" s="719"/>
      <c r="E3" s="719"/>
      <c r="F3" s="719"/>
      <c r="G3" s="719"/>
      <c r="H3" s="719"/>
      <c r="I3" s="719"/>
      <c r="J3" s="719"/>
    </row>
    <row r="4" spans="2:17" ht="3.75" customHeight="1" thickBot="1"/>
    <row r="5" spans="2:17" ht="15.75" thickBot="1">
      <c r="B5" s="901"/>
      <c r="C5" s="889">
        <v>2024</v>
      </c>
      <c r="D5" s="890"/>
      <c r="E5" s="890"/>
      <c r="F5" s="891"/>
      <c r="G5" s="889">
        <v>2025</v>
      </c>
      <c r="H5" s="890"/>
      <c r="I5" s="890"/>
      <c r="J5" s="890"/>
      <c r="K5" s="4"/>
      <c r="L5" s="4"/>
      <c r="M5" s="4"/>
      <c r="N5" s="4"/>
      <c r="O5" s="4"/>
      <c r="P5" s="4"/>
      <c r="Q5" s="4"/>
    </row>
    <row r="6" spans="2:17" ht="12.75" thickBot="1">
      <c r="B6" s="902"/>
      <c r="C6" s="483" t="s">
        <v>87</v>
      </c>
      <c r="D6" s="484" t="s">
        <v>0</v>
      </c>
      <c r="E6" s="484" t="s">
        <v>88</v>
      </c>
      <c r="F6" s="484" t="s">
        <v>89</v>
      </c>
      <c r="G6" s="484" t="s">
        <v>84</v>
      </c>
      <c r="H6" s="484" t="s">
        <v>78</v>
      </c>
      <c r="I6" s="484" t="s">
        <v>101</v>
      </c>
      <c r="J6" s="484" t="s">
        <v>89</v>
      </c>
    </row>
    <row r="7" spans="2:17" ht="13.5" thickTop="1" thickBot="1">
      <c r="B7" s="550" t="s">
        <v>605</v>
      </c>
      <c r="C7" s="486">
        <v>242.35</v>
      </c>
      <c r="D7" s="486">
        <v>234.09</v>
      </c>
      <c r="E7" s="486">
        <v>242.02</v>
      </c>
      <c r="F7" s="486">
        <v>255.1</v>
      </c>
      <c r="G7" s="319">
        <v>241.81232323458386</v>
      </c>
      <c r="H7" s="486">
        <v>226.27031691339022</v>
      </c>
      <c r="I7" s="486">
        <v>235.25065121802413</v>
      </c>
      <c r="J7" s="319">
        <v>235.37</v>
      </c>
    </row>
    <row r="8" spans="2:17" ht="12.75" thickBot="1">
      <c r="B8" s="487" t="s">
        <v>572</v>
      </c>
      <c r="C8" s="443">
        <v>168.81</v>
      </c>
      <c r="D8" s="443">
        <v>169.16</v>
      </c>
      <c r="E8" s="443">
        <v>173.51</v>
      </c>
      <c r="F8" s="443">
        <v>185.43</v>
      </c>
      <c r="G8" s="214">
        <v>182.72137905867342</v>
      </c>
      <c r="H8" s="443">
        <v>178.34500013332041</v>
      </c>
      <c r="I8" s="443">
        <v>195.51992947360921</v>
      </c>
      <c r="J8" s="214">
        <v>204.74</v>
      </c>
    </row>
    <row r="9" spans="2:17" ht="12.75" thickBot="1">
      <c r="B9" s="551" t="s">
        <v>392</v>
      </c>
      <c r="C9" s="489">
        <v>168.81</v>
      </c>
      <c r="D9" s="489">
        <v>169.16</v>
      </c>
      <c r="E9" s="489">
        <v>173.51</v>
      </c>
      <c r="F9" s="489">
        <v>185.43</v>
      </c>
      <c r="G9" s="117">
        <v>182.72137905867342</v>
      </c>
      <c r="H9" s="489">
        <v>178.34500013332041</v>
      </c>
      <c r="I9" s="489">
        <v>195.51992947360921</v>
      </c>
      <c r="J9" s="117">
        <v>204.74</v>
      </c>
    </row>
    <row r="10" spans="2:17" ht="12.75" thickBot="1">
      <c r="B10" s="487" t="s">
        <v>575</v>
      </c>
      <c r="C10" s="443">
        <v>73.540000000000006</v>
      </c>
      <c r="D10" s="443">
        <v>64.930000000000007</v>
      </c>
      <c r="E10" s="443">
        <v>68.510000000000005</v>
      </c>
      <c r="F10" s="443">
        <v>69.67</v>
      </c>
      <c r="G10" s="214">
        <v>59.090944175910423</v>
      </c>
      <c r="H10" s="443">
        <v>47.925316780069778</v>
      </c>
      <c r="I10" s="443">
        <v>39.730721744414929</v>
      </c>
      <c r="J10" s="214">
        <v>30.64</v>
      </c>
    </row>
    <row r="11" spans="2:17" ht="12.75" thickBot="1">
      <c r="B11" s="552" t="s">
        <v>393</v>
      </c>
      <c r="C11" s="489">
        <v>73.540000000000006</v>
      </c>
      <c r="D11" s="489">
        <v>64.930000000000007</v>
      </c>
      <c r="E11" s="489">
        <v>68.510000000000005</v>
      </c>
      <c r="F11" s="489">
        <v>69.67</v>
      </c>
      <c r="G11" s="117">
        <v>59.090944175910423</v>
      </c>
      <c r="H11" s="489">
        <v>47.925316780069778</v>
      </c>
      <c r="I11" s="489">
        <v>39.730721744414929</v>
      </c>
      <c r="J11" s="117">
        <v>30.64</v>
      </c>
    </row>
    <row r="12" spans="2:17" ht="12.75" thickBot="1">
      <c r="B12" s="553" t="s">
        <v>525</v>
      </c>
      <c r="C12" s="495" t="s">
        <v>318</v>
      </c>
      <c r="D12" s="495" t="s">
        <v>319</v>
      </c>
      <c r="E12" s="495" t="s">
        <v>320</v>
      </c>
      <c r="F12" s="495" t="s">
        <v>321</v>
      </c>
      <c r="G12" s="466">
        <v>2492.2355298290609</v>
      </c>
      <c r="H12" s="495">
        <v>2421.0759240324564</v>
      </c>
      <c r="I12" s="495">
        <v>2490.1764781626007</v>
      </c>
      <c r="J12" s="466" t="s">
        <v>322</v>
      </c>
    </row>
    <row r="13" spans="2:17" ht="12.75" thickBot="1">
      <c r="B13" s="487" t="s">
        <v>572</v>
      </c>
      <c r="C13" s="443" t="s">
        <v>323</v>
      </c>
      <c r="D13" s="443" t="s">
        <v>324</v>
      </c>
      <c r="E13" s="443" t="s">
        <v>325</v>
      </c>
      <c r="F13" s="443" t="s">
        <v>326</v>
      </c>
      <c r="G13" s="214">
        <v>2013.4308751827662</v>
      </c>
      <c r="H13" s="443">
        <v>1952.8981811788401</v>
      </c>
      <c r="I13" s="443">
        <v>2033.3948224849785</v>
      </c>
      <c r="J13" s="214" t="s">
        <v>327</v>
      </c>
    </row>
    <row r="14" spans="2:17" ht="12.75" thickBot="1">
      <c r="B14" s="552" t="s">
        <v>392</v>
      </c>
      <c r="C14" s="489">
        <v>1.1299999999999999</v>
      </c>
      <c r="D14" s="489">
        <v>1.41</v>
      </c>
      <c r="E14" s="489">
        <v>1.1100000000000001</v>
      </c>
      <c r="F14" s="489">
        <v>0.42</v>
      </c>
      <c r="G14" s="117">
        <v>0.74957224254693733</v>
      </c>
      <c r="H14" s="489">
        <v>0.60867296643076507</v>
      </c>
      <c r="I14" s="489">
        <v>0.90205746533685538</v>
      </c>
      <c r="J14" s="117">
        <v>1.04</v>
      </c>
    </row>
    <row r="15" spans="2:17" ht="12.75" thickBot="1">
      <c r="B15" s="552" t="s">
        <v>393</v>
      </c>
      <c r="C15" s="489">
        <v>59.23</v>
      </c>
      <c r="D15" s="489">
        <v>61.07</v>
      </c>
      <c r="E15" s="489">
        <v>59.61</v>
      </c>
      <c r="F15" s="489">
        <v>61.6</v>
      </c>
      <c r="G15" s="117">
        <v>61.339238648021322</v>
      </c>
      <c r="H15" s="489">
        <v>59.401841369276802</v>
      </c>
      <c r="I15" s="489">
        <v>75.02424852258703</v>
      </c>
      <c r="J15" s="117">
        <v>73.459999999999994</v>
      </c>
    </row>
    <row r="16" spans="2:17" ht="12.75" customHeight="1" thickBot="1">
      <c r="B16" s="551" t="s">
        <v>606</v>
      </c>
      <c r="C16" s="489" t="s">
        <v>328</v>
      </c>
      <c r="D16" s="489" t="s">
        <v>329</v>
      </c>
      <c r="E16" s="489" t="s">
        <v>330</v>
      </c>
      <c r="F16" s="489" t="s">
        <v>331</v>
      </c>
      <c r="G16" s="117">
        <v>1907.9598470866915</v>
      </c>
      <c r="H16" s="489">
        <v>1853.8336246565673</v>
      </c>
      <c r="I16" s="489">
        <v>1919.2928229230872</v>
      </c>
      <c r="J16" s="117" t="s">
        <v>332</v>
      </c>
    </row>
    <row r="17" spans="2:18" ht="12.75" thickBot="1">
      <c r="B17" s="551" t="s">
        <v>574</v>
      </c>
      <c r="C17" s="489">
        <v>47.05</v>
      </c>
      <c r="D17" s="489">
        <v>46.47</v>
      </c>
      <c r="E17" s="489">
        <v>43.66</v>
      </c>
      <c r="F17" s="489">
        <v>45.68</v>
      </c>
      <c r="G17" s="117">
        <v>43.3822172055065</v>
      </c>
      <c r="H17" s="489">
        <v>39.054042186565574</v>
      </c>
      <c r="I17" s="489">
        <v>38.17569357396745</v>
      </c>
      <c r="J17" s="117">
        <v>37.17</v>
      </c>
    </row>
    <row r="18" spans="2:18" ht="12.75" thickBot="1">
      <c r="B18" s="487" t="s">
        <v>575</v>
      </c>
      <c r="C18" s="443">
        <v>541.42999999999995</v>
      </c>
      <c r="D18" s="443">
        <v>485.31</v>
      </c>
      <c r="E18" s="443">
        <v>464.65</v>
      </c>
      <c r="F18" s="443">
        <v>442.73</v>
      </c>
      <c r="G18" s="214">
        <v>478.80465464629464</v>
      </c>
      <c r="H18" s="443">
        <v>468.17774285361651</v>
      </c>
      <c r="I18" s="443">
        <v>456.78165567762227</v>
      </c>
      <c r="J18" s="214">
        <v>443.12</v>
      </c>
    </row>
    <row r="19" spans="2:18" ht="12.75" thickBot="1">
      <c r="B19" s="552" t="s">
        <v>393</v>
      </c>
      <c r="C19" s="489">
        <v>541.42999999999995</v>
      </c>
      <c r="D19" s="489">
        <v>485.31</v>
      </c>
      <c r="E19" s="489">
        <v>464.65</v>
      </c>
      <c r="F19" s="489">
        <v>442.73</v>
      </c>
      <c r="G19" s="117">
        <v>478.80465464629464</v>
      </c>
      <c r="H19" s="489">
        <v>468.17774285361651</v>
      </c>
      <c r="I19" s="489">
        <v>456.78165567762227</v>
      </c>
      <c r="J19" s="117">
        <v>443.12</v>
      </c>
    </row>
    <row r="20" spans="2:18" ht="12.75" thickBot="1">
      <c r="B20" s="554" t="s">
        <v>599</v>
      </c>
      <c r="C20" s="495">
        <v>488.33</v>
      </c>
      <c r="D20" s="495">
        <v>469.59</v>
      </c>
      <c r="E20" s="495">
        <v>484.38</v>
      </c>
      <c r="F20" s="495">
        <v>500.7</v>
      </c>
      <c r="G20" s="466">
        <v>474.86303198046858</v>
      </c>
      <c r="H20" s="495">
        <v>459.04052076572344</v>
      </c>
      <c r="I20" s="495">
        <v>446.19787347281812</v>
      </c>
      <c r="J20" s="466">
        <v>441.56</v>
      </c>
    </row>
    <row r="21" spans="2:18" ht="12.75" thickBot="1">
      <c r="B21" s="487" t="s">
        <v>572</v>
      </c>
      <c r="C21" s="443">
        <v>285.06</v>
      </c>
      <c r="D21" s="443">
        <v>301.45</v>
      </c>
      <c r="E21" s="443">
        <v>309.56</v>
      </c>
      <c r="F21" s="443">
        <v>316.8</v>
      </c>
      <c r="G21" s="214">
        <v>324.94844938854447</v>
      </c>
      <c r="H21" s="443">
        <v>321.90343589318144</v>
      </c>
      <c r="I21" s="443">
        <v>328.43407096349313</v>
      </c>
      <c r="J21" s="214">
        <v>333.71</v>
      </c>
    </row>
    <row r="22" spans="2:18" ht="12.75" thickBot="1">
      <c r="B22" s="490" t="s">
        <v>607</v>
      </c>
      <c r="C22" s="489">
        <v>285.06</v>
      </c>
      <c r="D22" s="489">
        <v>301.45</v>
      </c>
      <c r="E22" s="489">
        <v>309.56</v>
      </c>
      <c r="F22" s="489">
        <v>316.8</v>
      </c>
      <c r="G22" s="117">
        <v>324.94844938854447</v>
      </c>
      <c r="H22" s="489">
        <v>321.90343589318144</v>
      </c>
      <c r="I22" s="489">
        <v>328.43407096349313</v>
      </c>
      <c r="J22" s="117">
        <v>333.71</v>
      </c>
    </row>
    <row r="23" spans="2:18" ht="12.75" thickBot="1">
      <c r="B23" s="552" t="s">
        <v>393</v>
      </c>
      <c r="C23" s="489">
        <v>29.61</v>
      </c>
      <c r="D23" s="489">
        <v>34.14</v>
      </c>
      <c r="E23" s="489">
        <v>34.72</v>
      </c>
      <c r="F23" s="489">
        <v>35.880000000000003</v>
      </c>
      <c r="G23" s="117">
        <v>35.847140908920238</v>
      </c>
      <c r="H23" s="489">
        <v>31.715285600957255</v>
      </c>
      <c r="I23" s="489">
        <v>30.761188174249867</v>
      </c>
      <c r="J23" s="117">
        <v>30.86</v>
      </c>
    </row>
    <row r="24" spans="2:18" ht="12.75" thickBot="1">
      <c r="B24" s="552" t="s">
        <v>606</v>
      </c>
      <c r="C24" s="489">
        <v>255.45</v>
      </c>
      <c r="D24" s="489">
        <v>267.32</v>
      </c>
      <c r="E24" s="489">
        <v>274.83999999999997</v>
      </c>
      <c r="F24" s="489">
        <v>280.92</v>
      </c>
      <c r="G24" s="117">
        <v>289.10130847962421</v>
      </c>
      <c r="H24" s="489">
        <v>290.18815029222418</v>
      </c>
      <c r="I24" s="489">
        <v>297.67288278924326</v>
      </c>
      <c r="J24" s="117">
        <v>302.85000000000002</v>
      </c>
    </row>
    <row r="25" spans="2:18" ht="12.75" thickBot="1">
      <c r="B25" s="487" t="s">
        <v>575</v>
      </c>
      <c r="C25" s="443">
        <v>203.27</v>
      </c>
      <c r="D25" s="443">
        <v>168.14</v>
      </c>
      <c r="E25" s="443">
        <v>174.82</v>
      </c>
      <c r="F25" s="443">
        <v>183.9</v>
      </c>
      <c r="G25" s="214">
        <v>149.91458259192413</v>
      </c>
      <c r="H25" s="443">
        <v>137.137084872542</v>
      </c>
      <c r="I25" s="443">
        <v>117.76380250932495</v>
      </c>
      <c r="J25" s="214">
        <v>107.85</v>
      </c>
    </row>
    <row r="26" spans="2:18" ht="12.75" thickBot="1">
      <c r="B26" s="490" t="s">
        <v>607</v>
      </c>
      <c r="C26" s="489">
        <v>203.27</v>
      </c>
      <c r="D26" s="489">
        <v>168.14</v>
      </c>
      <c r="E26" s="489">
        <v>174.82</v>
      </c>
      <c r="F26" s="489">
        <v>183.9</v>
      </c>
      <c r="G26" s="117">
        <v>149.91458259192413</v>
      </c>
      <c r="H26" s="489">
        <v>137.137084872542</v>
      </c>
      <c r="I26" s="489">
        <v>117.76380250932495</v>
      </c>
      <c r="J26" s="117">
        <v>107.85</v>
      </c>
    </row>
    <row r="27" spans="2:18" ht="12.75" thickBot="1">
      <c r="B27" s="555" t="s">
        <v>56</v>
      </c>
      <c r="C27" s="495" t="s">
        <v>333</v>
      </c>
      <c r="D27" s="495" t="s">
        <v>334</v>
      </c>
      <c r="E27" s="495" t="s">
        <v>335</v>
      </c>
      <c r="F27" s="495" t="s">
        <v>336</v>
      </c>
      <c r="G27" s="466">
        <v>3208.9108850441135</v>
      </c>
      <c r="H27" s="495">
        <v>3106.3867617115702</v>
      </c>
      <c r="I27" s="495">
        <v>3171.6250028534428</v>
      </c>
      <c r="J27" s="466" t="s">
        <v>337</v>
      </c>
    </row>
    <row r="28" spans="2:18" ht="12.75" thickTop="1">
      <c r="B28" s="887" t="s">
        <v>577</v>
      </c>
      <c r="C28" s="888"/>
      <c r="D28" s="888"/>
      <c r="E28" s="888"/>
      <c r="F28" s="888"/>
      <c r="G28" s="888"/>
      <c r="H28" s="888"/>
      <c r="I28" s="888"/>
      <c r="J28" s="888"/>
    </row>
    <row r="29" spans="2:18">
      <c r="B29" s="498" t="s">
        <v>370</v>
      </c>
    </row>
    <row r="31" spans="2:18" ht="15">
      <c r="K31" s="533"/>
      <c r="L31" s="533"/>
      <c r="M31" s="533"/>
      <c r="N31" s="533"/>
      <c r="O31" s="533"/>
      <c r="P31" s="533"/>
      <c r="Q31" s="533"/>
      <c r="R31" s="533"/>
    </row>
  </sheetData>
  <mergeCells count="6">
    <mergeCell ref="B28:J28"/>
    <mergeCell ref="B1:J1"/>
    <mergeCell ref="C5:F5"/>
    <mergeCell ref="B3:J3"/>
    <mergeCell ref="G5:J5"/>
    <mergeCell ref="B5:B6"/>
  </mergeCells>
  <hyperlinks>
    <hyperlink ref="B1:J1" location="Contents_en!B44" display="III. External debt of the Republic of Moldova as of 03/31/2023 (preliminary data)" xr:uid="{D1CF6C33-A4C5-4B6D-8868-404EBF83790B}"/>
    <hyperlink ref="B1:J1" location="Contents_en!B40" display="III. External debt of the Republic of Moldova as of 03/31/2024 (preliminary data)" xr:uid="{C871FAA6-8CE9-49FB-8BBE-A18FCFC747B9}"/>
    <hyperlink ref="B1:J1" location="Contents_en!B40" display="III. External debt of the Republic of Moldova as of 03/31/2025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R28"/>
  <sheetViews>
    <sheetView showGridLines="0" showRowColHeaders="0" zoomScaleNormal="100" workbookViewId="0"/>
  </sheetViews>
  <sheetFormatPr defaultColWidth="9.140625" defaultRowHeight="15"/>
  <cols>
    <col min="1" max="1" customWidth="true" style="95" width="5.7109375" collapsed="false"/>
    <col min="2" max="2" customWidth="true" style="95" width="25.5703125" collapsed="false"/>
    <col min="3" max="10" customWidth="true" style="95" width="9.85546875" collapsed="false"/>
    <col min="11" max="16384" style="95" width="9.140625" collapsed="false"/>
  </cols>
  <sheetData>
    <row r="1" spans="2:11">
      <c r="B1" s="686" t="s">
        <v>102</v>
      </c>
      <c r="C1" s="687"/>
      <c r="D1" s="687"/>
      <c r="E1" s="687"/>
      <c r="F1" s="687"/>
      <c r="G1" s="687"/>
      <c r="H1" s="687"/>
      <c r="I1" s="687"/>
      <c r="J1" s="687"/>
      <c r="K1" s="94"/>
    </row>
    <row r="2" spans="2:11" ht="11.25" customHeight="1">
      <c r="B2" s="686"/>
      <c r="C2" s="687"/>
      <c r="D2" s="687"/>
      <c r="E2" s="687"/>
      <c r="F2" s="687"/>
      <c r="G2" s="687"/>
      <c r="H2" s="687"/>
      <c r="I2" s="687"/>
      <c r="J2" s="687"/>
    </row>
    <row r="3" spans="2:11" ht="30" customHeight="1">
      <c r="B3" s="715" t="s">
        <v>670</v>
      </c>
      <c r="C3" s="715"/>
      <c r="D3" s="715"/>
      <c r="E3" s="715"/>
      <c r="F3" s="715"/>
      <c r="G3" s="715"/>
      <c r="H3" s="715"/>
      <c r="I3" s="715"/>
      <c r="J3" s="715"/>
    </row>
    <row r="4" spans="2:11" s="96" customFormat="1" ht="5.0999999999999996" customHeight="1"/>
    <row r="5" spans="2:11">
      <c r="B5" s="704" t="s">
        <v>121</v>
      </c>
      <c r="C5" s="704"/>
      <c r="D5" s="704"/>
      <c r="E5" s="704"/>
      <c r="F5" s="704"/>
      <c r="G5" s="704"/>
      <c r="H5" s="704"/>
      <c r="I5" s="704"/>
      <c r="J5" s="704"/>
    </row>
    <row r="22" spans="2:18" s="602" customFormat="1" ht="11.25">
      <c r="B22" s="52" t="s">
        <v>370</v>
      </c>
    </row>
    <row r="23" spans="2:18" ht="15" customHeight="1">
      <c r="B23" s="97"/>
    </row>
    <row r="24" spans="2:18" ht="15" customHeight="1">
      <c r="B24" s="98"/>
      <c r="C24" s="712">
        <v>2024</v>
      </c>
      <c r="D24" s="713"/>
      <c r="E24" s="713"/>
      <c r="F24" s="714"/>
      <c r="G24" s="712">
        <v>2025</v>
      </c>
      <c r="H24" s="713"/>
      <c r="I24" s="713"/>
      <c r="J24" s="716"/>
    </row>
    <row r="25" spans="2:18" s="602" customFormat="1" ht="11.25">
      <c r="B25" s="99"/>
      <c r="C25" s="100" t="s">
        <v>87</v>
      </c>
      <c r="D25" s="100" t="s">
        <v>0</v>
      </c>
      <c r="E25" s="100" t="s">
        <v>88</v>
      </c>
      <c r="F25" s="101" t="s">
        <v>89</v>
      </c>
      <c r="G25" s="100" t="s">
        <v>84</v>
      </c>
      <c r="H25" s="83" t="s">
        <v>78</v>
      </c>
      <c r="I25" s="83" t="s">
        <v>101</v>
      </c>
      <c r="J25" s="83" t="s">
        <v>89</v>
      </c>
    </row>
    <row r="26" spans="2:18" s="602" customFormat="1" ht="11.25">
      <c r="B26" s="102" t="s">
        <v>377</v>
      </c>
      <c r="C26" s="103">
        <v>-407.54354814804657</v>
      </c>
      <c r="D26" s="103">
        <v>-659.42472967907315</v>
      </c>
      <c r="E26" s="103">
        <v>-803.83551297431313</v>
      </c>
      <c r="F26" s="103">
        <v>-915.29579736100095</v>
      </c>
      <c r="G26" s="103">
        <v>-973.00591062230149</v>
      </c>
      <c r="H26" s="103">
        <v>-904.04633254571468</v>
      </c>
      <c r="I26" s="103">
        <v>-728.34789613798876</v>
      </c>
      <c r="J26" s="103">
        <v>-944.77009326136522</v>
      </c>
      <c r="M26" s="31"/>
      <c r="N26" s="31"/>
      <c r="O26" s="31"/>
      <c r="P26" s="31"/>
      <c r="Q26" s="31"/>
      <c r="R26" s="31"/>
    </row>
    <row r="27" spans="2:18" s="602" customFormat="1" ht="11.25">
      <c r="B27" s="104" t="s">
        <v>378</v>
      </c>
      <c r="C27" s="105">
        <v>13.734753311100675</v>
      </c>
      <c r="D27" s="105">
        <v>14.934042127534797</v>
      </c>
      <c r="E27" s="105">
        <v>18.975377142143966</v>
      </c>
      <c r="F27" s="105">
        <v>26.210731952837723</v>
      </c>
      <c r="G27" s="105">
        <v>8.6531308611077069</v>
      </c>
      <c r="H27" s="105">
        <v>7.1275648811270829</v>
      </c>
      <c r="I27" s="105">
        <v>16.301010842308845</v>
      </c>
      <c r="J27" s="105">
        <v>16.876939822780457</v>
      </c>
      <c r="M27" s="31"/>
      <c r="N27" s="31"/>
      <c r="O27" s="31"/>
      <c r="P27" s="31"/>
      <c r="Q27" s="31"/>
      <c r="R27" s="31"/>
    </row>
    <row r="28" spans="2:18" s="602" customFormat="1" ht="11.25">
      <c r="B28" s="104" t="s">
        <v>379</v>
      </c>
      <c r="C28" s="106">
        <v>-348.47749203406624</v>
      </c>
      <c r="D28" s="106">
        <v>-618.04795479911741</v>
      </c>
      <c r="E28" s="106">
        <v>-852.28873988407508</v>
      </c>
      <c r="F28" s="106">
        <v>-1150.9450625332738</v>
      </c>
      <c r="G28" s="106">
        <v>-850.76127491106979</v>
      </c>
      <c r="H28" s="106">
        <v>-886.90460862598729</v>
      </c>
      <c r="I28" s="106">
        <v>-768.06721648559142</v>
      </c>
      <c r="J28" s="106">
        <v>-1053.3870312900958</v>
      </c>
      <c r="M28" s="31"/>
      <c r="N28" s="31"/>
      <c r="O28" s="31"/>
      <c r="P28" s="31"/>
      <c r="Q28" s="31"/>
      <c r="R28" s="31"/>
    </row>
  </sheetData>
  <mergeCells count="6">
    <mergeCell ref="B5:J5"/>
    <mergeCell ref="C24:F24"/>
    <mergeCell ref="B1:J1"/>
    <mergeCell ref="B3:J3"/>
    <mergeCell ref="G24:J24"/>
    <mergeCell ref="B2:J2"/>
  </mergeCells>
  <hyperlinks>
    <hyperlink ref="B1:C1" location="Contents_en!B4" display="I. Balance of payments of the Republic of Moldova in Quarter I, 2023 (preliminary data)" xr:uid="{B19195B8-3C2B-4628-ABA6-E5A231531FED}"/>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E173"/>
  <sheetViews>
    <sheetView showGridLines="0" showRowColHeaders="0" zoomScaleNormal="100" workbookViewId="0"/>
  </sheetViews>
  <sheetFormatPr defaultColWidth="9.140625" defaultRowHeight="15"/>
  <cols>
    <col min="1" max="1" customWidth="true" style="4" width="5.7109375" collapsed="false"/>
    <col min="2" max="2" customWidth="true" style="4" width="44.42578125" collapsed="false"/>
    <col min="3" max="10" customWidth="true" style="4" width="9.140625" collapsed="false"/>
    <col min="11" max="16384" style="4" width="9.140625" collapsed="false"/>
  </cols>
  <sheetData>
    <row r="1" spans="2:31">
      <c r="B1" s="686" t="s">
        <v>102</v>
      </c>
      <c r="C1" s="687"/>
      <c r="D1" s="687"/>
      <c r="E1" s="687"/>
      <c r="F1" s="687"/>
      <c r="G1" s="687"/>
      <c r="H1" s="687"/>
      <c r="I1" s="687"/>
      <c r="J1" s="687"/>
    </row>
    <row r="2" spans="2:31" ht="11.25" customHeight="1"/>
    <row r="3" spans="2:31">
      <c r="B3" s="719" t="s">
        <v>133</v>
      </c>
      <c r="C3" s="719"/>
      <c r="D3" s="719"/>
      <c r="E3" s="719"/>
      <c r="F3" s="719"/>
      <c r="G3" s="719"/>
      <c r="H3" s="719"/>
      <c r="I3" s="719"/>
      <c r="J3" s="719"/>
    </row>
    <row r="4" spans="2:31" ht="5.0999999999999996" customHeight="1">
      <c r="B4" s="107"/>
    </row>
    <row r="5" spans="2:31" ht="12" customHeight="1" thickBot="1">
      <c r="B5" s="717"/>
      <c r="C5" s="720">
        <v>2024</v>
      </c>
      <c r="D5" s="720"/>
      <c r="E5" s="720"/>
      <c r="F5" s="720"/>
      <c r="G5" s="720">
        <v>2025</v>
      </c>
      <c r="H5" s="720"/>
      <c r="I5" s="720"/>
      <c r="J5" s="720"/>
    </row>
    <row r="6" spans="2:31" s="427" customFormat="1" ht="12.75" thickBot="1">
      <c r="B6" s="718"/>
      <c r="C6" s="579" t="s">
        <v>87</v>
      </c>
      <c r="D6" s="579" t="s">
        <v>0</v>
      </c>
      <c r="E6" s="579" t="s">
        <v>88</v>
      </c>
      <c r="F6" s="579" t="s">
        <v>89</v>
      </c>
      <c r="G6" s="579" t="s">
        <v>84</v>
      </c>
      <c r="H6" s="579" t="s">
        <v>78</v>
      </c>
      <c r="I6" s="579" t="s">
        <v>101</v>
      </c>
      <c r="J6" s="579" t="s">
        <v>89</v>
      </c>
    </row>
    <row r="7" spans="2:31" s="427" customFormat="1" ht="13.5" thickTop="1" thickBot="1">
      <c r="B7" s="108" t="s">
        <v>380</v>
      </c>
      <c r="C7" s="109">
        <v>-407.54</v>
      </c>
      <c r="D7" s="109">
        <v>-659.42</v>
      </c>
      <c r="E7" s="109">
        <v>-803.84</v>
      </c>
      <c r="F7" s="109">
        <v>-915.3</v>
      </c>
      <c r="G7" s="110">
        <v>-973.01</v>
      </c>
      <c r="H7" s="110">
        <v>-904.05</v>
      </c>
      <c r="I7" s="110">
        <v>-728.35</v>
      </c>
      <c r="J7" s="110">
        <v>-944.77</v>
      </c>
      <c r="P7" s="546"/>
      <c r="V7" s="546"/>
      <c r="W7" s="546"/>
      <c r="X7" s="546"/>
      <c r="Y7" s="546"/>
      <c r="Z7" s="546"/>
      <c r="AA7" s="546"/>
      <c r="AB7" s="546"/>
      <c r="AC7" s="546"/>
      <c r="AD7" s="546"/>
      <c r="AE7" s="546"/>
    </row>
    <row r="8" spans="2:31" s="427" customFormat="1" ht="13.5" thickTop="1" thickBot="1">
      <c r="B8" s="112" t="s">
        <v>381</v>
      </c>
      <c r="C8" s="113">
        <v>-998.73</v>
      </c>
      <c r="D8" s="113" t="s">
        <v>122</v>
      </c>
      <c r="E8" s="113" t="s">
        <v>123</v>
      </c>
      <c r="F8" s="113" t="s">
        <v>124</v>
      </c>
      <c r="G8" s="113" t="s">
        <v>125</v>
      </c>
      <c r="H8" s="113" t="s">
        <v>126</v>
      </c>
      <c r="I8" s="113" t="s">
        <v>127</v>
      </c>
      <c r="J8" s="113" t="s">
        <v>128</v>
      </c>
      <c r="P8" s="546"/>
      <c r="V8" s="546"/>
      <c r="W8" s="546"/>
      <c r="X8" s="546"/>
      <c r="Y8" s="546"/>
      <c r="Z8" s="546"/>
      <c r="AA8" s="546"/>
      <c r="AB8" s="546"/>
      <c r="AC8" s="546"/>
      <c r="AD8" s="546"/>
      <c r="AE8" s="546"/>
    </row>
    <row r="9" spans="2:31" s="427" customFormat="1" ht="13.5" thickTop="1" thickBot="1">
      <c r="B9" s="112" t="s">
        <v>382</v>
      </c>
      <c r="C9" s="113">
        <v>199.86</v>
      </c>
      <c r="D9" s="113">
        <v>228.58</v>
      </c>
      <c r="E9" s="113">
        <v>215.4</v>
      </c>
      <c r="F9" s="113">
        <v>220.25</v>
      </c>
      <c r="G9" s="113">
        <v>196.66</v>
      </c>
      <c r="H9" s="113">
        <v>216</v>
      </c>
      <c r="I9" s="113">
        <v>240.9</v>
      </c>
      <c r="J9" s="113">
        <v>264.58</v>
      </c>
      <c r="P9" s="546"/>
      <c r="V9" s="546"/>
      <c r="W9" s="546"/>
      <c r="X9" s="546"/>
      <c r="Y9" s="546"/>
      <c r="Z9" s="546"/>
      <c r="AA9" s="546"/>
      <c r="AB9" s="546"/>
      <c r="AC9" s="546"/>
      <c r="AD9" s="546"/>
      <c r="AE9" s="546"/>
    </row>
    <row r="10" spans="2:31" s="427" customFormat="1" ht="13.5" thickTop="1" thickBot="1">
      <c r="B10" s="112" t="s">
        <v>383</v>
      </c>
      <c r="C10" s="113">
        <v>76.58</v>
      </c>
      <c r="D10" s="113">
        <v>39.43</v>
      </c>
      <c r="E10" s="113">
        <v>-0.08</v>
      </c>
      <c r="F10" s="113">
        <v>-29.98</v>
      </c>
      <c r="G10" s="113">
        <v>30.51</v>
      </c>
      <c r="H10" s="113">
        <v>-28.68</v>
      </c>
      <c r="I10" s="113">
        <v>-31.82</v>
      </c>
      <c r="J10" s="113">
        <v>25.54</v>
      </c>
      <c r="P10" s="546"/>
      <c r="V10" s="546"/>
      <c r="W10" s="546"/>
      <c r="X10" s="546"/>
      <c r="Y10" s="546"/>
      <c r="Z10" s="546"/>
      <c r="AA10" s="546"/>
      <c r="AB10" s="546"/>
      <c r="AC10" s="546"/>
      <c r="AD10" s="546"/>
      <c r="AE10" s="546"/>
    </row>
    <row r="11" spans="2:31" s="427" customFormat="1" ht="13.5" thickTop="1" thickBot="1">
      <c r="B11" s="112" t="s">
        <v>384</v>
      </c>
      <c r="C11" s="113">
        <v>314.74</v>
      </c>
      <c r="D11" s="113">
        <v>348.22</v>
      </c>
      <c r="E11" s="113">
        <v>433.45</v>
      </c>
      <c r="F11" s="113">
        <v>360.54</v>
      </c>
      <c r="G11" s="113">
        <v>351.59</v>
      </c>
      <c r="H11" s="113">
        <v>439.66</v>
      </c>
      <c r="I11" s="113">
        <v>486.68</v>
      </c>
      <c r="J11" s="113">
        <v>359.33</v>
      </c>
      <c r="P11" s="546"/>
      <c r="V11" s="546"/>
      <c r="W11" s="546"/>
      <c r="X11" s="546"/>
      <c r="Y11" s="546"/>
      <c r="Z11" s="546"/>
      <c r="AA11" s="546"/>
      <c r="AB11" s="546"/>
      <c r="AC11" s="546"/>
      <c r="AD11" s="546"/>
      <c r="AE11" s="546"/>
    </row>
    <row r="12" spans="2:31" s="427" customFormat="1" ht="13.5" thickTop="1" thickBot="1">
      <c r="B12" s="108" t="s">
        <v>385</v>
      </c>
      <c r="C12" s="110">
        <v>13.73</v>
      </c>
      <c r="D12" s="110">
        <v>14.93</v>
      </c>
      <c r="E12" s="110">
        <v>18.98</v>
      </c>
      <c r="F12" s="110">
        <v>26.21</v>
      </c>
      <c r="G12" s="110">
        <v>8.65</v>
      </c>
      <c r="H12" s="110">
        <v>7.13</v>
      </c>
      <c r="I12" s="110">
        <v>16.3</v>
      </c>
      <c r="J12" s="110">
        <v>16.88</v>
      </c>
      <c r="P12" s="546"/>
      <c r="V12" s="546"/>
      <c r="W12" s="546"/>
      <c r="X12" s="546"/>
      <c r="Y12" s="546"/>
      <c r="Z12" s="546"/>
      <c r="AA12" s="546"/>
      <c r="AB12" s="546"/>
      <c r="AC12" s="546"/>
      <c r="AD12" s="546"/>
      <c r="AE12" s="546"/>
    </row>
    <row r="13" spans="2:31" s="427" customFormat="1" ht="13.5" thickTop="1" thickBot="1">
      <c r="B13" s="108" t="s">
        <v>386</v>
      </c>
      <c r="C13" s="110">
        <v>-393.81</v>
      </c>
      <c r="D13" s="110">
        <v>-644.49</v>
      </c>
      <c r="E13" s="110">
        <v>-784.86</v>
      </c>
      <c r="F13" s="110">
        <v>-889.09</v>
      </c>
      <c r="G13" s="110">
        <v>-964.35</v>
      </c>
      <c r="H13" s="110">
        <v>-896.92</v>
      </c>
      <c r="I13" s="110">
        <v>-712.05</v>
      </c>
      <c r="J13" s="110">
        <v>-927.89</v>
      </c>
      <c r="P13" s="546"/>
      <c r="V13" s="546"/>
      <c r="W13" s="546"/>
      <c r="X13" s="546"/>
      <c r="Y13" s="546"/>
      <c r="Z13" s="546"/>
      <c r="AA13" s="546"/>
      <c r="AB13" s="546"/>
      <c r="AC13" s="546"/>
      <c r="AD13" s="546"/>
      <c r="AE13" s="546"/>
    </row>
    <row r="14" spans="2:31" s="427" customFormat="1" ht="13.5" thickTop="1" thickBot="1">
      <c r="B14" s="108" t="s">
        <v>387</v>
      </c>
      <c r="C14" s="110">
        <v>-348.48</v>
      </c>
      <c r="D14" s="110">
        <v>-618.04999999999995</v>
      </c>
      <c r="E14" s="110">
        <v>-852.29</v>
      </c>
      <c r="F14" s="110" t="s">
        <v>129</v>
      </c>
      <c r="G14" s="110">
        <v>-850.76</v>
      </c>
      <c r="H14" s="110">
        <v>-886.9</v>
      </c>
      <c r="I14" s="110">
        <v>-768.07</v>
      </c>
      <c r="J14" s="110" t="s">
        <v>130</v>
      </c>
      <c r="P14" s="546"/>
      <c r="V14" s="546"/>
      <c r="W14" s="546"/>
      <c r="X14" s="546"/>
      <c r="Y14" s="546"/>
      <c r="Z14" s="546"/>
      <c r="AA14" s="546"/>
      <c r="AB14" s="546"/>
      <c r="AC14" s="546"/>
      <c r="AD14" s="546"/>
      <c r="AE14" s="546"/>
    </row>
    <row r="15" spans="2:31" s="427" customFormat="1" ht="13.5" thickTop="1" thickBot="1">
      <c r="B15" s="112" t="s">
        <v>388</v>
      </c>
      <c r="C15" s="113">
        <v>-18.04</v>
      </c>
      <c r="D15" s="113">
        <v>-50.98</v>
      </c>
      <c r="E15" s="113">
        <v>-135.51</v>
      </c>
      <c r="F15" s="113">
        <v>-128.03</v>
      </c>
      <c r="G15" s="113">
        <v>-103.22</v>
      </c>
      <c r="H15" s="113">
        <v>-86.05</v>
      </c>
      <c r="I15" s="113">
        <v>-88.95</v>
      </c>
      <c r="J15" s="113">
        <v>-42.94</v>
      </c>
      <c r="P15" s="546"/>
      <c r="V15" s="546"/>
      <c r="W15" s="546"/>
      <c r="X15" s="546"/>
      <c r="Y15" s="546"/>
      <c r="Z15" s="546"/>
      <c r="AA15" s="546"/>
      <c r="AB15" s="546"/>
      <c r="AC15" s="546"/>
      <c r="AD15" s="546"/>
      <c r="AE15" s="546"/>
    </row>
    <row r="16" spans="2:31" s="427" customFormat="1" ht="13.5" thickTop="1" thickBot="1">
      <c r="B16" s="112" t="s">
        <v>389</v>
      </c>
      <c r="C16" s="113">
        <v>-0.22</v>
      </c>
      <c r="D16" s="113">
        <v>-0.17</v>
      </c>
      <c r="E16" s="113">
        <v>2.2599999999999998</v>
      </c>
      <c r="F16" s="113">
        <v>70.819999999999993</v>
      </c>
      <c r="G16" s="113">
        <v>30.83</v>
      </c>
      <c r="H16" s="113">
        <v>2.4500000000000002</v>
      </c>
      <c r="I16" s="113">
        <v>16.88</v>
      </c>
      <c r="J16" s="113">
        <v>-3.06</v>
      </c>
      <c r="P16" s="546"/>
      <c r="V16" s="546"/>
      <c r="W16" s="546"/>
      <c r="X16" s="546"/>
      <c r="Y16" s="546"/>
      <c r="Z16" s="546"/>
      <c r="AA16" s="546"/>
      <c r="AB16" s="546"/>
      <c r="AC16" s="546"/>
      <c r="AD16" s="546"/>
      <c r="AE16" s="546"/>
    </row>
    <row r="17" spans="2:31" s="427" customFormat="1" ht="13.5" thickTop="1" thickBot="1">
      <c r="B17" s="112" t="s">
        <v>390</v>
      </c>
      <c r="C17" s="113">
        <v>-336.75</v>
      </c>
      <c r="D17" s="113">
        <v>-483.31</v>
      </c>
      <c r="E17" s="113">
        <v>-954.69</v>
      </c>
      <c r="F17" s="113" t="s">
        <v>131</v>
      </c>
      <c r="G17" s="113">
        <v>-644.03</v>
      </c>
      <c r="H17" s="113" t="s">
        <v>132</v>
      </c>
      <c r="I17" s="113">
        <v>-792.59</v>
      </c>
      <c r="J17" s="113">
        <v>-948.7</v>
      </c>
      <c r="P17" s="546"/>
      <c r="V17" s="546"/>
      <c r="W17" s="546"/>
      <c r="X17" s="546"/>
      <c r="Y17" s="546"/>
      <c r="Z17" s="546"/>
      <c r="AA17" s="546"/>
      <c r="AB17" s="546"/>
      <c r="AC17" s="546"/>
      <c r="AD17" s="546"/>
      <c r="AE17" s="546"/>
    </row>
    <row r="18" spans="2:31" s="427" customFormat="1" ht="13.5" thickTop="1" thickBot="1">
      <c r="B18" s="114" t="s">
        <v>391</v>
      </c>
      <c r="C18" s="115"/>
      <c r="D18" s="115"/>
      <c r="E18" s="115"/>
      <c r="F18" s="115"/>
      <c r="G18" s="115"/>
      <c r="H18" s="115">
        <v>3.31</v>
      </c>
      <c r="I18" s="115">
        <v>0.3</v>
      </c>
      <c r="J18" s="115">
        <v>0.81</v>
      </c>
      <c r="P18" s="546"/>
      <c r="V18" s="546"/>
      <c r="W18" s="546"/>
      <c r="X18" s="546"/>
      <c r="Y18" s="546"/>
      <c r="Z18" s="546"/>
      <c r="AA18" s="546"/>
      <c r="AB18" s="546"/>
      <c r="AC18" s="546"/>
      <c r="AD18" s="546"/>
      <c r="AE18" s="546"/>
    </row>
    <row r="19" spans="2:31" s="427" customFormat="1" ht="13.5" thickTop="1" thickBot="1">
      <c r="B19" s="114" t="s">
        <v>392</v>
      </c>
      <c r="C19" s="115">
        <v>-218.83</v>
      </c>
      <c r="D19" s="115">
        <v>-414.85</v>
      </c>
      <c r="E19" s="115">
        <v>-621.55999999999995</v>
      </c>
      <c r="F19" s="115">
        <v>-434.41</v>
      </c>
      <c r="G19" s="115">
        <v>-434.7</v>
      </c>
      <c r="H19" s="115">
        <v>-707.91</v>
      </c>
      <c r="I19" s="115">
        <v>-629.32000000000005</v>
      </c>
      <c r="J19" s="115">
        <v>-706.02</v>
      </c>
      <c r="P19" s="546"/>
      <c r="V19" s="546"/>
      <c r="W19" s="546"/>
      <c r="X19" s="546"/>
      <c r="Y19" s="546"/>
      <c r="Z19" s="546"/>
      <c r="AA19" s="546"/>
      <c r="AB19" s="546"/>
      <c r="AC19" s="546"/>
      <c r="AD19" s="546"/>
      <c r="AE19" s="546"/>
    </row>
    <row r="20" spans="2:31" s="427" customFormat="1" ht="13.5" thickTop="1" thickBot="1">
      <c r="B20" s="116" t="s">
        <v>393</v>
      </c>
      <c r="C20" s="115">
        <v>0.62</v>
      </c>
      <c r="D20" s="115">
        <v>68.61</v>
      </c>
      <c r="E20" s="115">
        <v>-173.52</v>
      </c>
      <c r="F20" s="115">
        <v>-523.91999999999996</v>
      </c>
      <c r="G20" s="115">
        <v>34.72</v>
      </c>
      <c r="H20" s="115">
        <v>-198.47</v>
      </c>
      <c r="I20" s="115">
        <v>-5.47</v>
      </c>
      <c r="J20" s="115">
        <v>-250.59</v>
      </c>
      <c r="P20" s="546"/>
      <c r="V20" s="546"/>
      <c r="W20" s="546"/>
      <c r="X20" s="546"/>
      <c r="Y20" s="546"/>
      <c r="Z20" s="546"/>
      <c r="AA20" s="546"/>
      <c r="AB20" s="546"/>
      <c r="AC20" s="546"/>
      <c r="AD20" s="546"/>
      <c r="AE20" s="546"/>
    </row>
    <row r="21" spans="2:31" s="427" customFormat="1" ht="13.5" customHeight="1" thickTop="1" thickBot="1">
      <c r="B21" s="114" t="s">
        <v>394</v>
      </c>
      <c r="C21" s="115"/>
      <c r="D21" s="115"/>
      <c r="E21" s="115"/>
      <c r="F21" s="115"/>
      <c r="G21" s="115">
        <v>0.28999999999999998</v>
      </c>
      <c r="H21" s="115">
        <v>-0.15</v>
      </c>
      <c r="I21" s="115">
        <v>-1.07</v>
      </c>
      <c r="J21" s="115">
        <v>-1.29</v>
      </c>
      <c r="P21" s="546"/>
      <c r="V21" s="546"/>
      <c r="W21" s="546"/>
      <c r="X21" s="546"/>
      <c r="Y21" s="546"/>
      <c r="Z21" s="546"/>
      <c r="AA21" s="546"/>
      <c r="AB21" s="546"/>
      <c r="AC21" s="546"/>
      <c r="AD21" s="546"/>
      <c r="AE21" s="546"/>
    </row>
    <row r="22" spans="2:31" s="427" customFormat="1" ht="13.5" thickTop="1" thickBot="1">
      <c r="B22" s="114" t="s">
        <v>395</v>
      </c>
      <c r="C22" s="115">
        <v>-119.25</v>
      </c>
      <c r="D22" s="115">
        <v>-137.79</v>
      </c>
      <c r="E22" s="115">
        <v>-160.32</v>
      </c>
      <c r="F22" s="115">
        <v>-117.25</v>
      </c>
      <c r="G22" s="115">
        <v>-245.23</v>
      </c>
      <c r="H22" s="115">
        <v>-110</v>
      </c>
      <c r="I22" s="115">
        <v>-157.74</v>
      </c>
      <c r="J22" s="115">
        <v>7.64</v>
      </c>
      <c r="P22" s="546"/>
      <c r="V22" s="546"/>
      <c r="W22" s="546"/>
      <c r="X22" s="546"/>
      <c r="Y22" s="546"/>
      <c r="Z22" s="546"/>
      <c r="AA22" s="546"/>
      <c r="AB22" s="546"/>
      <c r="AC22" s="546"/>
      <c r="AD22" s="546"/>
      <c r="AE22" s="546"/>
    </row>
    <row r="23" spans="2:31" s="427" customFormat="1" ht="13.5" thickTop="1" thickBot="1">
      <c r="B23" s="114" t="s">
        <v>396</v>
      </c>
      <c r="C23" s="115">
        <v>0.71</v>
      </c>
      <c r="D23" s="115">
        <v>0.72</v>
      </c>
      <c r="E23" s="115">
        <v>0.7</v>
      </c>
      <c r="F23" s="115">
        <v>0.72</v>
      </c>
      <c r="G23" s="115">
        <v>0.74</v>
      </c>
      <c r="H23" s="115">
        <v>0.68</v>
      </c>
      <c r="I23" s="115">
        <v>0.66</v>
      </c>
      <c r="J23" s="115">
        <v>0.66</v>
      </c>
      <c r="P23" s="546"/>
      <c r="V23" s="546"/>
      <c r="W23" s="546"/>
      <c r="X23" s="546"/>
      <c r="Y23" s="546"/>
      <c r="Z23" s="546"/>
      <c r="AA23" s="546"/>
      <c r="AB23" s="546"/>
      <c r="AC23" s="546"/>
      <c r="AD23" s="546"/>
      <c r="AE23" s="546"/>
    </row>
    <row r="24" spans="2:31" s="427" customFormat="1" ht="13.5" thickTop="1" thickBot="1">
      <c r="B24" s="112" t="s">
        <v>397</v>
      </c>
      <c r="C24" s="113">
        <v>6.53</v>
      </c>
      <c r="D24" s="113">
        <v>-83.59</v>
      </c>
      <c r="E24" s="113">
        <v>235.65</v>
      </c>
      <c r="F24" s="113">
        <v>-18.88</v>
      </c>
      <c r="G24" s="113">
        <v>-134.34</v>
      </c>
      <c r="H24" s="113">
        <v>209.25</v>
      </c>
      <c r="I24" s="113">
        <v>96.59</v>
      </c>
      <c r="J24" s="113">
        <v>-58.69</v>
      </c>
      <c r="P24" s="546"/>
      <c r="V24" s="546"/>
      <c r="W24" s="546"/>
      <c r="X24" s="546"/>
      <c r="Y24" s="546"/>
      <c r="Z24" s="546"/>
      <c r="AA24" s="546"/>
      <c r="AB24" s="546"/>
      <c r="AC24" s="546"/>
      <c r="AD24" s="546"/>
      <c r="AE24" s="546"/>
    </row>
    <row r="25" spans="2:31" s="427" customFormat="1" ht="13.5" thickTop="1" thickBot="1">
      <c r="B25" s="114" t="s">
        <v>398</v>
      </c>
      <c r="C25" s="115">
        <v>45.33</v>
      </c>
      <c r="D25" s="115">
        <v>26.44</v>
      </c>
      <c r="E25" s="115">
        <v>-67.430000000000007</v>
      </c>
      <c r="F25" s="115">
        <v>-261.86</v>
      </c>
      <c r="G25" s="117">
        <v>113.59</v>
      </c>
      <c r="H25" s="117">
        <v>10.01</v>
      </c>
      <c r="I25" s="117">
        <v>-56.02</v>
      </c>
      <c r="J25" s="117">
        <v>-125.49</v>
      </c>
    </row>
    <row r="26" spans="2:31" s="31" customFormat="1" ht="12" thickTop="1">
      <c r="B26" s="52" t="s">
        <v>370</v>
      </c>
    </row>
    <row r="30" spans="2:31">
      <c r="C30" s="111"/>
      <c r="D30" s="111"/>
      <c r="E30" s="111"/>
      <c r="F30" s="111"/>
      <c r="G30" s="111"/>
      <c r="H30" s="111"/>
      <c r="I30" s="111"/>
      <c r="J30" s="111"/>
    </row>
    <row r="87" spans="3:10">
      <c r="C87" s="111"/>
      <c r="D87" s="111"/>
      <c r="E87" s="111"/>
      <c r="F87" s="111"/>
      <c r="G87" s="111"/>
      <c r="H87" s="111"/>
      <c r="I87" s="111"/>
      <c r="J87" s="111"/>
    </row>
    <row r="88" spans="3:10">
      <c r="C88" s="111"/>
      <c r="D88" s="111"/>
      <c r="E88" s="111"/>
      <c r="F88" s="111"/>
      <c r="G88" s="111"/>
      <c r="H88" s="111"/>
      <c r="I88" s="111"/>
      <c r="J88" s="111"/>
    </row>
    <row r="89" spans="3:10">
      <c r="C89" s="111"/>
      <c r="D89" s="111"/>
      <c r="E89" s="111"/>
      <c r="F89" s="111"/>
      <c r="G89" s="111"/>
      <c r="H89" s="111"/>
      <c r="I89" s="111"/>
      <c r="J89" s="111"/>
    </row>
    <row r="90" spans="3:10">
      <c r="C90" s="111"/>
      <c r="D90" s="111"/>
      <c r="E90" s="111"/>
      <c r="F90" s="111"/>
      <c r="G90" s="111"/>
      <c r="H90" s="111"/>
      <c r="I90" s="111"/>
      <c r="J90" s="111"/>
    </row>
    <row r="91" spans="3:10">
      <c r="C91" s="111"/>
      <c r="D91" s="111"/>
      <c r="E91" s="111"/>
      <c r="F91" s="111"/>
      <c r="G91" s="111"/>
      <c r="H91" s="111"/>
      <c r="I91" s="111"/>
      <c r="J91" s="111"/>
    </row>
    <row r="92" spans="3:10">
      <c r="C92" s="111"/>
      <c r="D92" s="111"/>
      <c r="E92" s="111"/>
      <c r="F92" s="111"/>
      <c r="G92" s="111"/>
      <c r="H92" s="111"/>
      <c r="I92" s="111"/>
      <c r="J92" s="111"/>
    </row>
    <row r="93" spans="3:10">
      <c r="C93" s="111"/>
      <c r="D93" s="111"/>
      <c r="E93" s="111"/>
      <c r="F93" s="111"/>
      <c r="G93" s="111"/>
      <c r="H93" s="111"/>
      <c r="I93" s="111"/>
      <c r="J93" s="111"/>
    </row>
    <row r="94" spans="3:10">
      <c r="C94" s="111"/>
      <c r="D94" s="111"/>
      <c r="E94" s="111"/>
      <c r="F94" s="111"/>
      <c r="G94" s="111"/>
      <c r="H94" s="111"/>
      <c r="I94" s="111"/>
      <c r="J94" s="111"/>
    </row>
    <row r="95" spans="3:10">
      <c r="C95" s="111"/>
      <c r="D95" s="111"/>
      <c r="E95" s="111"/>
      <c r="F95" s="111"/>
      <c r="G95" s="111"/>
      <c r="H95" s="111"/>
      <c r="I95" s="111"/>
      <c r="J95" s="111"/>
    </row>
    <row r="96" spans="3:10">
      <c r="C96" s="111"/>
      <c r="D96" s="111"/>
      <c r="E96" s="111"/>
      <c r="F96" s="111"/>
      <c r="G96" s="111"/>
      <c r="H96" s="111"/>
      <c r="I96" s="111"/>
      <c r="J96" s="111"/>
    </row>
    <row r="97" spans="3:10">
      <c r="C97" s="111"/>
      <c r="D97" s="111"/>
      <c r="E97" s="111"/>
      <c r="F97" s="111"/>
      <c r="G97" s="111"/>
      <c r="H97" s="111"/>
      <c r="I97" s="111"/>
      <c r="J97" s="111"/>
    </row>
    <row r="98" spans="3:10">
      <c r="C98" s="111"/>
      <c r="D98" s="111"/>
      <c r="E98" s="111"/>
      <c r="F98" s="111"/>
      <c r="G98" s="111"/>
      <c r="H98" s="111"/>
      <c r="I98" s="111"/>
      <c r="J98" s="111"/>
    </row>
    <row r="99" spans="3:10">
      <c r="C99" s="111"/>
      <c r="D99" s="111"/>
      <c r="E99" s="111"/>
      <c r="F99" s="111"/>
      <c r="G99" s="111"/>
      <c r="H99" s="111"/>
      <c r="I99" s="111"/>
      <c r="J99" s="111"/>
    </row>
    <row r="100" spans="3:10">
      <c r="C100" s="111"/>
      <c r="D100" s="111"/>
      <c r="E100" s="111"/>
      <c r="F100" s="111"/>
      <c r="G100" s="111"/>
      <c r="H100" s="111"/>
      <c r="I100" s="111"/>
      <c r="J100" s="111"/>
    </row>
    <row r="101" spans="3:10">
      <c r="C101" s="111"/>
      <c r="D101" s="111"/>
      <c r="E101" s="111"/>
      <c r="F101" s="111"/>
      <c r="G101" s="111"/>
      <c r="H101" s="111"/>
      <c r="I101" s="111"/>
      <c r="J101" s="111"/>
    </row>
    <row r="102" spans="3:10">
      <c r="C102" s="111"/>
      <c r="D102" s="111"/>
      <c r="E102" s="111"/>
      <c r="F102" s="111"/>
      <c r="G102" s="111"/>
      <c r="H102" s="111"/>
      <c r="I102" s="111"/>
      <c r="J102" s="111"/>
    </row>
    <row r="103" spans="3:10">
      <c r="C103" s="111"/>
      <c r="D103" s="111"/>
      <c r="E103" s="111"/>
      <c r="F103" s="111"/>
      <c r="G103" s="111"/>
      <c r="H103" s="111"/>
      <c r="I103" s="111"/>
      <c r="J103" s="111"/>
    </row>
    <row r="104" spans="3:10">
      <c r="C104" s="111"/>
      <c r="D104" s="111"/>
      <c r="E104" s="111"/>
      <c r="F104" s="111"/>
      <c r="G104" s="111"/>
      <c r="H104" s="111"/>
      <c r="I104" s="111"/>
      <c r="J104" s="111"/>
    </row>
    <row r="105" spans="3:10">
      <c r="C105" s="111"/>
      <c r="D105" s="111"/>
      <c r="E105" s="111"/>
      <c r="F105" s="111"/>
      <c r="G105" s="111"/>
      <c r="H105" s="111"/>
      <c r="I105" s="111"/>
      <c r="J105" s="111"/>
    </row>
    <row r="106" spans="3:10">
      <c r="C106" s="111"/>
      <c r="D106" s="111"/>
      <c r="E106" s="111"/>
      <c r="F106" s="111"/>
      <c r="G106" s="111"/>
      <c r="H106" s="111"/>
      <c r="I106" s="111"/>
      <c r="J106" s="111"/>
    </row>
    <row r="107" spans="3:10">
      <c r="C107" s="111"/>
      <c r="D107" s="111"/>
      <c r="E107" s="111"/>
      <c r="F107" s="111"/>
      <c r="G107" s="111"/>
      <c r="H107" s="111"/>
      <c r="I107" s="111"/>
      <c r="J107" s="111"/>
    </row>
    <row r="108" spans="3:10">
      <c r="C108" s="111"/>
      <c r="D108" s="111"/>
      <c r="E108" s="111"/>
      <c r="F108" s="111"/>
      <c r="G108" s="111"/>
      <c r="H108" s="111"/>
      <c r="I108" s="111"/>
      <c r="J108" s="111"/>
    </row>
    <row r="109" spans="3:10">
      <c r="C109" s="111"/>
      <c r="D109" s="111"/>
      <c r="E109" s="111"/>
      <c r="F109" s="111"/>
      <c r="G109" s="111"/>
      <c r="H109" s="111"/>
      <c r="I109" s="111"/>
      <c r="J109" s="111"/>
    </row>
    <row r="110" spans="3:10">
      <c r="C110" s="111"/>
      <c r="D110" s="111"/>
      <c r="E110" s="111"/>
      <c r="F110" s="111"/>
      <c r="G110" s="111"/>
      <c r="H110" s="111"/>
      <c r="I110" s="111"/>
      <c r="J110" s="111"/>
    </row>
    <row r="111" spans="3:10">
      <c r="C111" s="111"/>
      <c r="D111" s="111"/>
      <c r="E111" s="111"/>
      <c r="F111" s="111"/>
      <c r="G111" s="111"/>
      <c r="H111" s="111"/>
      <c r="I111" s="111"/>
      <c r="J111" s="111"/>
    </row>
    <row r="112" spans="3:10">
      <c r="C112" s="111"/>
      <c r="D112" s="111"/>
      <c r="E112" s="111"/>
      <c r="F112" s="111"/>
      <c r="G112" s="111"/>
      <c r="H112" s="111"/>
      <c r="I112" s="111"/>
      <c r="J112" s="111"/>
    </row>
    <row r="113" spans="3:10">
      <c r="C113" s="111"/>
      <c r="D113" s="111"/>
      <c r="E113" s="111"/>
      <c r="F113" s="111"/>
      <c r="G113" s="111"/>
      <c r="H113" s="111"/>
      <c r="I113" s="111"/>
      <c r="J113" s="111"/>
    </row>
    <row r="114" spans="3:10">
      <c r="C114" s="111"/>
      <c r="D114" s="111"/>
      <c r="E114" s="111"/>
      <c r="F114" s="111"/>
      <c r="G114" s="111"/>
      <c r="H114" s="111"/>
      <c r="I114" s="111"/>
      <c r="J114" s="111"/>
    </row>
    <row r="115" spans="3:10">
      <c r="C115" s="111"/>
      <c r="D115" s="111"/>
      <c r="E115" s="111"/>
      <c r="F115" s="111"/>
      <c r="G115" s="111"/>
      <c r="H115" s="111"/>
      <c r="I115" s="111"/>
      <c r="J115" s="111"/>
    </row>
    <row r="116" spans="3:10">
      <c r="C116" s="111"/>
      <c r="D116" s="111"/>
      <c r="E116" s="111"/>
      <c r="F116" s="111"/>
      <c r="G116" s="111"/>
      <c r="H116" s="111"/>
      <c r="I116" s="111"/>
      <c r="J116" s="111"/>
    </row>
    <row r="117" spans="3:10">
      <c r="C117" s="111"/>
      <c r="D117" s="111"/>
      <c r="E117" s="111"/>
      <c r="F117" s="111"/>
      <c r="G117" s="111"/>
      <c r="H117" s="111"/>
      <c r="I117" s="111"/>
      <c r="J117" s="111"/>
    </row>
    <row r="118" spans="3:10">
      <c r="C118" s="111"/>
      <c r="D118" s="111"/>
      <c r="E118" s="111"/>
      <c r="F118" s="111"/>
      <c r="G118" s="111"/>
      <c r="H118" s="111"/>
      <c r="I118" s="111"/>
      <c r="J118" s="111"/>
    </row>
    <row r="119" spans="3:10">
      <c r="C119" s="111"/>
      <c r="D119" s="111"/>
      <c r="E119" s="111"/>
      <c r="F119" s="111"/>
      <c r="G119" s="111"/>
      <c r="H119" s="111"/>
      <c r="I119" s="111"/>
      <c r="J119" s="111"/>
    </row>
    <row r="120" spans="3:10">
      <c r="C120" s="111"/>
      <c r="D120" s="111"/>
      <c r="E120" s="111"/>
      <c r="F120" s="111"/>
      <c r="G120" s="111"/>
      <c r="H120" s="111"/>
      <c r="I120" s="111"/>
      <c r="J120" s="111"/>
    </row>
    <row r="121" spans="3:10">
      <c r="C121" s="111"/>
      <c r="D121" s="111"/>
      <c r="E121" s="111"/>
      <c r="F121" s="111"/>
      <c r="G121" s="111"/>
      <c r="H121" s="111"/>
      <c r="I121" s="111"/>
      <c r="J121" s="111"/>
    </row>
    <row r="122" spans="3:10">
      <c r="C122" s="111"/>
      <c r="D122" s="111"/>
      <c r="E122" s="111"/>
      <c r="F122" s="111"/>
      <c r="G122" s="111"/>
      <c r="H122" s="111"/>
      <c r="I122" s="111"/>
      <c r="J122" s="111"/>
    </row>
    <row r="123" spans="3:10">
      <c r="C123" s="111"/>
      <c r="D123" s="111"/>
      <c r="E123" s="111"/>
      <c r="F123" s="111"/>
      <c r="G123" s="111"/>
      <c r="H123" s="111"/>
      <c r="I123" s="111"/>
      <c r="J123" s="111"/>
    </row>
    <row r="124" spans="3:10">
      <c r="C124" s="111"/>
      <c r="D124" s="111"/>
      <c r="E124" s="111"/>
      <c r="F124" s="111"/>
      <c r="G124" s="111"/>
      <c r="H124" s="111"/>
      <c r="I124" s="111"/>
      <c r="J124" s="111"/>
    </row>
    <row r="125" spans="3:10">
      <c r="C125" s="111"/>
      <c r="D125" s="111"/>
      <c r="E125" s="111"/>
      <c r="F125" s="111"/>
      <c r="G125" s="111"/>
      <c r="H125" s="111"/>
      <c r="I125" s="111"/>
      <c r="J125" s="111"/>
    </row>
    <row r="126" spans="3:10">
      <c r="C126" s="111"/>
      <c r="D126" s="111"/>
      <c r="E126" s="111"/>
      <c r="F126" s="111"/>
      <c r="G126" s="111"/>
      <c r="H126" s="111"/>
      <c r="I126" s="111"/>
      <c r="J126" s="111"/>
    </row>
    <row r="127" spans="3:10">
      <c r="C127" s="111"/>
      <c r="D127" s="111"/>
      <c r="E127" s="111"/>
      <c r="F127" s="111"/>
      <c r="G127" s="111"/>
      <c r="H127" s="111"/>
      <c r="I127" s="111"/>
      <c r="J127" s="111"/>
    </row>
    <row r="128" spans="3:10">
      <c r="C128" s="111"/>
      <c r="D128" s="111"/>
      <c r="E128" s="111"/>
      <c r="F128" s="111"/>
      <c r="G128" s="111"/>
      <c r="H128" s="111"/>
      <c r="I128" s="111"/>
      <c r="J128" s="111"/>
    </row>
    <row r="129" spans="3:10">
      <c r="C129" s="111"/>
      <c r="D129" s="111"/>
      <c r="E129" s="111"/>
      <c r="F129" s="111"/>
      <c r="G129" s="111"/>
      <c r="H129" s="111"/>
      <c r="I129" s="111"/>
      <c r="J129" s="111"/>
    </row>
    <row r="130" spans="3:10">
      <c r="C130" s="111"/>
      <c r="D130" s="111"/>
      <c r="E130" s="111"/>
      <c r="F130" s="111"/>
      <c r="G130" s="111"/>
      <c r="H130" s="111"/>
      <c r="I130" s="111"/>
      <c r="J130" s="111"/>
    </row>
    <row r="131" spans="3:10">
      <c r="C131" s="111"/>
      <c r="D131" s="111"/>
      <c r="E131" s="111"/>
      <c r="F131" s="111"/>
      <c r="G131" s="111"/>
      <c r="H131" s="111"/>
      <c r="I131" s="111"/>
      <c r="J131" s="111"/>
    </row>
    <row r="132" spans="3:10">
      <c r="C132" s="111"/>
      <c r="D132" s="111"/>
      <c r="E132" s="111"/>
      <c r="F132" s="111"/>
      <c r="G132" s="111"/>
      <c r="H132" s="111"/>
      <c r="I132" s="111"/>
      <c r="J132" s="111"/>
    </row>
    <row r="133" spans="3:10">
      <c r="C133" s="111"/>
      <c r="D133" s="111"/>
      <c r="E133" s="111"/>
      <c r="F133" s="111"/>
      <c r="G133" s="111"/>
      <c r="H133" s="111"/>
      <c r="I133" s="111"/>
      <c r="J133" s="111"/>
    </row>
    <row r="134" spans="3:10">
      <c r="C134" s="111"/>
      <c r="D134" s="111"/>
      <c r="E134" s="111"/>
      <c r="F134" s="111"/>
      <c r="G134" s="111"/>
      <c r="H134" s="111"/>
      <c r="I134" s="111"/>
      <c r="J134" s="111"/>
    </row>
    <row r="135" spans="3:10">
      <c r="C135" s="111"/>
      <c r="D135" s="111"/>
      <c r="E135" s="111"/>
      <c r="F135" s="111"/>
      <c r="G135" s="111"/>
      <c r="H135" s="111"/>
      <c r="I135" s="111"/>
      <c r="J135" s="111"/>
    </row>
    <row r="136" spans="3:10">
      <c r="C136" s="111"/>
      <c r="D136" s="111"/>
      <c r="E136" s="111"/>
      <c r="F136" s="111"/>
      <c r="G136" s="111"/>
      <c r="H136" s="111"/>
      <c r="I136" s="111"/>
      <c r="J136" s="111"/>
    </row>
    <row r="137" spans="3:10">
      <c r="C137" s="111"/>
      <c r="D137" s="111"/>
      <c r="E137" s="111"/>
      <c r="F137" s="111"/>
      <c r="G137" s="111"/>
      <c r="H137" s="111"/>
      <c r="I137" s="111"/>
      <c r="J137" s="111"/>
    </row>
    <row r="138" spans="3:10">
      <c r="C138" s="111"/>
      <c r="D138" s="111"/>
      <c r="E138" s="111"/>
      <c r="F138" s="111"/>
      <c r="G138" s="111"/>
      <c r="H138" s="111"/>
      <c r="I138" s="111"/>
      <c r="J138" s="111"/>
    </row>
    <row r="139" spans="3:10">
      <c r="C139" s="111"/>
      <c r="D139" s="111"/>
      <c r="E139" s="111"/>
      <c r="F139" s="111"/>
      <c r="G139" s="111"/>
      <c r="H139" s="111"/>
      <c r="I139" s="111"/>
      <c r="J139" s="111"/>
    </row>
    <row r="140" spans="3:10">
      <c r="C140" s="111"/>
      <c r="D140" s="111"/>
      <c r="E140" s="111"/>
      <c r="F140" s="111"/>
      <c r="G140" s="111"/>
      <c r="H140" s="111"/>
      <c r="I140" s="111"/>
      <c r="J140" s="111"/>
    </row>
    <row r="141" spans="3:10">
      <c r="C141" s="111"/>
      <c r="D141" s="111"/>
      <c r="E141" s="111"/>
      <c r="F141" s="111"/>
      <c r="G141" s="111"/>
      <c r="H141" s="111"/>
      <c r="I141" s="111"/>
      <c r="J141" s="111"/>
    </row>
    <row r="142" spans="3:10">
      <c r="C142" s="111"/>
      <c r="D142" s="111"/>
      <c r="E142" s="111"/>
      <c r="F142" s="111"/>
      <c r="G142" s="111"/>
      <c r="H142" s="111"/>
      <c r="I142" s="111"/>
      <c r="J142" s="111"/>
    </row>
    <row r="143" spans="3:10">
      <c r="C143" s="111"/>
      <c r="D143" s="111"/>
      <c r="E143" s="111"/>
      <c r="F143" s="111"/>
      <c r="G143" s="111"/>
      <c r="H143" s="111"/>
      <c r="I143" s="111"/>
      <c r="J143" s="111"/>
    </row>
    <row r="144" spans="3:10">
      <c r="C144" s="111"/>
      <c r="D144" s="111"/>
      <c r="E144" s="111"/>
      <c r="F144" s="111"/>
      <c r="G144" s="111"/>
      <c r="H144" s="111"/>
      <c r="I144" s="111"/>
      <c r="J144" s="111"/>
    </row>
    <row r="145" spans="3:10">
      <c r="C145" s="111"/>
      <c r="D145" s="111"/>
      <c r="E145" s="111"/>
      <c r="F145" s="111"/>
      <c r="G145" s="111"/>
      <c r="H145" s="111"/>
      <c r="I145" s="111"/>
      <c r="J145" s="111"/>
    </row>
    <row r="146" spans="3:10">
      <c r="C146" s="111"/>
      <c r="D146" s="111"/>
      <c r="E146" s="111"/>
      <c r="F146" s="111"/>
      <c r="G146" s="111"/>
      <c r="H146" s="111"/>
      <c r="I146" s="111"/>
      <c r="J146" s="111"/>
    </row>
    <row r="147" spans="3:10">
      <c r="C147" s="111"/>
      <c r="D147" s="111"/>
      <c r="E147" s="111"/>
      <c r="F147" s="111"/>
      <c r="G147" s="111"/>
      <c r="H147" s="111"/>
      <c r="I147" s="111"/>
      <c r="J147" s="111"/>
    </row>
    <row r="148" spans="3:10">
      <c r="C148" s="111"/>
      <c r="D148" s="111"/>
      <c r="E148" s="111"/>
      <c r="F148" s="111"/>
      <c r="G148" s="111"/>
      <c r="H148" s="111"/>
      <c r="I148" s="111"/>
      <c r="J148" s="111"/>
    </row>
    <row r="149" spans="3:10">
      <c r="C149" s="111"/>
      <c r="D149" s="111"/>
      <c r="E149" s="111"/>
      <c r="F149" s="111"/>
      <c r="G149" s="111"/>
      <c r="H149" s="111"/>
      <c r="I149" s="111"/>
      <c r="J149" s="111"/>
    </row>
    <row r="150" spans="3:10">
      <c r="C150" s="111"/>
      <c r="D150" s="111"/>
      <c r="E150" s="111"/>
      <c r="F150" s="111"/>
      <c r="G150" s="111"/>
      <c r="H150" s="111"/>
      <c r="I150" s="111"/>
      <c r="J150" s="111"/>
    </row>
    <row r="151" spans="3:10">
      <c r="C151" s="111"/>
      <c r="D151" s="111"/>
      <c r="E151" s="111"/>
      <c r="F151" s="111"/>
      <c r="G151" s="111"/>
      <c r="H151" s="111"/>
      <c r="I151" s="111"/>
      <c r="J151" s="111"/>
    </row>
    <row r="152" spans="3:10">
      <c r="C152" s="111"/>
      <c r="D152" s="111"/>
      <c r="E152" s="111"/>
      <c r="F152" s="111"/>
      <c r="G152" s="111"/>
      <c r="H152" s="111"/>
      <c r="I152" s="111"/>
      <c r="J152" s="111"/>
    </row>
    <row r="153" spans="3:10">
      <c r="C153" s="111"/>
      <c r="D153" s="111"/>
      <c r="E153" s="111"/>
      <c r="F153" s="111"/>
      <c r="G153" s="111"/>
      <c r="H153" s="111"/>
      <c r="I153" s="111"/>
      <c r="J153" s="111"/>
    </row>
    <row r="154" spans="3:10">
      <c r="C154" s="111"/>
      <c r="D154" s="111"/>
      <c r="E154" s="111"/>
      <c r="F154" s="111"/>
      <c r="G154" s="111"/>
      <c r="H154" s="111"/>
      <c r="I154" s="111"/>
      <c r="J154" s="111"/>
    </row>
    <row r="155" spans="3:10">
      <c r="C155" s="111"/>
      <c r="D155" s="111"/>
      <c r="E155" s="111"/>
      <c r="F155" s="111"/>
      <c r="G155" s="111"/>
      <c r="H155" s="111"/>
      <c r="I155" s="111"/>
      <c r="J155" s="111"/>
    </row>
    <row r="156" spans="3:10">
      <c r="C156" s="111"/>
      <c r="D156" s="111"/>
      <c r="E156" s="111"/>
      <c r="F156" s="111"/>
      <c r="G156" s="111"/>
      <c r="H156" s="111"/>
      <c r="I156" s="111"/>
      <c r="J156" s="111"/>
    </row>
    <row r="157" spans="3:10">
      <c r="C157" s="111"/>
      <c r="D157" s="111"/>
      <c r="E157" s="111"/>
      <c r="F157" s="111"/>
      <c r="G157" s="111"/>
      <c r="H157" s="111"/>
      <c r="I157" s="111"/>
      <c r="J157" s="111"/>
    </row>
    <row r="158" spans="3:10">
      <c r="C158" s="111"/>
      <c r="D158" s="111"/>
      <c r="E158" s="111"/>
      <c r="F158" s="111"/>
      <c r="G158" s="111"/>
      <c r="H158" s="111"/>
      <c r="I158" s="111"/>
      <c r="J158" s="111"/>
    </row>
    <row r="159" spans="3:10">
      <c r="C159" s="111"/>
      <c r="D159" s="111"/>
      <c r="E159" s="111"/>
      <c r="F159" s="111"/>
      <c r="G159" s="111"/>
      <c r="H159" s="111"/>
      <c r="I159" s="111"/>
      <c r="J159" s="111"/>
    </row>
    <row r="160" spans="3:10">
      <c r="C160" s="111"/>
      <c r="D160" s="111"/>
      <c r="E160" s="111"/>
      <c r="F160" s="111"/>
      <c r="G160" s="111"/>
      <c r="H160" s="111"/>
      <c r="I160" s="111"/>
      <c r="J160" s="111"/>
    </row>
    <row r="161" spans="3:10">
      <c r="C161" s="111"/>
      <c r="D161" s="111"/>
      <c r="E161" s="111"/>
      <c r="F161" s="111"/>
      <c r="G161" s="111"/>
      <c r="H161" s="111"/>
      <c r="I161" s="111"/>
      <c r="J161" s="111"/>
    </row>
    <row r="162" spans="3:10">
      <c r="C162" s="111"/>
      <c r="D162" s="111"/>
      <c r="E162" s="111"/>
      <c r="F162" s="111"/>
      <c r="G162" s="111"/>
      <c r="H162" s="111"/>
      <c r="I162" s="111"/>
      <c r="J162" s="111"/>
    </row>
    <row r="163" spans="3:10">
      <c r="C163" s="111"/>
      <c r="D163" s="111"/>
      <c r="E163" s="111"/>
      <c r="F163" s="111"/>
      <c r="G163" s="111"/>
      <c r="H163" s="111"/>
      <c r="I163" s="111"/>
      <c r="J163" s="111"/>
    </row>
    <row r="164" spans="3:10">
      <c r="C164" s="111"/>
      <c r="D164" s="111"/>
      <c r="E164" s="111"/>
      <c r="F164" s="111"/>
      <c r="G164" s="111"/>
      <c r="H164" s="111"/>
      <c r="I164" s="111"/>
      <c r="J164" s="111"/>
    </row>
    <row r="165" spans="3:10">
      <c r="C165" s="111"/>
      <c r="D165" s="111"/>
      <c r="E165" s="111"/>
      <c r="F165" s="111"/>
      <c r="G165" s="111"/>
      <c r="H165" s="111"/>
      <c r="I165" s="111"/>
      <c r="J165" s="111"/>
    </row>
    <row r="166" spans="3:10">
      <c r="C166" s="111"/>
      <c r="D166" s="111"/>
      <c r="E166" s="111"/>
      <c r="F166" s="111"/>
      <c r="G166" s="111"/>
      <c r="H166" s="111"/>
      <c r="I166" s="111"/>
      <c r="J166" s="111"/>
    </row>
    <row r="167" spans="3:10">
      <c r="C167" s="111"/>
      <c r="D167" s="111"/>
      <c r="E167" s="111"/>
      <c r="F167" s="111"/>
      <c r="G167" s="111"/>
      <c r="H167" s="111"/>
      <c r="I167" s="111"/>
      <c r="J167" s="111"/>
    </row>
    <row r="168" spans="3:10">
      <c r="C168" s="111"/>
      <c r="D168" s="111"/>
      <c r="E168" s="111"/>
      <c r="F168" s="111"/>
      <c r="G168" s="111"/>
      <c r="H168" s="111"/>
      <c r="I168" s="111"/>
      <c r="J168" s="111"/>
    </row>
    <row r="169" spans="3:10">
      <c r="C169" s="111"/>
      <c r="D169" s="111"/>
      <c r="E169" s="111"/>
      <c r="F169" s="111"/>
      <c r="G169" s="111"/>
      <c r="H169" s="111"/>
      <c r="I169" s="111"/>
      <c r="J169" s="111"/>
    </row>
    <row r="170" spans="3:10">
      <c r="C170" s="111"/>
      <c r="D170" s="111"/>
      <c r="E170" s="111"/>
      <c r="F170" s="111"/>
      <c r="G170" s="111"/>
      <c r="H170" s="111"/>
      <c r="I170" s="111"/>
      <c r="J170" s="111"/>
    </row>
    <row r="171" spans="3:10">
      <c r="C171" s="111"/>
      <c r="D171" s="111"/>
      <c r="E171" s="111"/>
      <c r="F171" s="111"/>
      <c r="G171" s="111"/>
      <c r="H171" s="111"/>
      <c r="I171" s="111"/>
      <c r="J171" s="111"/>
    </row>
    <row r="172" spans="3:10">
      <c r="C172" s="111"/>
      <c r="D172" s="111"/>
      <c r="E172" s="111"/>
      <c r="F172" s="111"/>
      <c r="G172" s="111"/>
      <c r="H172" s="111"/>
      <c r="I172" s="111"/>
      <c r="J172" s="111"/>
    </row>
    <row r="173" spans="3:10">
      <c r="C173" s="111"/>
      <c r="D173" s="111"/>
      <c r="E173" s="111"/>
      <c r="F173" s="111"/>
      <c r="G173" s="111"/>
      <c r="H173" s="111"/>
      <c r="I173" s="111"/>
      <c r="J173" s="111"/>
    </row>
  </sheetData>
  <mergeCells count="5">
    <mergeCell ref="B1:J1"/>
    <mergeCell ref="B5:B6"/>
    <mergeCell ref="B3:J3"/>
    <mergeCell ref="C5:F5"/>
    <mergeCell ref="G5:J5"/>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39"/>
  <sheetViews>
    <sheetView showGridLines="0" showRowColHeaders="0" zoomScaleNormal="100" workbookViewId="0"/>
  </sheetViews>
  <sheetFormatPr defaultColWidth="9.140625" defaultRowHeight="15"/>
  <cols>
    <col min="1" max="1" customWidth="true" style="95" width="5.7109375" collapsed="false"/>
    <col min="2" max="2" customWidth="true" style="95" width="26.85546875" collapsed="false"/>
    <col min="3" max="10" customWidth="true" style="95" width="9.28515625" collapsed="false"/>
    <col min="11" max="16384" style="95" width="9.140625" collapsed="false"/>
  </cols>
  <sheetData>
    <row r="1" spans="2:11">
      <c r="B1" s="686" t="s">
        <v>102</v>
      </c>
      <c r="C1" s="687"/>
      <c r="D1" s="687"/>
      <c r="E1" s="687"/>
      <c r="F1" s="687"/>
      <c r="G1" s="687"/>
      <c r="H1" s="687"/>
      <c r="I1" s="687"/>
      <c r="J1" s="687"/>
      <c r="K1" s="94"/>
    </row>
    <row r="2" spans="2:11" ht="11.25" customHeight="1"/>
    <row r="3" spans="2:11" ht="45" customHeight="1">
      <c r="B3" s="715" t="s">
        <v>671</v>
      </c>
      <c r="C3" s="715"/>
      <c r="D3" s="715"/>
      <c r="E3" s="715"/>
      <c r="F3" s="715"/>
      <c r="G3" s="715"/>
      <c r="H3" s="715"/>
      <c r="I3" s="715"/>
      <c r="J3" s="715"/>
    </row>
    <row r="4" spans="2:11" s="96" customFormat="1" ht="5.0999999999999996" customHeight="1"/>
    <row r="5" spans="2:11">
      <c r="B5" s="704" t="s">
        <v>134</v>
      </c>
      <c r="C5" s="704"/>
      <c r="D5" s="704"/>
      <c r="E5" s="704"/>
      <c r="F5" s="704"/>
      <c r="G5" s="704"/>
      <c r="H5" s="704"/>
      <c r="I5" s="704"/>
      <c r="J5" s="704"/>
    </row>
    <row r="25" spans="2:19" s="602" customFormat="1" ht="11.25">
      <c r="B25" s="52" t="s">
        <v>370</v>
      </c>
    </row>
    <row r="26" spans="2:19" ht="15" customHeight="1">
      <c r="B26" s="97"/>
    </row>
    <row r="27" spans="2:19" ht="15" customHeight="1">
      <c r="B27" s="98"/>
      <c r="C27" s="712">
        <v>2024</v>
      </c>
      <c r="D27" s="713"/>
      <c r="E27" s="713"/>
      <c r="F27" s="714"/>
      <c r="G27" s="712">
        <v>2025</v>
      </c>
      <c r="H27" s="713"/>
      <c r="I27" s="713"/>
      <c r="J27" s="716"/>
    </row>
    <row r="28" spans="2:19" s="602" customFormat="1" ht="11.25">
      <c r="B28" s="99"/>
      <c r="C28" s="100" t="s">
        <v>87</v>
      </c>
      <c r="D28" s="100" t="s">
        <v>0</v>
      </c>
      <c r="E28" s="100" t="s">
        <v>88</v>
      </c>
      <c r="F28" s="101" t="s">
        <v>89</v>
      </c>
      <c r="G28" s="100" t="s">
        <v>84</v>
      </c>
      <c r="H28" s="100" t="s">
        <v>78</v>
      </c>
      <c r="I28" s="100" t="s">
        <v>101</v>
      </c>
      <c r="J28" s="83" t="s">
        <v>89</v>
      </c>
    </row>
    <row r="29" spans="2:19" s="602" customFormat="1" ht="11.25">
      <c r="B29" s="102" t="s">
        <v>377</v>
      </c>
      <c r="C29" s="603">
        <v>-407.54354814804657</v>
      </c>
      <c r="D29" s="603">
        <v>-659.42472967907315</v>
      </c>
      <c r="E29" s="603">
        <v>-803.83551297431313</v>
      </c>
      <c r="F29" s="603">
        <v>-915.29579736100095</v>
      </c>
      <c r="G29" s="603">
        <f>G30+G35</f>
        <v>-973.00591062230092</v>
      </c>
      <c r="H29" s="603">
        <f>H30+H35</f>
        <v>-904.0463325457149</v>
      </c>
      <c r="I29" s="603">
        <f>I30+I35</f>
        <v>-728.34789613798966</v>
      </c>
      <c r="J29" s="603">
        <f>J30+J35</f>
        <v>-944.77009326136431</v>
      </c>
      <c r="N29" s="31"/>
      <c r="O29" s="31"/>
      <c r="P29" s="31"/>
      <c r="Q29" s="31"/>
      <c r="R29" s="31"/>
      <c r="S29" s="31"/>
    </row>
    <row r="30" spans="2:19" s="602" customFormat="1" ht="11.25">
      <c r="B30" s="684" t="s">
        <v>399</v>
      </c>
      <c r="C30" s="685">
        <f>SUM(C31:C34)</f>
        <v>1922.9469336700172</v>
      </c>
      <c r="D30" s="685">
        <f t="shared" ref="D30:J30" si="0">SUM(D31:D34)</f>
        <v>2052.2001323158529</v>
      </c>
      <c r="E30" s="685">
        <f t="shared" si="0"/>
        <v>2142.3527123102344</v>
      </c>
      <c r="F30" s="685">
        <f t="shared" si="0"/>
        <v>2168.9395917836864</v>
      </c>
      <c r="G30" s="685">
        <f t="shared" si="0"/>
        <v>1936.039072099238</v>
      </c>
      <c r="H30" s="685">
        <f t="shared" si="0"/>
        <v>2027.4573205455172</v>
      </c>
      <c r="I30" s="685">
        <f t="shared" si="0"/>
        <v>2360.625940881278</v>
      </c>
      <c r="J30" s="685">
        <f t="shared" si="0"/>
        <v>2381.9400108799105</v>
      </c>
      <c r="N30" s="31"/>
      <c r="O30" s="31"/>
      <c r="P30" s="31"/>
      <c r="Q30" s="31"/>
      <c r="R30" s="31"/>
      <c r="S30" s="31"/>
    </row>
    <row r="31" spans="2:19" s="602" customFormat="1" ht="11.25">
      <c r="B31" s="104" t="s">
        <v>400</v>
      </c>
      <c r="C31" s="604">
        <v>733.495905574723</v>
      </c>
      <c r="D31" s="604">
        <v>657.07073935714425</v>
      </c>
      <c r="E31" s="604">
        <v>639.08480148588103</v>
      </c>
      <c r="F31" s="604">
        <v>757.06789390377435</v>
      </c>
      <c r="G31" s="604">
        <v>657.46446258884725</v>
      </c>
      <c r="H31" s="604">
        <v>560.75048636164274</v>
      </c>
      <c r="I31" s="604">
        <v>759.41744000572191</v>
      </c>
      <c r="J31" s="604">
        <v>871.22547393192076</v>
      </c>
      <c r="N31" s="31"/>
      <c r="O31" s="31"/>
      <c r="P31" s="31"/>
      <c r="Q31" s="31"/>
      <c r="R31" s="31"/>
      <c r="S31" s="31"/>
    </row>
    <row r="32" spans="2:19" s="602" customFormat="1" ht="11.25">
      <c r="B32" s="104" t="s">
        <v>382</v>
      </c>
      <c r="C32" s="604">
        <v>530.09201334014665</v>
      </c>
      <c r="D32" s="604">
        <v>641.86784317464583</v>
      </c>
      <c r="E32" s="604">
        <v>683.867259190455</v>
      </c>
      <c r="F32" s="604">
        <v>668.83099668433078</v>
      </c>
      <c r="G32" s="604">
        <v>587.9630017004813</v>
      </c>
      <c r="H32" s="604">
        <v>702.90725345866451</v>
      </c>
      <c r="I32" s="604">
        <v>775.161552895814</v>
      </c>
      <c r="J32" s="604">
        <v>769.2080571473482</v>
      </c>
      <c r="N32" s="31"/>
      <c r="O32" s="31"/>
      <c r="P32" s="31"/>
      <c r="Q32" s="31"/>
      <c r="R32" s="31"/>
      <c r="S32" s="31"/>
    </row>
    <row r="33" spans="2:19" s="602" customFormat="1" ht="11.25">
      <c r="B33" s="104" t="s">
        <v>401</v>
      </c>
      <c r="C33" s="604">
        <v>235.54694341399912</v>
      </c>
      <c r="D33" s="604">
        <v>286.09299492571409</v>
      </c>
      <c r="E33" s="604">
        <v>268.55851379585647</v>
      </c>
      <c r="F33" s="604">
        <v>258.32683935266311</v>
      </c>
      <c r="G33" s="604">
        <v>231.60052873851916</v>
      </c>
      <c r="H33" s="604">
        <v>214.66202732491419</v>
      </c>
      <c r="I33" s="604">
        <v>220.42515680208945</v>
      </c>
      <c r="J33" s="604">
        <v>269.57369568580714</v>
      </c>
      <c r="N33" s="31"/>
      <c r="O33" s="31"/>
      <c r="P33" s="31"/>
      <c r="Q33" s="31"/>
      <c r="R33" s="31"/>
      <c r="S33" s="31"/>
    </row>
    <row r="34" spans="2:19" s="602" customFormat="1" ht="11.25">
      <c r="B34" s="104" t="s">
        <v>402</v>
      </c>
      <c r="C34" s="604">
        <v>423.81207134114857</v>
      </c>
      <c r="D34" s="604">
        <v>467.16855485834907</v>
      </c>
      <c r="E34" s="604">
        <v>550.84213783804182</v>
      </c>
      <c r="F34" s="604">
        <v>484.71386184291816</v>
      </c>
      <c r="G34" s="604">
        <v>459.01107907139027</v>
      </c>
      <c r="H34" s="604">
        <v>549.13755340029604</v>
      </c>
      <c r="I34" s="604">
        <v>605.62179117765254</v>
      </c>
      <c r="J34" s="604">
        <v>471.93278411483425</v>
      </c>
      <c r="N34" s="31"/>
      <c r="O34" s="31"/>
      <c r="P34" s="31"/>
      <c r="Q34" s="31"/>
      <c r="R34" s="31"/>
      <c r="S34" s="31"/>
    </row>
    <row r="35" spans="2:19" s="602" customFormat="1" ht="11.25">
      <c r="B35" s="684" t="s">
        <v>403</v>
      </c>
      <c r="C35" s="685">
        <f t="shared" ref="C35:J35" si="1">SUM(C36:C39)</f>
        <v>-2330.4904818180639</v>
      </c>
      <c r="D35" s="685">
        <f t="shared" si="1"/>
        <v>-2711.6248619949265</v>
      </c>
      <c r="E35" s="685">
        <f t="shared" si="1"/>
        <v>-2946.1882252845471</v>
      </c>
      <c r="F35" s="685">
        <f t="shared" si="1"/>
        <v>-3084.2353891446865</v>
      </c>
      <c r="G35" s="685">
        <f t="shared" si="1"/>
        <v>-2909.0449827215389</v>
      </c>
      <c r="H35" s="685">
        <f t="shared" si="1"/>
        <v>-2931.5036530912321</v>
      </c>
      <c r="I35" s="685">
        <f t="shared" si="1"/>
        <v>-3088.9738370192676</v>
      </c>
      <c r="J35" s="685">
        <f t="shared" si="1"/>
        <v>-3326.7101041412748</v>
      </c>
      <c r="N35" s="31"/>
      <c r="O35" s="31"/>
      <c r="P35" s="31"/>
      <c r="Q35" s="31"/>
      <c r="R35" s="31"/>
      <c r="S35" s="31"/>
    </row>
    <row r="36" spans="2:19" s="602" customFormat="1" ht="11.25">
      <c r="B36" s="104" t="s">
        <v>400</v>
      </c>
      <c r="C36" s="604">
        <v>-1732.2222664141741</v>
      </c>
      <c r="D36" s="604">
        <v>-1932.7237676858447</v>
      </c>
      <c r="E36" s="604">
        <v>-2091.6844114938485</v>
      </c>
      <c r="F36" s="604">
        <v>-2223.1780973880727</v>
      </c>
      <c r="G36" s="604">
        <v>-2209.2277264859649</v>
      </c>
      <c r="H36" s="604">
        <v>-2091.7755678661683</v>
      </c>
      <c r="I36" s="604">
        <v>-2183.5260232751748</v>
      </c>
      <c r="J36" s="604">
        <v>-2465.449771448401</v>
      </c>
      <c r="N36" s="31"/>
      <c r="O36" s="31"/>
      <c r="P36" s="31"/>
      <c r="Q36" s="31"/>
      <c r="R36" s="31"/>
      <c r="S36" s="31"/>
    </row>
    <row r="37" spans="2:19" s="602" customFormat="1" ht="11.25">
      <c r="B37" s="104" t="s">
        <v>382</v>
      </c>
      <c r="C37" s="604">
        <v>-330.23220546628096</v>
      </c>
      <c r="D37" s="604">
        <v>-413.28729947906493</v>
      </c>
      <c r="E37" s="604">
        <v>-468.46530623870331</v>
      </c>
      <c r="F37" s="604">
        <v>-448.57984127223625</v>
      </c>
      <c r="G37" s="604">
        <v>-391.30268910464139</v>
      </c>
      <c r="H37" s="604">
        <v>-486.90837974976864</v>
      </c>
      <c r="I37" s="604">
        <v>-534.25881245549976</v>
      </c>
      <c r="J37" s="604">
        <v>-504.62732166885883</v>
      </c>
      <c r="N37" s="31"/>
      <c r="O37" s="31"/>
      <c r="P37" s="31"/>
      <c r="Q37" s="31"/>
      <c r="R37" s="31"/>
      <c r="S37" s="31"/>
    </row>
    <row r="38" spans="2:19" s="602" customFormat="1" ht="11.25">
      <c r="B38" s="104" t="s">
        <v>401</v>
      </c>
      <c r="C38" s="604">
        <v>-158.96761459648133</v>
      </c>
      <c r="D38" s="604">
        <v>-246.66624502652121</v>
      </c>
      <c r="E38" s="604">
        <v>-268.64286986523399</v>
      </c>
      <c r="F38" s="604">
        <v>-288.30348099843792</v>
      </c>
      <c r="G38" s="604">
        <v>-201.09148654500365</v>
      </c>
      <c r="H38" s="604">
        <v>-243.33989507302297</v>
      </c>
      <c r="I38" s="604">
        <v>-252.2477219546476</v>
      </c>
      <c r="J38" s="604">
        <v>-244.0295830928454</v>
      </c>
      <c r="N38" s="31"/>
      <c r="O38" s="31"/>
      <c r="P38" s="31"/>
      <c r="Q38" s="31"/>
      <c r="R38" s="31"/>
      <c r="S38" s="31"/>
    </row>
    <row r="39" spans="2:19" s="602" customFormat="1" ht="11.25">
      <c r="B39" s="104" t="s">
        <v>402</v>
      </c>
      <c r="C39" s="604">
        <v>-109.0683953411275</v>
      </c>
      <c r="D39" s="604">
        <v>-118.94754980349572</v>
      </c>
      <c r="E39" s="604">
        <v>-117.39563768676148</v>
      </c>
      <c r="F39" s="604">
        <v>-124.17396948594001</v>
      </c>
      <c r="G39" s="604">
        <v>-107.423080585929</v>
      </c>
      <c r="H39" s="604">
        <v>-109.47981040227199</v>
      </c>
      <c r="I39" s="604">
        <v>-118.941279333945</v>
      </c>
      <c r="J39" s="604">
        <v>-112.60342793117</v>
      </c>
      <c r="N39" s="31"/>
      <c r="O39" s="31"/>
      <c r="P39" s="31"/>
      <c r="Q39" s="31"/>
      <c r="R39" s="31"/>
      <c r="S39" s="31"/>
    </row>
  </sheetData>
  <mergeCells count="5">
    <mergeCell ref="B1:J1"/>
    <mergeCell ref="C27:F27"/>
    <mergeCell ref="B5:J5"/>
    <mergeCell ref="B3:J3"/>
    <mergeCell ref="G27:J27"/>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D180"/>
  <sheetViews>
    <sheetView showGridLines="0" showRowColHeaders="0" zoomScaleNormal="100" workbookViewId="0"/>
  </sheetViews>
  <sheetFormatPr defaultColWidth="9.140625" defaultRowHeight="15"/>
  <cols>
    <col min="1" max="1" customWidth="true" style="4" width="5.7109375" collapsed="false"/>
    <col min="2" max="2" customWidth="true" style="4" width="41.28515625" collapsed="false"/>
    <col min="3" max="10" customWidth="true" style="4" width="7.28515625" collapsed="false"/>
    <col min="11" max="11" customWidth="true" style="4" width="8.0" collapsed="false"/>
    <col min="12" max="16384" style="4" width="9.140625" collapsed="false"/>
  </cols>
  <sheetData>
    <row r="1" spans="2:30">
      <c r="B1" s="686" t="s">
        <v>102</v>
      </c>
      <c r="C1" s="686"/>
      <c r="D1" s="686"/>
      <c r="E1" s="686"/>
      <c r="F1" s="686"/>
      <c r="G1" s="686"/>
      <c r="H1" s="686"/>
      <c r="I1" s="686"/>
      <c r="J1" s="686"/>
      <c r="K1" s="686"/>
      <c r="L1" s="94"/>
    </row>
    <row r="2" spans="2:30" ht="11.25" customHeight="1"/>
    <row r="3" spans="2:30">
      <c r="B3" s="721" t="s">
        <v>66</v>
      </c>
      <c r="C3" s="721"/>
      <c r="D3" s="721"/>
      <c r="E3" s="721"/>
      <c r="F3" s="721"/>
      <c r="G3" s="721"/>
      <c r="H3" s="721"/>
      <c r="I3" s="721"/>
      <c r="J3" s="721"/>
      <c r="K3" s="721"/>
    </row>
    <row r="4" spans="2:30" ht="5.0999999999999996" customHeight="1">
      <c r="B4" s="118"/>
    </row>
    <row r="5" spans="2:30" s="31" customFormat="1" ht="12.75" thickBot="1">
      <c r="B5" s="722"/>
      <c r="C5" s="725">
        <v>2024</v>
      </c>
      <c r="D5" s="724"/>
      <c r="E5" s="724"/>
      <c r="F5" s="726"/>
      <c r="G5" s="725">
        <v>2025</v>
      </c>
      <c r="H5" s="724"/>
      <c r="I5" s="724"/>
      <c r="J5" s="726"/>
      <c r="K5" s="723" t="s">
        <v>344</v>
      </c>
    </row>
    <row r="6" spans="2:30" s="31" customFormat="1" ht="12.75" thickBot="1">
      <c r="B6" s="722"/>
      <c r="C6" s="587" t="s">
        <v>87</v>
      </c>
      <c r="D6" s="288" t="s">
        <v>0</v>
      </c>
      <c r="E6" s="288" t="s">
        <v>88</v>
      </c>
      <c r="F6" s="288" t="s">
        <v>89</v>
      </c>
      <c r="G6" s="288" t="s">
        <v>84</v>
      </c>
      <c r="H6" s="288" t="s">
        <v>78</v>
      </c>
      <c r="I6" s="288" t="s">
        <v>101</v>
      </c>
      <c r="J6" s="288" t="s">
        <v>89</v>
      </c>
      <c r="K6" s="724"/>
    </row>
    <row r="7" spans="2:30" s="31" customFormat="1" ht="12.75" thickBot="1">
      <c r="B7" s="722"/>
      <c r="C7" s="727" t="s">
        <v>4</v>
      </c>
      <c r="D7" s="728"/>
      <c r="E7" s="728"/>
      <c r="F7" s="728"/>
      <c r="G7" s="729"/>
      <c r="H7" s="729"/>
      <c r="I7" s="729"/>
      <c r="J7" s="730"/>
      <c r="K7" s="588" t="s">
        <v>85</v>
      </c>
    </row>
    <row r="8" spans="2:30" s="31" customFormat="1" ht="13.5" customHeight="1" thickTop="1" thickBot="1">
      <c r="B8" s="367" t="s">
        <v>404</v>
      </c>
      <c r="C8" s="650">
        <v>-11.5</v>
      </c>
      <c r="D8" s="119">
        <v>-16.7</v>
      </c>
      <c r="E8" s="119">
        <v>-16.899999999999999</v>
      </c>
      <c r="F8" s="651">
        <v>-20</v>
      </c>
      <c r="G8" s="652">
        <v>-25.9</v>
      </c>
      <c r="H8" s="653">
        <v>-21.5</v>
      </c>
      <c r="I8" s="653">
        <v>-14</v>
      </c>
      <c r="J8" s="654">
        <v>-19.399999999999999</v>
      </c>
      <c r="K8" s="655">
        <v>0.6</v>
      </c>
      <c r="AD8" s="605"/>
    </row>
    <row r="9" spans="2:30" s="31" customFormat="1" ht="13.5" customHeight="1" thickTop="1" thickBot="1">
      <c r="B9" s="656" t="s">
        <v>405</v>
      </c>
      <c r="C9" s="657">
        <v>-22.6</v>
      </c>
      <c r="D9" s="658">
        <v>-26.5</v>
      </c>
      <c r="E9" s="658">
        <v>-26.1</v>
      </c>
      <c r="F9" s="659">
        <v>-27.2</v>
      </c>
      <c r="G9" s="652">
        <v>-36</v>
      </c>
      <c r="H9" s="653">
        <v>-31.3</v>
      </c>
      <c r="I9" s="653">
        <v>-22.7</v>
      </c>
      <c r="J9" s="654">
        <v>-27.3</v>
      </c>
      <c r="K9" s="660">
        <v>-0.1</v>
      </c>
      <c r="AD9" s="605"/>
    </row>
    <row r="10" spans="2:30" s="31" customFormat="1" ht="13.5" customHeight="1" thickTop="1" thickBot="1">
      <c r="B10" s="661" t="s">
        <v>406</v>
      </c>
      <c r="C10" s="121">
        <v>35.700000000000003</v>
      </c>
      <c r="D10" s="122">
        <v>32.9</v>
      </c>
      <c r="E10" s="122">
        <v>27.9</v>
      </c>
      <c r="F10" s="123">
        <v>31.1</v>
      </c>
      <c r="G10" s="662">
        <v>33.1</v>
      </c>
      <c r="H10" s="663">
        <v>30</v>
      </c>
      <c r="I10" s="663">
        <v>29.5</v>
      </c>
      <c r="J10" s="664">
        <v>33.700000000000003</v>
      </c>
      <c r="K10" s="665">
        <v>2.6</v>
      </c>
      <c r="AD10" s="605"/>
    </row>
    <row r="11" spans="2:30" s="31" customFormat="1" ht="13.5" customHeight="1" thickTop="1" thickBot="1">
      <c r="B11" s="661" t="s">
        <v>407</v>
      </c>
      <c r="C11" s="121">
        <v>58.3</v>
      </c>
      <c r="D11" s="122">
        <v>59.4</v>
      </c>
      <c r="E11" s="122">
        <v>53.9</v>
      </c>
      <c r="F11" s="123">
        <v>58.3</v>
      </c>
      <c r="G11" s="662">
        <v>69.2</v>
      </c>
      <c r="H11" s="663">
        <v>61.3</v>
      </c>
      <c r="I11" s="663">
        <v>52.3</v>
      </c>
      <c r="J11" s="664">
        <v>61</v>
      </c>
      <c r="K11" s="665">
        <v>2.7</v>
      </c>
      <c r="AD11" s="605"/>
    </row>
    <row r="12" spans="2:30" s="31" customFormat="1" ht="13.5" customHeight="1" thickTop="1" thickBot="1">
      <c r="B12" s="656" t="s">
        <v>408</v>
      </c>
      <c r="C12" s="657">
        <v>2.2000000000000002</v>
      </c>
      <c r="D12" s="658">
        <v>1</v>
      </c>
      <c r="E12" s="658">
        <v>0</v>
      </c>
      <c r="F12" s="659">
        <v>-0.7</v>
      </c>
      <c r="G12" s="652">
        <v>0.8</v>
      </c>
      <c r="H12" s="653">
        <v>-0.7</v>
      </c>
      <c r="I12" s="653">
        <v>-0.6</v>
      </c>
      <c r="J12" s="654">
        <v>0.5</v>
      </c>
      <c r="K12" s="655">
        <v>1.2</v>
      </c>
      <c r="AD12" s="605"/>
    </row>
    <row r="13" spans="2:30" s="31" customFormat="1" ht="13.5" customHeight="1" thickTop="1" thickBot="1">
      <c r="B13" s="661" t="s">
        <v>409</v>
      </c>
      <c r="C13" s="121">
        <v>6.7</v>
      </c>
      <c r="D13" s="122">
        <v>7.2</v>
      </c>
      <c r="E13" s="122">
        <v>5.7</v>
      </c>
      <c r="F13" s="123">
        <v>5.6</v>
      </c>
      <c r="G13" s="662">
        <v>6.2</v>
      </c>
      <c r="H13" s="663">
        <v>5.0999999999999996</v>
      </c>
      <c r="I13" s="663">
        <v>4.2</v>
      </c>
      <c r="J13" s="664">
        <v>5.5</v>
      </c>
      <c r="K13" s="666">
        <v>-0.1</v>
      </c>
      <c r="AD13" s="605"/>
    </row>
    <row r="14" spans="2:30" s="31" customFormat="1" ht="13.5" customHeight="1" thickTop="1" thickBot="1">
      <c r="B14" s="667" t="s">
        <v>410</v>
      </c>
      <c r="C14" s="668">
        <v>5.0999999999999996</v>
      </c>
      <c r="D14" s="669">
        <v>5.8</v>
      </c>
      <c r="E14" s="669">
        <v>4.4000000000000004</v>
      </c>
      <c r="F14" s="670">
        <v>4.4000000000000004</v>
      </c>
      <c r="G14" s="662">
        <v>4.8</v>
      </c>
      <c r="H14" s="663">
        <v>4.0999999999999996</v>
      </c>
      <c r="I14" s="663">
        <v>3.4</v>
      </c>
      <c r="J14" s="664">
        <v>4.7</v>
      </c>
      <c r="K14" s="665">
        <v>0.3</v>
      </c>
      <c r="AD14" s="605"/>
    </row>
    <row r="15" spans="2:30" s="31" customFormat="1" ht="13.5" customHeight="1" thickTop="1" thickBot="1">
      <c r="B15" s="661" t="s">
        <v>411</v>
      </c>
      <c r="C15" s="121">
        <v>4.5</v>
      </c>
      <c r="D15" s="122">
        <v>6.2</v>
      </c>
      <c r="E15" s="122">
        <v>5.7</v>
      </c>
      <c r="F15" s="123">
        <v>6.3</v>
      </c>
      <c r="G15" s="662">
        <v>5.3</v>
      </c>
      <c r="H15" s="663">
        <v>5.8</v>
      </c>
      <c r="I15" s="663">
        <v>4.8</v>
      </c>
      <c r="J15" s="664">
        <v>5</v>
      </c>
      <c r="K15" s="666">
        <v>-1.3</v>
      </c>
      <c r="AD15" s="605"/>
    </row>
    <row r="16" spans="2:30" s="31" customFormat="1" ht="13.5" customHeight="1" thickTop="1" thickBot="1">
      <c r="B16" s="667" t="s">
        <v>412</v>
      </c>
      <c r="C16" s="668">
        <v>3.8</v>
      </c>
      <c r="D16" s="669">
        <v>5.5</v>
      </c>
      <c r="E16" s="669">
        <v>5.0999999999999996</v>
      </c>
      <c r="F16" s="670">
        <v>5.8</v>
      </c>
      <c r="G16" s="671">
        <v>4.8</v>
      </c>
      <c r="H16" s="672">
        <v>5.3</v>
      </c>
      <c r="I16" s="672">
        <v>4.4000000000000004</v>
      </c>
      <c r="J16" s="673">
        <v>4.4000000000000004</v>
      </c>
      <c r="K16" s="674">
        <v>-1.3</v>
      </c>
      <c r="AD16" s="605"/>
    </row>
    <row r="17" spans="2:30" s="31" customFormat="1" ht="13.5" customHeight="1" thickTop="1" thickBot="1">
      <c r="B17" s="656" t="s">
        <v>413</v>
      </c>
      <c r="C17" s="657">
        <v>8.9</v>
      </c>
      <c r="D17" s="658">
        <v>8.8000000000000007</v>
      </c>
      <c r="E17" s="658">
        <v>9.1</v>
      </c>
      <c r="F17" s="659">
        <v>7.9</v>
      </c>
      <c r="G17" s="652">
        <v>9.4</v>
      </c>
      <c r="H17" s="653">
        <v>10.4</v>
      </c>
      <c r="I17" s="653">
        <v>9.4</v>
      </c>
      <c r="J17" s="654">
        <v>7.4</v>
      </c>
      <c r="K17" s="660">
        <v>-0.5</v>
      </c>
      <c r="AD17" s="605"/>
    </row>
    <row r="18" spans="2:30" s="31" customFormat="1" ht="13.5" customHeight="1" thickTop="1" thickBot="1">
      <c r="B18" s="661" t="s">
        <v>414</v>
      </c>
      <c r="C18" s="121">
        <v>12</v>
      </c>
      <c r="D18" s="122">
        <v>11.8</v>
      </c>
      <c r="E18" s="122">
        <v>11.6</v>
      </c>
      <c r="F18" s="123">
        <v>10.6</v>
      </c>
      <c r="G18" s="662">
        <v>12.2</v>
      </c>
      <c r="H18" s="663">
        <v>13.1</v>
      </c>
      <c r="I18" s="663">
        <v>11.6</v>
      </c>
      <c r="J18" s="664">
        <v>9.6999999999999993</v>
      </c>
      <c r="K18" s="666">
        <v>-0.9</v>
      </c>
      <c r="AD18" s="605"/>
    </row>
    <row r="19" spans="2:30" s="31" customFormat="1" ht="13.5" customHeight="1" thickTop="1" thickBot="1">
      <c r="B19" s="667" t="s">
        <v>415</v>
      </c>
      <c r="C19" s="668">
        <v>6.6</v>
      </c>
      <c r="D19" s="669">
        <v>6</v>
      </c>
      <c r="E19" s="669">
        <v>5</v>
      </c>
      <c r="F19" s="670">
        <v>5.4</v>
      </c>
      <c r="G19" s="671">
        <v>6.1</v>
      </c>
      <c r="H19" s="672">
        <v>5.8</v>
      </c>
      <c r="I19" s="672">
        <v>4.8</v>
      </c>
      <c r="J19" s="673">
        <v>4.3</v>
      </c>
      <c r="K19" s="674">
        <v>-1.1000000000000001</v>
      </c>
      <c r="AD19" s="605"/>
    </row>
    <row r="20" spans="2:30" s="31" customFormat="1" ht="13.5" customHeight="1" thickTop="1" thickBot="1">
      <c r="B20" s="667" t="s">
        <v>416</v>
      </c>
      <c r="C20" s="668">
        <v>2</v>
      </c>
      <c r="D20" s="669">
        <v>2.1</v>
      </c>
      <c r="E20" s="669">
        <v>3.2</v>
      </c>
      <c r="F20" s="670">
        <v>1.9</v>
      </c>
      <c r="G20" s="671">
        <v>2</v>
      </c>
      <c r="H20" s="672">
        <v>2.7</v>
      </c>
      <c r="I20" s="672">
        <v>1.8</v>
      </c>
      <c r="J20" s="673">
        <v>0.6</v>
      </c>
      <c r="K20" s="674">
        <v>-1.3</v>
      </c>
      <c r="AD20" s="605"/>
    </row>
    <row r="21" spans="2:30" s="31" customFormat="1" ht="13.5" customHeight="1" thickTop="1" thickBot="1">
      <c r="B21" s="661" t="s">
        <v>417</v>
      </c>
      <c r="C21" s="121">
        <v>3.1</v>
      </c>
      <c r="D21" s="122">
        <v>3</v>
      </c>
      <c r="E21" s="122">
        <v>2.5</v>
      </c>
      <c r="F21" s="123">
        <v>2.7</v>
      </c>
      <c r="G21" s="662">
        <v>2.9</v>
      </c>
      <c r="H21" s="663">
        <v>2.6</v>
      </c>
      <c r="I21" s="663">
        <v>2.2999999999999998</v>
      </c>
      <c r="J21" s="664">
        <v>2.2999999999999998</v>
      </c>
      <c r="K21" s="666">
        <v>-0.4</v>
      </c>
      <c r="AD21" s="605"/>
    </row>
    <row r="22" spans="2:30" s="31" customFormat="1" ht="13.5" customHeight="1" thickTop="1" thickBot="1">
      <c r="B22" s="108" t="s">
        <v>378</v>
      </c>
      <c r="C22" s="657">
        <v>0.4</v>
      </c>
      <c r="D22" s="658">
        <v>0.4</v>
      </c>
      <c r="E22" s="658">
        <v>0.4</v>
      </c>
      <c r="F22" s="659">
        <v>0.6</v>
      </c>
      <c r="G22" s="675">
        <v>0.2</v>
      </c>
      <c r="H22" s="676">
        <v>0.2</v>
      </c>
      <c r="I22" s="676">
        <v>0.3</v>
      </c>
      <c r="J22" s="677">
        <v>0.3</v>
      </c>
      <c r="K22" s="660">
        <v>-0.2</v>
      </c>
      <c r="AD22" s="605"/>
    </row>
    <row r="23" spans="2:30" s="31" customFormat="1" ht="13.5" customHeight="1" thickTop="1" thickBot="1">
      <c r="B23" s="205" t="s">
        <v>418</v>
      </c>
      <c r="C23" s="124">
        <v>-11.1</v>
      </c>
      <c r="D23" s="125">
        <v>-16.3</v>
      </c>
      <c r="E23" s="125">
        <v>-16.5</v>
      </c>
      <c r="F23" s="126">
        <v>-19.399999999999999</v>
      </c>
      <c r="G23" s="675">
        <v>-25.7</v>
      </c>
      <c r="H23" s="676">
        <v>-21.3</v>
      </c>
      <c r="I23" s="676">
        <v>-13.7</v>
      </c>
      <c r="J23" s="677">
        <v>-19.100000000000001</v>
      </c>
      <c r="K23" s="655">
        <v>0.3</v>
      </c>
      <c r="AD23" s="605"/>
    </row>
    <row r="24" spans="2:30" s="31" customFormat="1" ht="11.25">
      <c r="B24" s="52" t="s">
        <v>370</v>
      </c>
    </row>
    <row r="74" spans="3:11">
      <c r="C74" s="120"/>
      <c r="D74" s="120"/>
      <c r="E74" s="120"/>
      <c r="F74" s="120"/>
      <c r="G74" s="120"/>
      <c r="H74" s="120"/>
      <c r="I74" s="120"/>
      <c r="J74" s="120"/>
      <c r="K74" s="120"/>
    </row>
    <row r="75" spans="3:11">
      <c r="C75" s="120"/>
      <c r="D75" s="120"/>
      <c r="E75" s="120"/>
      <c r="F75" s="120"/>
      <c r="G75" s="120"/>
      <c r="H75" s="120"/>
      <c r="I75" s="120"/>
      <c r="J75" s="120"/>
      <c r="K75" s="120"/>
    </row>
    <row r="76" spans="3:11">
      <c r="C76" s="120"/>
      <c r="D76" s="120"/>
      <c r="E76" s="120"/>
      <c r="F76" s="120"/>
      <c r="G76" s="120"/>
      <c r="H76" s="120"/>
      <c r="I76" s="120"/>
      <c r="J76" s="120"/>
      <c r="K76" s="120"/>
    </row>
    <row r="77" spans="3:11">
      <c r="C77" s="120"/>
      <c r="D77" s="120"/>
      <c r="E77" s="120"/>
      <c r="F77" s="120"/>
      <c r="G77" s="120"/>
      <c r="H77" s="120"/>
      <c r="I77" s="120"/>
      <c r="J77" s="120"/>
      <c r="K77" s="120"/>
    </row>
    <row r="78" spans="3:11">
      <c r="C78" s="120"/>
      <c r="D78" s="120"/>
      <c r="E78" s="120"/>
      <c r="F78" s="120"/>
      <c r="G78" s="120"/>
      <c r="H78" s="120"/>
      <c r="I78" s="120"/>
      <c r="J78" s="120"/>
      <c r="K78" s="120"/>
    </row>
    <row r="79" spans="3:11">
      <c r="C79" s="120"/>
      <c r="D79" s="120"/>
      <c r="E79" s="120"/>
      <c r="F79" s="120"/>
      <c r="G79" s="120"/>
      <c r="H79" s="120"/>
      <c r="I79" s="120"/>
      <c r="J79" s="120"/>
      <c r="K79" s="120"/>
    </row>
    <row r="80" spans="3:11">
      <c r="C80" s="120"/>
      <c r="D80" s="120"/>
      <c r="E80" s="120"/>
      <c r="F80" s="120"/>
      <c r="G80" s="120"/>
      <c r="H80" s="120"/>
      <c r="I80" s="120"/>
      <c r="J80" s="120"/>
      <c r="K80" s="120"/>
    </row>
    <row r="81" spans="3:11">
      <c r="C81" s="120"/>
      <c r="D81" s="120"/>
      <c r="E81" s="120"/>
      <c r="F81" s="120"/>
      <c r="G81" s="120"/>
      <c r="H81" s="120"/>
      <c r="I81" s="120"/>
      <c r="J81" s="120"/>
      <c r="K81" s="120"/>
    </row>
    <row r="82" spans="3:11">
      <c r="C82" s="120"/>
      <c r="D82" s="120"/>
      <c r="E82" s="120"/>
      <c r="F82" s="120"/>
      <c r="G82" s="120"/>
      <c r="H82" s="120"/>
      <c r="I82" s="120"/>
      <c r="J82" s="120"/>
      <c r="K82" s="120"/>
    </row>
    <row r="83" spans="3:11">
      <c r="C83" s="120"/>
      <c r="D83" s="120"/>
      <c r="E83" s="120"/>
      <c r="F83" s="120"/>
      <c r="G83" s="120"/>
      <c r="H83" s="120"/>
      <c r="I83" s="120"/>
      <c r="J83" s="120"/>
      <c r="K83" s="120"/>
    </row>
    <row r="84" spans="3:11">
      <c r="C84" s="120"/>
      <c r="D84" s="120"/>
      <c r="E84" s="120"/>
      <c r="F84" s="120"/>
      <c r="G84" s="120"/>
      <c r="H84" s="120"/>
      <c r="I84" s="120"/>
      <c r="J84" s="120"/>
      <c r="K84" s="120"/>
    </row>
    <row r="85" spans="3:11">
      <c r="C85" s="120"/>
      <c r="D85" s="120"/>
      <c r="E85" s="120"/>
      <c r="F85" s="120"/>
      <c r="G85" s="120"/>
      <c r="H85" s="120"/>
      <c r="I85" s="120"/>
      <c r="J85" s="120"/>
      <c r="K85" s="120"/>
    </row>
    <row r="86" spans="3:11">
      <c r="C86" s="120"/>
      <c r="D86" s="120"/>
      <c r="E86" s="120"/>
      <c r="F86" s="120"/>
      <c r="G86" s="120"/>
      <c r="H86" s="120"/>
      <c r="I86" s="120"/>
      <c r="J86" s="120"/>
      <c r="K86" s="120"/>
    </row>
    <row r="87" spans="3:11">
      <c r="C87" s="120"/>
      <c r="D87" s="120"/>
      <c r="E87" s="120"/>
      <c r="F87" s="120"/>
      <c r="G87" s="120"/>
      <c r="H87" s="120"/>
      <c r="I87" s="120"/>
      <c r="J87" s="120"/>
      <c r="K87" s="120"/>
    </row>
    <row r="88" spans="3:11">
      <c r="C88" s="120"/>
      <c r="D88" s="120"/>
      <c r="E88" s="120"/>
      <c r="F88" s="120"/>
      <c r="G88" s="120"/>
      <c r="H88" s="120"/>
      <c r="I88" s="120"/>
      <c r="J88" s="120"/>
      <c r="K88" s="120"/>
    </row>
    <row r="89" spans="3:11">
      <c r="C89" s="120"/>
      <c r="D89" s="120"/>
      <c r="E89" s="120"/>
      <c r="F89" s="120"/>
      <c r="G89" s="120"/>
      <c r="H89" s="120"/>
      <c r="I89" s="120"/>
      <c r="J89" s="120"/>
      <c r="K89" s="120"/>
    </row>
    <row r="90" spans="3:11">
      <c r="C90" s="120"/>
      <c r="D90" s="120"/>
      <c r="E90" s="120"/>
      <c r="F90" s="120"/>
      <c r="G90" s="120"/>
      <c r="H90" s="120"/>
      <c r="I90" s="120"/>
      <c r="J90" s="120"/>
      <c r="K90" s="120"/>
    </row>
    <row r="91" spans="3:11">
      <c r="C91" s="120"/>
      <c r="D91" s="120"/>
      <c r="E91" s="120"/>
      <c r="F91" s="120"/>
      <c r="G91" s="120"/>
      <c r="H91" s="120"/>
      <c r="I91" s="120"/>
      <c r="J91" s="120"/>
      <c r="K91" s="120"/>
    </row>
    <row r="92" spans="3:11">
      <c r="C92" s="120"/>
      <c r="D92" s="120"/>
      <c r="E92" s="120"/>
      <c r="F92" s="120"/>
      <c r="G92" s="120"/>
      <c r="H92" s="120"/>
      <c r="I92" s="120"/>
      <c r="J92" s="120"/>
      <c r="K92" s="120"/>
    </row>
    <row r="93" spans="3:11">
      <c r="C93" s="120"/>
      <c r="D93" s="120"/>
      <c r="E93" s="120"/>
      <c r="F93" s="120"/>
      <c r="G93" s="120"/>
      <c r="H93" s="120"/>
      <c r="I93" s="120"/>
      <c r="J93" s="120"/>
      <c r="K93" s="120"/>
    </row>
    <row r="94" spans="3:11">
      <c r="C94" s="120"/>
      <c r="D94" s="120"/>
      <c r="E94" s="120"/>
      <c r="F94" s="120"/>
      <c r="G94" s="120"/>
      <c r="H94" s="120"/>
      <c r="I94" s="120"/>
      <c r="J94" s="120"/>
      <c r="K94" s="120"/>
    </row>
    <row r="95" spans="3:11">
      <c r="C95" s="120"/>
      <c r="D95" s="120"/>
      <c r="E95" s="120"/>
      <c r="F95" s="120"/>
      <c r="G95" s="120"/>
      <c r="H95" s="120"/>
      <c r="I95" s="120"/>
      <c r="J95" s="120"/>
      <c r="K95" s="120"/>
    </row>
    <row r="96" spans="3:11">
      <c r="C96" s="120"/>
      <c r="D96" s="120"/>
      <c r="E96" s="120"/>
      <c r="F96" s="120"/>
      <c r="G96" s="120"/>
      <c r="H96" s="120"/>
      <c r="I96" s="120"/>
      <c r="J96" s="120"/>
      <c r="K96" s="120"/>
    </row>
    <row r="97" spans="3:11">
      <c r="C97" s="120"/>
      <c r="D97" s="120"/>
      <c r="E97" s="120"/>
      <c r="F97" s="120"/>
      <c r="G97" s="120"/>
      <c r="H97" s="120"/>
      <c r="I97" s="120"/>
      <c r="J97" s="120"/>
      <c r="K97" s="120"/>
    </row>
    <row r="98" spans="3:11">
      <c r="C98" s="120"/>
      <c r="D98" s="120"/>
      <c r="E98" s="120"/>
      <c r="F98" s="120"/>
      <c r="G98" s="120"/>
      <c r="H98" s="120"/>
      <c r="I98" s="120"/>
      <c r="J98" s="120"/>
      <c r="K98" s="120"/>
    </row>
    <row r="99" spans="3:11">
      <c r="C99" s="120"/>
      <c r="D99" s="120"/>
      <c r="E99" s="120"/>
      <c r="F99" s="120"/>
      <c r="G99" s="120"/>
      <c r="H99" s="120"/>
      <c r="I99" s="120"/>
      <c r="J99" s="120"/>
      <c r="K99" s="120"/>
    </row>
    <row r="100" spans="3:11">
      <c r="C100" s="120"/>
      <c r="D100" s="120"/>
      <c r="E100" s="120"/>
      <c r="F100" s="120"/>
      <c r="G100" s="120"/>
      <c r="H100" s="120"/>
      <c r="I100" s="120"/>
      <c r="J100" s="120"/>
      <c r="K100" s="120"/>
    </row>
    <row r="101" spans="3:11">
      <c r="C101" s="120"/>
      <c r="D101" s="120"/>
      <c r="E101" s="120"/>
      <c r="F101" s="120"/>
      <c r="G101" s="120"/>
      <c r="H101" s="120"/>
      <c r="I101" s="120"/>
      <c r="J101" s="120"/>
      <c r="K101" s="120"/>
    </row>
    <row r="102" spans="3:11">
      <c r="C102" s="120"/>
      <c r="D102" s="120"/>
      <c r="E102" s="120"/>
      <c r="F102" s="120"/>
      <c r="G102" s="120"/>
      <c r="H102" s="120"/>
      <c r="I102" s="120"/>
      <c r="J102" s="120"/>
      <c r="K102" s="120"/>
    </row>
    <row r="103" spans="3:11">
      <c r="C103" s="120"/>
      <c r="D103" s="120"/>
      <c r="E103" s="120"/>
      <c r="F103" s="120"/>
      <c r="G103" s="120"/>
      <c r="H103" s="120"/>
      <c r="I103" s="120"/>
      <c r="J103" s="120"/>
      <c r="K103" s="120"/>
    </row>
    <row r="104" spans="3:11">
      <c r="C104" s="120"/>
      <c r="D104" s="120"/>
      <c r="E104" s="120"/>
      <c r="F104" s="120"/>
      <c r="G104" s="120"/>
      <c r="H104" s="120"/>
      <c r="I104" s="120"/>
      <c r="J104" s="120"/>
      <c r="K104" s="120"/>
    </row>
    <row r="105" spans="3:11">
      <c r="C105" s="120"/>
      <c r="D105" s="120"/>
      <c r="E105" s="120"/>
      <c r="F105" s="120"/>
      <c r="G105" s="120"/>
      <c r="H105" s="120"/>
      <c r="I105" s="120"/>
      <c r="J105" s="120"/>
      <c r="K105" s="120"/>
    </row>
    <row r="106" spans="3:11">
      <c r="C106" s="120"/>
      <c r="D106" s="120"/>
      <c r="E106" s="120"/>
      <c r="F106" s="120"/>
      <c r="G106" s="120"/>
      <c r="H106" s="120"/>
      <c r="I106" s="120"/>
      <c r="J106" s="120"/>
      <c r="K106" s="120"/>
    </row>
    <row r="107" spans="3:11">
      <c r="C107" s="120"/>
      <c r="D107" s="120"/>
      <c r="E107" s="120"/>
      <c r="F107" s="120"/>
      <c r="G107" s="120"/>
      <c r="H107" s="120"/>
      <c r="I107" s="120"/>
      <c r="J107" s="120"/>
      <c r="K107" s="120"/>
    </row>
    <row r="108" spans="3:11">
      <c r="C108" s="120"/>
      <c r="D108" s="120"/>
      <c r="E108" s="120"/>
      <c r="F108" s="120"/>
      <c r="G108" s="120"/>
      <c r="H108" s="120"/>
      <c r="I108" s="120"/>
      <c r="J108" s="120"/>
      <c r="K108" s="120"/>
    </row>
    <row r="109" spans="3:11">
      <c r="C109" s="120"/>
      <c r="D109" s="120"/>
      <c r="E109" s="120"/>
      <c r="F109" s="120"/>
      <c r="G109" s="120"/>
      <c r="H109" s="120"/>
      <c r="I109" s="120"/>
      <c r="J109" s="120"/>
      <c r="K109" s="120"/>
    </row>
    <row r="110" spans="3:11">
      <c r="C110" s="120"/>
      <c r="D110" s="120"/>
      <c r="E110" s="120"/>
      <c r="F110" s="120"/>
      <c r="G110" s="120"/>
      <c r="H110" s="120"/>
      <c r="I110" s="120"/>
      <c r="J110" s="120"/>
      <c r="K110" s="120"/>
    </row>
    <row r="111" spans="3:11">
      <c r="C111" s="120"/>
      <c r="D111" s="120"/>
      <c r="E111" s="120"/>
      <c r="F111" s="120"/>
      <c r="G111" s="120"/>
      <c r="H111" s="120"/>
      <c r="I111" s="120"/>
      <c r="J111" s="120"/>
      <c r="K111" s="120"/>
    </row>
    <row r="112" spans="3:11">
      <c r="C112" s="120"/>
      <c r="D112" s="120"/>
      <c r="E112" s="120"/>
      <c r="F112" s="120"/>
      <c r="G112" s="120"/>
      <c r="H112" s="120"/>
      <c r="I112" s="120"/>
      <c r="J112" s="120"/>
      <c r="K112" s="120"/>
    </row>
    <row r="113" spans="3:11">
      <c r="C113" s="120"/>
      <c r="D113" s="120"/>
      <c r="E113" s="120"/>
      <c r="F113" s="120"/>
      <c r="G113" s="120"/>
      <c r="H113" s="120"/>
      <c r="I113" s="120"/>
      <c r="J113" s="120"/>
      <c r="K113" s="120"/>
    </row>
    <row r="114" spans="3:11">
      <c r="C114" s="120"/>
      <c r="D114" s="120"/>
      <c r="E114" s="120"/>
      <c r="F114" s="120"/>
      <c r="G114" s="120"/>
      <c r="H114" s="120"/>
      <c r="I114" s="120"/>
      <c r="J114" s="120"/>
      <c r="K114" s="120"/>
    </row>
    <row r="115" spans="3:11">
      <c r="C115" s="120"/>
      <c r="D115" s="120"/>
      <c r="E115" s="120"/>
      <c r="F115" s="120"/>
      <c r="G115" s="120"/>
      <c r="H115" s="120"/>
      <c r="I115" s="120"/>
      <c r="J115" s="120"/>
      <c r="K115" s="120"/>
    </row>
    <row r="116" spans="3:11">
      <c r="C116" s="120"/>
      <c r="D116" s="120"/>
      <c r="E116" s="120"/>
      <c r="F116" s="120"/>
      <c r="G116" s="120"/>
      <c r="H116" s="120"/>
      <c r="I116" s="120"/>
      <c r="J116" s="120"/>
      <c r="K116" s="120"/>
    </row>
    <row r="117" spans="3:11">
      <c r="C117" s="120"/>
      <c r="D117" s="120"/>
      <c r="E117" s="120"/>
      <c r="F117" s="120"/>
      <c r="G117" s="120"/>
      <c r="H117" s="120"/>
      <c r="I117" s="120"/>
      <c r="J117" s="120"/>
      <c r="K117" s="120"/>
    </row>
    <row r="118" spans="3:11">
      <c r="C118" s="120"/>
      <c r="D118" s="120"/>
      <c r="E118" s="120"/>
      <c r="F118" s="120"/>
      <c r="G118" s="120"/>
      <c r="H118" s="120"/>
      <c r="I118" s="120"/>
      <c r="J118" s="120"/>
      <c r="K118" s="120"/>
    </row>
    <row r="119" spans="3:11">
      <c r="C119" s="120"/>
      <c r="D119" s="120"/>
      <c r="E119" s="120"/>
      <c r="F119" s="120"/>
      <c r="G119" s="120"/>
      <c r="H119" s="120"/>
      <c r="I119" s="120"/>
      <c r="J119" s="120"/>
      <c r="K119" s="120"/>
    </row>
    <row r="120" spans="3:11">
      <c r="C120" s="120"/>
      <c r="D120" s="120"/>
      <c r="E120" s="120"/>
      <c r="F120" s="120"/>
      <c r="G120" s="120"/>
      <c r="H120" s="120"/>
      <c r="I120" s="120"/>
      <c r="J120" s="120"/>
      <c r="K120" s="120"/>
    </row>
    <row r="121" spans="3:11">
      <c r="C121" s="120"/>
      <c r="D121" s="120"/>
      <c r="E121" s="120"/>
      <c r="F121" s="120"/>
      <c r="G121" s="120"/>
      <c r="H121" s="120"/>
      <c r="I121" s="120"/>
      <c r="J121" s="120"/>
      <c r="K121" s="120"/>
    </row>
    <row r="122" spans="3:11">
      <c r="C122" s="120"/>
      <c r="D122" s="120"/>
      <c r="E122" s="120"/>
      <c r="F122" s="120"/>
      <c r="G122" s="120"/>
      <c r="H122" s="120"/>
      <c r="I122" s="120"/>
      <c r="J122" s="120"/>
      <c r="K122" s="120"/>
    </row>
    <row r="123" spans="3:11">
      <c r="C123" s="120"/>
      <c r="D123" s="120"/>
      <c r="E123" s="120"/>
      <c r="F123" s="120"/>
      <c r="G123" s="120"/>
      <c r="H123" s="120"/>
      <c r="I123" s="120"/>
      <c r="J123" s="120"/>
      <c r="K123" s="120"/>
    </row>
    <row r="124" spans="3:11">
      <c r="C124" s="120"/>
      <c r="D124" s="120"/>
      <c r="E124" s="120"/>
      <c r="F124" s="120"/>
      <c r="G124" s="120"/>
      <c r="H124" s="120"/>
      <c r="I124" s="120"/>
      <c r="J124" s="120"/>
      <c r="K124" s="120"/>
    </row>
    <row r="125" spans="3:11">
      <c r="C125" s="120"/>
      <c r="D125" s="120"/>
      <c r="E125" s="120"/>
      <c r="F125" s="120"/>
      <c r="G125" s="120"/>
      <c r="H125" s="120"/>
      <c r="I125" s="120"/>
      <c r="J125" s="120"/>
      <c r="K125" s="120"/>
    </row>
    <row r="126" spans="3:11">
      <c r="C126" s="120"/>
      <c r="D126" s="120"/>
      <c r="E126" s="120"/>
      <c r="F126" s="120"/>
      <c r="G126" s="120"/>
      <c r="H126" s="120"/>
      <c r="I126" s="120"/>
      <c r="J126" s="120"/>
      <c r="K126" s="120"/>
    </row>
    <row r="127" spans="3:11">
      <c r="C127" s="120"/>
      <c r="D127" s="120"/>
      <c r="E127" s="120"/>
      <c r="F127" s="120"/>
      <c r="G127" s="120"/>
      <c r="H127" s="120"/>
      <c r="I127" s="120"/>
      <c r="J127" s="120"/>
      <c r="K127" s="120"/>
    </row>
    <row r="128" spans="3:11">
      <c r="C128" s="120"/>
      <c r="D128" s="120"/>
      <c r="E128" s="120"/>
      <c r="F128" s="120"/>
      <c r="G128" s="120"/>
      <c r="H128" s="120"/>
      <c r="I128" s="120"/>
      <c r="J128" s="120"/>
      <c r="K128" s="120"/>
    </row>
    <row r="129" spans="3:11">
      <c r="C129" s="120"/>
      <c r="D129" s="120"/>
      <c r="E129" s="120"/>
      <c r="F129" s="120"/>
      <c r="G129" s="120"/>
      <c r="H129" s="120"/>
      <c r="I129" s="120"/>
      <c r="J129" s="120"/>
      <c r="K129" s="120"/>
    </row>
    <row r="130" spans="3:11">
      <c r="C130" s="120"/>
      <c r="D130" s="120"/>
      <c r="E130" s="120"/>
      <c r="F130" s="120"/>
      <c r="G130" s="120"/>
      <c r="H130" s="120"/>
      <c r="I130" s="120"/>
      <c r="J130" s="120"/>
      <c r="K130" s="120"/>
    </row>
    <row r="131" spans="3:11">
      <c r="C131" s="120"/>
      <c r="D131" s="120"/>
      <c r="E131" s="120"/>
      <c r="F131" s="120"/>
      <c r="G131" s="120"/>
      <c r="H131" s="120"/>
      <c r="I131" s="120"/>
      <c r="J131" s="120"/>
      <c r="K131" s="120"/>
    </row>
    <row r="132" spans="3:11">
      <c r="C132" s="120"/>
      <c r="D132" s="120"/>
      <c r="E132" s="120"/>
      <c r="F132" s="120"/>
      <c r="G132" s="120"/>
      <c r="H132" s="120"/>
      <c r="I132" s="120"/>
      <c r="J132" s="120"/>
      <c r="K132" s="120"/>
    </row>
    <row r="133" spans="3:11">
      <c r="C133" s="120"/>
      <c r="D133" s="120"/>
      <c r="E133" s="120"/>
      <c r="F133" s="120"/>
      <c r="G133" s="120"/>
      <c r="H133" s="120"/>
      <c r="I133" s="120"/>
      <c r="J133" s="120"/>
      <c r="K133" s="120"/>
    </row>
    <row r="134" spans="3:11">
      <c r="C134" s="120"/>
      <c r="D134" s="120"/>
      <c r="E134" s="120"/>
      <c r="F134" s="120"/>
      <c r="G134" s="120"/>
      <c r="H134" s="120"/>
      <c r="I134" s="120"/>
      <c r="J134" s="120"/>
      <c r="K134" s="120"/>
    </row>
    <row r="135" spans="3:11">
      <c r="C135" s="120"/>
      <c r="D135" s="120"/>
      <c r="E135" s="120"/>
      <c r="F135" s="120"/>
      <c r="G135" s="120"/>
      <c r="H135" s="120"/>
      <c r="I135" s="120"/>
      <c r="J135" s="120"/>
      <c r="K135" s="120"/>
    </row>
    <row r="136" spans="3:11">
      <c r="C136" s="120"/>
      <c r="D136" s="120"/>
      <c r="E136" s="120"/>
      <c r="F136" s="120"/>
      <c r="G136" s="120"/>
      <c r="H136" s="120"/>
      <c r="I136" s="120"/>
      <c r="J136" s="120"/>
      <c r="K136" s="120"/>
    </row>
    <row r="137" spans="3:11">
      <c r="C137" s="120"/>
      <c r="D137" s="120"/>
      <c r="E137" s="120"/>
      <c r="F137" s="120"/>
      <c r="G137" s="120"/>
      <c r="H137" s="120"/>
      <c r="I137" s="120"/>
      <c r="J137" s="120"/>
      <c r="K137" s="120"/>
    </row>
    <row r="138" spans="3:11">
      <c r="C138" s="120"/>
      <c r="D138" s="120"/>
      <c r="E138" s="120"/>
      <c r="F138" s="120"/>
      <c r="G138" s="120"/>
      <c r="H138" s="120"/>
      <c r="I138" s="120"/>
      <c r="J138" s="120"/>
      <c r="K138" s="120"/>
    </row>
    <row r="139" spans="3:11">
      <c r="C139" s="120"/>
      <c r="D139" s="120"/>
      <c r="E139" s="120"/>
      <c r="F139" s="120"/>
      <c r="G139" s="120"/>
      <c r="H139" s="120"/>
      <c r="I139" s="120"/>
      <c r="J139" s="120"/>
      <c r="K139" s="120"/>
    </row>
    <row r="140" spans="3:11">
      <c r="C140" s="120"/>
      <c r="D140" s="120"/>
      <c r="E140" s="120"/>
      <c r="F140" s="120"/>
      <c r="G140" s="120"/>
      <c r="H140" s="120"/>
      <c r="I140" s="120"/>
      <c r="J140" s="120"/>
      <c r="K140" s="120"/>
    </row>
    <row r="141" spans="3:11">
      <c r="C141" s="120"/>
      <c r="D141" s="120"/>
      <c r="E141" s="120"/>
      <c r="F141" s="120"/>
      <c r="G141" s="120"/>
      <c r="H141" s="120"/>
      <c r="I141" s="120"/>
      <c r="J141" s="120"/>
      <c r="K141" s="120"/>
    </row>
    <row r="142" spans="3:11">
      <c r="C142" s="120"/>
      <c r="D142" s="120"/>
      <c r="E142" s="120"/>
      <c r="F142" s="120"/>
      <c r="G142" s="120"/>
      <c r="H142" s="120"/>
      <c r="I142" s="120"/>
      <c r="J142" s="120"/>
      <c r="K142" s="120"/>
    </row>
    <row r="143" spans="3:11">
      <c r="C143" s="120"/>
      <c r="D143" s="120"/>
      <c r="E143" s="120"/>
      <c r="F143" s="120"/>
      <c r="G143" s="120"/>
      <c r="H143" s="120"/>
      <c r="I143" s="120"/>
      <c r="J143" s="120"/>
      <c r="K143" s="120"/>
    </row>
    <row r="144" spans="3:11">
      <c r="C144" s="120"/>
      <c r="D144" s="120"/>
      <c r="E144" s="120"/>
      <c r="F144" s="120"/>
      <c r="G144" s="120"/>
      <c r="H144" s="120"/>
      <c r="I144" s="120"/>
      <c r="J144" s="120"/>
      <c r="K144" s="120"/>
    </row>
    <row r="145" spans="3:11">
      <c r="C145" s="120"/>
      <c r="D145" s="120"/>
      <c r="E145" s="120"/>
      <c r="F145" s="120"/>
      <c r="G145" s="120"/>
      <c r="H145" s="120"/>
      <c r="I145" s="120"/>
      <c r="J145" s="120"/>
      <c r="K145" s="120"/>
    </row>
    <row r="146" spans="3:11">
      <c r="C146" s="120"/>
      <c r="D146" s="120"/>
      <c r="E146" s="120"/>
      <c r="F146" s="120"/>
      <c r="G146" s="120"/>
      <c r="H146" s="120"/>
      <c r="I146" s="120"/>
      <c r="J146" s="120"/>
      <c r="K146" s="120"/>
    </row>
    <row r="147" spans="3:11">
      <c r="C147" s="120"/>
      <c r="D147" s="120"/>
      <c r="E147" s="120"/>
      <c r="F147" s="120"/>
      <c r="G147" s="120"/>
      <c r="H147" s="120"/>
      <c r="I147" s="120"/>
      <c r="J147" s="120"/>
      <c r="K147" s="120"/>
    </row>
    <row r="148" spans="3:11">
      <c r="C148" s="120"/>
      <c r="D148" s="120"/>
      <c r="E148" s="120"/>
      <c r="F148" s="120"/>
      <c r="G148" s="120"/>
      <c r="H148" s="120"/>
      <c r="I148" s="120"/>
      <c r="J148" s="120"/>
      <c r="K148" s="120"/>
    </row>
    <row r="149" spans="3:11">
      <c r="C149" s="120"/>
      <c r="D149" s="120"/>
      <c r="E149" s="120"/>
      <c r="F149" s="120"/>
      <c r="G149" s="120"/>
      <c r="H149" s="120"/>
      <c r="I149" s="120"/>
      <c r="J149" s="120"/>
      <c r="K149" s="120"/>
    </row>
    <row r="150" spans="3:11">
      <c r="C150" s="120"/>
      <c r="D150" s="120"/>
      <c r="E150" s="120"/>
      <c r="F150" s="120"/>
      <c r="G150" s="120"/>
      <c r="H150" s="120"/>
      <c r="I150" s="120"/>
      <c r="J150" s="120"/>
      <c r="K150" s="120"/>
    </row>
    <row r="151" spans="3:11">
      <c r="C151" s="120"/>
      <c r="D151" s="120"/>
      <c r="E151" s="120"/>
      <c r="F151" s="120"/>
      <c r="G151" s="120"/>
      <c r="H151" s="120"/>
      <c r="I151" s="120"/>
      <c r="J151" s="120"/>
      <c r="K151" s="120"/>
    </row>
    <row r="152" spans="3:11">
      <c r="C152" s="120"/>
      <c r="D152" s="120"/>
      <c r="E152" s="120"/>
      <c r="F152" s="120"/>
      <c r="G152" s="120"/>
      <c r="H152" s="120"/>
      <c r="I152" s="120"/>
      <c r="J152" s="120"/>
      <c r="K152" s="120"/>
    </row>
    <row r="153" spans="3:11">
      <c r="C153" s="120"/>
      <c r="D153" s="120"/>
      <c r="E153" s="120"/>
      <c r="F153" s="120"/>
      <c r="G153" s="120"/>
      <c r="H153" s="120"/>
      <c r="I153" s="120"/>
      <c r="J153" s="120"/>
      <c r="K153" s="120"/>
    </row>
    <row r="154" spans="3:11">
      <c r="C154" s="120"/>
      <c r="D154" s="120"/>
      <c r="E154" s="120"/>
      <c r="F154" s="120"/>
      <c r="G154" s="120"/>
      <c r="H154" s="120"/>
      <c r="I154" s="120"/>
      <c r="J154" s="120"/>
      <c r="K154" s="120"/>
    </row>
    <row r="155" spans="3:11">
      <c r="C155" s="120"/>
      <c r="D155" s="120"/>
      <c r="E155" s="120"/>
      <c r="F155" s="120"/>
      <c r="G155" s="120"/>
      <c r="H155" s="120"/>
      <c r="I155" s="120"/>
      <c r="J155" s="120"/>
      <c r="K155" s="120"/>
    </row>
    <row r="156" spans="3:11">
      <c r="C156" s="120"/>
      <c r="D156" s="120"/>
      <c r="E156" s="120"/>
      <c r="F156" s="120"/>
      <c r="G156" s="120"/>
      <c r="H156" s="120"/>
      <c r="I156" s="120"/>
      <c r="J156" s="120"/>
      <c r="K156" s="120"/>
    </row>
    <row r="157" spans="3:11">
      <c r="C157" s="120"/>
      <c r="D157" s="120"/>
      <c r="E157" s="120"/>
      <c r="F157" s="120"/>
      <c r="G157" s="120"/>
      <c r="H157" s="120"/>
      <c r="I157" s="120"/>
      <c r="J157" s="120"/>
      <c r="K157" s="120"/>
    </row>
    <row r="158" spans="3:11">
      <c r="C158" s="120"/>
      <c r="D158" s="120"/>
      <c r="E158" s="120"/>
      <c r="F158" s="120"/>
      <c r="G158" s="120"/>
      <c r="H158" s="120"/>
      <c r="I158" s="120"/>
      <c r="J158" s="120"/>
      <c r="K158" s="120"/>
    </row>
    <row r="159" spans="3:11">
      <c r="C159" s="120"/>
      <c r="D159" s="120"/>
      <c r="E159" s="120"/>
      <c r="F159" s="120"/>
      <c r="G159" s="120"/>
      <c r="H159" s="120"/>
      <c r="I159" s="120"/>
      <c r="J159" s="120"/>
      <c r="K159" s="120"/>
    </row>
    <row r="160" spans="3:11">
      <c r="C160" s="120"/>
      <c r="D160" s="120"/>
      <c r="E160" s="120"/>
      <c r="F160" s="120"/>
      <c r="G160" s="120"/>
      <c r="H160" s="120"/>
      <c r="I160" s="120"/>
      <c r="J160" s="120"/>
      <c r="K160" s="120"/>
    </row>
    <row r="161" spans="3:11">
      <c r="C161" s="120"/>
      <c r="D161" s="120"/>
      <c r="E161" s="120"/>
      <c r="F161" s="120"/>
      <c r="G161" s="120"/>
      <c r="H161" s="120"/>
      <c r="I161" s="120"/>
      <c r="J161" s="120"/>
      <c r="K161" s="120"/>
    </row>
    <row r="162" spans="3:11">
      <c r="C162" s="120"/>
      <c r="D162" s="120"/>
      <c r="E162" s="120"/>
      <c r="F162" s="120"/>
      <c r="G162" s="120"/>
      <c r="H162" s="120"/>
      <c r="I162" s="120"/>
      <c r="J162" s="120"/>
      <c r="K162" s="120"/>
    </row>
    <row r="163" spans="3:11">
      <c r="C163" s="120"/>
      <c r="D163" s="120"/>
      <c r="E163" s="120"/>
      <c r="F163" s="120"/>
      <c r="G163" s="120"/>
      <c r="H163" s="120"/>
      <c r="I163" s="120"/>
      <c r="J163" s="120"/>
      <c r="K163" s="120"/>
    </row>
    <row r="164" spans="3:11">
      <c r="C164" s="120"/>
      <c r="D164" s="120"/>
      <c r="E164" s="120"/>
      <c r="F164" s="120"/>
      <c r="G164" s="120"/>
      <c r="H164" s="120"/>
      <c r="I164" s="120"/>
      <c r="J164" s="120"/>
      <c r="K164" s="120"/>
    </row>
    <row r="165" spans="3:11">
      <c r="C165" s="120"/>
      <c r="D165" s="120"/>
      <c r="E165" s="120"/>
      <c r="F165" s="120"/>
      <c r="G165" s="120"/>
      <c r="H165" s="120"/>
      <c r="I165" s="120"/>
      <c r="J165" s="120"/>
      <c r="K165" s="120"/>
    </row>
    <row r="166" spans="3:11">
      <c r="C166" s="120"/>
      <c r="D166" s="120"/>
      <c r="E166" s="120"/>
      <c r="F166" s="120"/>
      <c r="G166" s="120"/>
      <c r="H166" s="120"/>
      <c r="I166" s="120"/>
      <c r="J166" s="120"/>
      <c r="K166" s="120"/>
    </row>
    <row r="167" spans="3:11">
      <c r="C167" s="120"/>
      <c r="D167" s="120"/>
      <c r="E167" s="120"/>
      <c r="F167" s="120"/>
      <c r="G167" s="120"/>
      <c r="H167" s="120"/>
      <c r="I167" s="120"/>
      <c r="J167" s="120"/>
      <c r="K167" s="120"/>
    </row>
    <row r="168" spans="3:11">
      <c r="C168" s="120"/>
      <c r="D168" s="120"/>
      <c r="E168" s="120"/>
      <c r="F168" s="120"/>
      <c r="G168" s="120"/>
      <c r="H168" s="120"/>
      <c r="I168" s="120"/>
      <c r="J168" s="120"/>
      <c r="K168" s="120"/>
    </row>
    <row r="169" spans="3:11">
      <c r="C169" s="120"/>
      <c r="D169" s="120"/>
      <c r="E169" s="120"/>
      <c r="F169" s="120"/>
      <c r="G169" s="120"/>
      <c r="H169" s="120"/>
      <c r="I169" s="120"/>
      <c r="J169" s="120"/>
      <c r="K169" s="120"/>
    </row>
    <row r="170" spans="3:11">
      <c r="C170" s="120"/>
      <c r="D170" s="120"/>
      <c r="E170" s="120"/>
      <c r="F170" s="120"/>
      <c r="G170" s="120"/>
      <c r="H170" s="120"/>
      <c r="I170" s="120"/>
      <c r="J170" s="120"/>
      <c r="K170" s="120"/>
    </row>
    <row r="171" spans="3:11">
      <c r="C171" s="120"/>
      <c r="D171" s="120"/>
      <c r="E171" s="120"/>
      <c r="F171" s="120"/>
      <c r="G171" s="120"/>
      <c r="H171" s="120"/>
      <c r="I171" s="120"/>
      <c r="J171" s="120"/>
      <c r="K171" s="120"/>
    </row>
    <row r="172" spans="3:11">
      <c r="C172" s="120"/>
      <c r="D172" s="120"/>
      <c r="E172" s="120"/>
      <c r="F172" s="120"/>
      <c r="G172" s="120"/>
      <c r="H172" s="120"/>
      <c r="I172" s="120"/>
      <c r="J172" s="120"/>
      <c r="K172" s="120"/>
    </row>
    <row r="173" spans="3:11">
      <c r="C173" s="120"/>
      <c r="D173" s="120"/>
      <c r="E173" s="120"/>
      <c r="F173" s="120"/>
      <c r="G173" s="120"/>
      <c r="H173" s="120"/>
      <c r="I173" s="120"/>
      <c r="J173" s="120"/>
      <c r="K173" s="120"/>
    </row>
    <row r="174" spans="3:11">
      <c r="C174" s="120"/>
      <c r="D174" s="120"/>
      <c r="E174" s="120"/>
      <c r="F174" s="120"/>
      <c r="G174" s="120"/>
      <c r="H174" s="120"/>
      <c r="I174" s="120"/>
      <c r="J174" s="120"/>
      <c r="K174" s="120"/>
    </row>
    <row r="175" spans="3:11">
      <c r="C175" s="120"/>
      <c r="D175" s="120"/>
      <c r="E175" s="120"/>
      <c r="F175" s="120"/>
      <c r="G175" s="120"/>
      <c r="H175" s="120"/>
      <c r="I175" s="120"/>
      <c r="J175" s="120"/>
      <c r="K175" s="120"/>
    </row>
    <row r="176" spans="3:11">
      <c r="C176" s="120"/>
      <c r="D176" s="120"/>
      <c r="E176" s="120"/>
      <c r="F176" s="120"/>
      <c r="G176" s="120"/>
      <c r="H176" s="120"/>
      <c r="I176" s="120"/>
      <c r="J176" s="120"/>
      <c r="K176" s="120"/>
    </row>
    <row r="177" spans="3:11">
      <c r="C177" s="120"/>
      <c r="D177" s="120"/>
      <c r="E177" s="120"/>
      <c r="F177" s="120"/>
      <c r="G177" s="120"/>
      <c r="H177" s="120"/>
      <c r="I177" s="120"/>
      <c r="J177" s="120"/>
      <c r="K177" s="120"/>
    </row>
    <row r="178" spans="3:11">
      <c r="C178" s="120"/>
      <c r="D178" s="120"/>
      <c r="E178" s="120"/>
      <c r="F178" s="120"/>
      <c r="G178" s="120"/>
      <c r="H178" s="120"/>
      <c r="I178" s="120"/>
      <c r="J178" s="120"/>
      <c r="K178" s="120"/>
    </row>
    <row r="179" spans="3:11">
      <c r="C179" s="120"/>
      <c r="D179" s="120"/>
      <c r="E179" s="120"/>
      <c r="F179" s="120"/>
      <c r="G179" s="120"/>
      <c r="H179" s="120"/>
      <c r="I179" s="120"/>
      <c r="J179" s="120"/>
      <c r="K179" s="120"/>
    </row>
    <row r="180" spans="3:11">
      <c r="C180" s="120"/>
      <c r="D180" s="120"/>
      <c r="E180" s="120"/>
      <c r="F180" s="120"/>
      <c r="G180" s="120"/>
      <c r="H180" s="120"/>
      <c r="I180" s="120"/>
      <c r="J180" s="120"/>
      <c r="K180" s="120"/>
    </row>
  </sheetData>
  <mergeCells count="7">
    <mergeCell ref="B1:K1"/>
    <mergeCell ref="B3:K3"/>
    <mergeCell ref="B5:B7"/>
    <mergeCell ref="K5:K6"/>
    <mergeCell ref="C5:F5"/>
    <mergeCell ref="C7:J7"/>
    <mergeCell ref="G5:J5"/>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U29"/>
  <sheetViews>
    <sheetView showGridLines="0" showRowColHeaders="0" zoomScaleNormal="100" workbookViewId="0"/>
  </sheetViews>
  <sheetFormatPr defaultColWidth="9.140625" defaultRowHeight="15"/>
  <cols>
    <col min="1" max="1" customWidth="true" style="130" width="5.7109375" collapsed="false"/>
    <col min="2" max="2" customWidth="true" style="130" width="22.0" collapsed="false"/>
    <col min="3" max="10" customWidth="true" style="131" width="8.85546875" collapsed="false"/>
    <col min="11" max="222" customWidth="true" style="130" width="9.140625" collapsed="false"/>
    <col min="223" max="16384" style="130" width="9.140625" collapsed="false"/>
  </cols>
  <sheetData>
    <row r="1" spans="2:21" s="4" customFormat="1">
      <c r="B1" s="686" t="s">
        <v>102</v>
      </c>
      <c r="C1" s="687"/>
      <c r="D1" s="687"/>
      <c r="E1" s="687"/>
      <c r="F1" s="687"/>
      <c r="G1" s="687"/>
      <c r="H1" s="687"/>
      <c r="I1" s="687"/>
      <c r="J1" s="687"/>
    </row>
    <row r="2" spans="2:21" s="4" customFormat="1" ht="11.25" customHeight="1">
      <c r="B2" s="127"/>
      <c r="C2" s="127"/>
      <c r="D2" s="127"/>
      <c r="E2" s="127"/>
      <c r="F2" s="127"/>
      <c r="G2" s="127"/>
      <c r="H2" s="127"/>
      <c r="I2" s="127"/>
      <c r="J2" s="127"/>
    </row>
    <row r="3" spans="2:21" s="185" customFormat="1" ht="30" customHeight="1">
      <c r="B3" s="689" t="s">
        <v>672</v>
      </c>
      <c r="C3" s="689"/>
      <c r="D3" s="689"/>
      <c r="E3" s="689"/>
      <c r="F3" s="689"/>
      <c r="G3" s="689"/>
      <c r="H3" s="689"/>
      <c r="I3" s="689"/>
      <c r="J3" s="689"/>
      <c r="L3" s="568"/>
      <c r="M3" s="568"/>
      <c r="N3" s="568"/>
      <c r="O3" s="568"/>
      <c r="P3" s="568"/>
      <c r="Q3" s="568"/>
      <c r="R3" s="568"/>
      <c r="S3" s="568"/>
      <c r="T3" s="568"/>
      <c r="U3" s="568"/>
    </row>
    <row r="4" spans="2:21" s="4" customFormat="1" ht="5.0999999999999996" customHeight="1">
      <c r="B4" s="128"/>
      <c r="C4" s="128"/>
      <c r="D4" s="128"/>
      <c r="E4" s="128"/>
      <c r="F4" s="128"/>
      <c r="G4" s="128"/>
      <c r="H4" s="128"/>
      <c r="I4" s="128"/>
      <c r="J4" s="128"/>
    </row>
    <row r="5" spans="2:21" s="129" customFormat="1">
      <c r="B5" s="688" t="s">
        <v>343</v>
      </c>
      <c r="C5" s="688"/>
      <c r="D5" s="688"/>
      <c r="E5" s="688"/>
      <c r="F5" s="688"/>
      <c r="G5" s="688"/>
      <c r="H5" s="688"/>
      <c r="I5" s="688"/>
      <c r="J5" s="688"/>
    </row>
    <row r="6" spans="2:21" s="4" customFormat="1">
      <c r="B6" s="130"/>
      <c r="C6" s="131"/>
      <c r="D6" s="131"/>
      <c r="E6" s="131"/>
      <c r="F6" s="131"/>
      <c r="G6" s="131"/>
      <c r="H6" s="131"/>
      <c r="I6" s="131"/>
      <c r="J6" s="131"/>
    </row>
    <row r="7" spans="2:21">
      <c r="C7" s="130"/>
      <c r="D7" s="130"/>
      <c r="E7" s="130"/>
      <c r="F7" s="130"/>
      <c r="G7" s="130"/>
      <c r="H7" s="130"/>
      <c r="I7" s="130"/>
      <c r="J7" s="130"/>
    </row>
    <row r="8" spans="2:21">
      <c r="C8" s="130"/>
      <c r="D8" s="130"/>
      <c r="E8" s="130"/>
      <c r="F8" s="130"/>
      <c r="G8" s="130"/>
      <c r="H8" s="130"/>
      <c r="I8" s="130"/>
      <c r="J8" s="130"/>
    </row>
    <row r="9" spans="2:21">
      <c r="C9" s="130"/>
      <c r="D9" s="130"/>
      <c r="E9" s="130"/>
      <c r="F9" s="130"/>
      <c r="G9" s="130"/>
      <c r="H9" s="130"/>
      <c r="I9" s="130"/>
      <c r="J9" s="130"/>
    </row>
    <row r="10" spans="2:21">
      <c r="C10" s="130"/>
      <c r="D10" s="130"/>
      <c r="E10" s="130"/>
      <c r="F10" s="130"/>
      <c r="G10" s="130"/>
      <c r="H10" s="130"/>
      <c r="I10" s="130"/>
      <c r="J10" s="130"/>
    </row>
    <row r="11" spans="2:21">
      <c r="C11" s="130"/>
      <c r="D11" s="130"/>
      <c r="E11" s="130"/>
      <c r="F11" s="130"/>
      <c r="G11" s="130"/>
      <c r="H11" s="130"/>
      <c r="I11" s="130"/>
      <c r="J11" s="130"/>
    </row>
    <row r="14" spans="2:21">
      <c r="K14" s="132"/>
    </row>
    <row r="22" spans="2:19" s="607" customFormat="1" ht="11.25">
      <c r="B22" s="52" t="s">
        <v>370</v>
      </c>
      <c r="C22" s="606"/>
      <c r="D22" s="606"/>
      <c r="E22" s="606"/>
      <c r="F22" s="606"/>
      <c r="G22" s="606"/>
      <c r="H22" s="606"/>
      <c r="I22" s="606"/>
      <c r="J22" s="606"/>
    </row>
    <row r="23" spans="2:19" ht="15" customHeight="1">
      <c r="B23" s="97"/>
      <c r="J23" s="133"/>
    </row>
    <row r="24" spans="2:19" ht="11.25" customHeight="1">
      <c r="B24" s="731"/>
      <c r="C24" s="732">
        <v>2024</v>
      </c>
      <c r="D24" s="733"/>
      <c r="E24" s="733"/>
      <c r="F24" s="734"/>
      <c r="G24" s="732">
        <v>2025</v>
      </c>
      <c r="H24" s="733"/>
      <c r="I24" s="733"/>
      <c r="J24" s="734"/>
    </row>
    <row r="25" spans="2:19" s="607" customFormat="1" ht="11.25">
      <c r="B25" s="731"/>
      <c r="C25" s="22" t="s">
        <v>87</v>
      </c>
      <c r="D25" s="22" t="s">
        <v>0</v>
      </c>
      <c r="E25" s="22" t="s">
        <v>88</v>
      </c>
      <c r="F25" s="23" t="s">
        <v>89</v>
      </c>
      <c r="G25" s="22" t="s">
        <v>84</v>
      </c>
      <c r="H25" s="83" t="s">
        <v>78</v>
      </c>
      <c r="I25" s="83" t="s">
        <v>101</v>
      </c>
      <c r="J25" s="83" t="s">
        <v>89</v>
      </c>
    </row>
    <row r="26" spans="2:19" s="607" customFormat="1" ht="11.25">
      <c r="B26" s="134" t="s">
        <v>70</v>
      </c>
      <c r="C26" s="135">
        <v>-998.73</v>
      </c>
      <c r="D26" s="135">
        <v>-1275.6500000000001</v>
      </c>
      <c r="E26" s="135">
        <v>-1452.6</v>
      </c>
      <c r="F26" s="135">
        <v>-1466.11</v>
      </c>
      <c r="G26" s="135">
        <v>-1551.76</v>
      </c>
      <c r="H26" s="135">
        <v>-1531.03</v>
      </c>
      <c r="I26" s="135">
        <v>-1424.11</v>
      </c>
      <c r="J26" s="135">
        <v>-1594.22</v>
      </c>
      <c r="N26" s="31"/>
      <c r="O26" s="31"/>
      <c r="P26" s="31"/>
      <c r="Q26" s="31"/>
      <c r="R26" s="31"/>
      <c r="S26" s="31"/>
    </row>
    <row r="27" spans="2:19" s="607" customFormat="1" ht="11.25">
      <c r="B27" s="136" t="s">
        <v>419</v>
      </c>
      <c r="C27" s="137">
        <v>-686.52</v>
      </c>
      <c r="D27" s="137">
        <v>-840.81</v>
      </c>
      <c r="E27" s="137">
        <v>-885.19</v>
      </c>
      <c r="F27" s="137">
        <v>-925.35</v>
      </c>
      <c r="G27" s="138">
        <v>-1062.07</v>
      </c>
      <c r="H27" s="138">
        <v>-973.6</v>
      </c>
      <c r="I27" s="138">
        <v>-794.27</v>
      </c>
      <c r="J27" s="138">
        <v>-1076.28</v>
      </c>
      <c r="N27" s="31"/>
      <c r="O27" s="31"/>
      <c r="P27" s="31"/>
      <c r="Q27" s="31"/>
      <c r="R27" s="31"/>
      <c r="S27" s="31"/>
    </row>
    <row r="28" spans="2:19" s="607" customFormat="1" ht="11.25">
      <c r="B28" s="136" t="s">
        <v>420</v>
      </c>
      <c r="C28" s="137">
        <v>-8.06</v>
      </c>
      <c r="D28" s="137">
        <v>2.12</v>
      </c>
      <c r="E28" s="137">
        <v>-31.35</v>
      </c>
      <c r="F28" s="137">
        <v>-31.15</v>
      </c>
      <c r="G28" s="138">
        <v>-14.9</v>
      </c>
      <c r="H28" s="138">
        <v>-2.06</v>
      </c>
      <c r="I28" s="138">
        <v>-13.05</v>
      </c>
      <c r="J28" s="138">
        <v>-20.8</v>
      </c>
      <c r="N28" s="31"/>
      <c r="O28" s="31"/>
      <c r="P28" s="31"/>
      <c r="Q28" s="31"/>
      <c r="R28" s="31"/>
      <c r="S28" s="31"/>
    </row>
    <row r="29" spans="2:19" s="607" customFormat="1" ht="11.25">
      <c r="B29" s="136" t="s">
        <v>421</v>
      </c>
      <c r="C29" s="137">
        <v>-304.14</v>
      </c>
      <c r="D29" s="137">
        <v>-436.97</v>
      </c>
      <c r="E29" s="137">
        <v>-536.05999999999995</v>
      </c>
      <c r="F29" s="137">
        <v>-509.61</v>
      </c>
      <c r="G29" s="138">
        <v>-474.8</v>
      </c>
      <c r="H29" s="138">
        <v>-555.37</v>
      </c>
      <c r="I29" s="138">
        <v>-616.78</v>
      </c>
      <c r="J29" s="138">
        <v>-497.15</v>
      </c>
      <c r="N29" s="31"/>
      <c r="O29" s="31"/>
      <c r="P29" s="31"/>
      <c r="Q29" s="31"/>
      <c r="R29" s="31"/>
      <c r="S29" s="31"/>
    </row>
  </sheetData>
  <mergeCells count="6">
    <mergeCell ref="B1:J1"/>
    <mergeCell ref="B24:B25"/>
    <mergeCell ref="C24:F24"/>
    <mergeCell ref="B5:J5"/>
    <mergeCell ref="B3:J3"/>
    <mergeCell ref="G24:J24"/>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2026-03-26T19:23:43Z</cp:lastPrinted>
  <dcterms:modified xsi:type="dcterms:W3CDTF">2026-05-11T09:06:01Z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