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 localSheetId="0">#REF!</definedName>
    <definedName name="\A">#REF!</definedName>
    <definedName name="\S" localSheetId="0">#REF!</definedName>
    <definedName name="\S">#REF!</definedName>
    <definedName name="__123Graph_A" localSheetId="0" hidden="1">'[2]TOC'!#REF!</definedName>
    <definedName name="__123Graph_A" hidden="1">'[2]TOC'!#REF!</definedName>
    <definedName name="__123Graph_ABSYSASST" hidden="1">'[3]interv'!$C$37:$K$37</definedName>
    <definedName name="__123Graph_ACBASSETS" hidden="1">'[3]interv'!$C$34:$K$34</definedName>
    <definedName name="__123Graph_ACBAWKLY" localSheetId="0" hidden="1">'[3]interv'!#REF!</definedName>
    <definedName name="__123Graph_ACBAWKLY" hidden="1">'[3]interv'!#REF!</definedName>
    <definedName name="__123Graph_AGraph1" localSheetId="0" hidden="1">'[4]INFlevel'!#REF!</definedName>
    <definedName name="__123Graph_AGraph1" hidden="1">'[4]INFlevel'!#REF!</definedName>
    <definedName name="__123Graph_AIBRD_LEND" hidden="1">'[5]WB'!$Q$13:$AK$13</definedName>
    <definedName name="__123Graph_AIMPORTS" localSheetId="0" hidden="1">'[6]CA input'!#REF!</definedName>
    <definedName name="__123Graph_AIMPORTS" hidden="1">'[6]CA input'!#REF!</definedName>
    <definedName name="__123Graph_AMIMPMAC" hidden="1">'[7]monimp'!$E$38:$N$38</definedName>
    <definedName name="__123Graph_AMONIMP" hidden="1">'[7]monimp'!$E$31:$N$31</definedName>
    <definedName name="__123Graph_AMSWKLY" localSheetId="0" hidden="1">'[7]interv'!#REF!</definedName>
    <definedName name="__123Graph_AMSWKLY" hidden="1">'[7]interv'!#REF!</definedName>
    <definedName name="__123Graph_AMULTVELO" hidden="1">'[7]interv'!$C$31:$K$31</definedName>
    <definedName name="__123Graph_ANDA" localSheetId="0" hidden="1">'[8]A'!#REF!</definedName>
    <definedName name="__123Graph_ANDA" hidden="1">'[8]A'!#REF!</definedName>
    <definedName name="__123Graph_APIPELINE" hidden="1">'[5]BoP'!$U$359:$AQ$359</definedName>
    <definedName name="__123Graph_AREER" localSheetId="0" hidden="1">'[5]ER'!#REF!</definedName>
    <definedName name="__123Graph_AREER" hidden="1">'[5]ER'!#REF!</definedName>
    <definedName name="__123Graph_ARER" localSheetId="0" hidden="1">#REF!</definedName>
    <definedName name="__123Graph_ARER" hidden="1">#REF!</definedName>
    <definedName name="__123Graph_ARESCOV" hidden="1">'[7]fiscout'!$J$146:$J$166</definedName>
    <definedName name="__123Graph_ASEIGNOR" localSheetId="0" hidden="1">'[9]seignior'!#REF!</definedName>
    <definedName name="__123Graph_ASEIGNOR" hidden="1">'[9]seignior'!#REF!</definedName>
    <definedName name="__123Graph_B" localSheetId="0" hidden="1">'[2]TOC'!#REF!</definedName>
    <definedName name="__123Graph_B" hidden="1">'[2]TOC'!#REF!</definedName>
    <definedName name="__123Graph_BBSYSASST" hidden="1">'[7]interv'!$C$38:$K$38</definedName>
    <definedName name="__123Graph_BCBASSETS" hidden="1">'[7]interv'!$C$35:$K$35</definedName>
    <definedName name="__123Graph_BCBAWKLY" localSheetId="0" hidden="1">'[7]interv'!#REF!</definedName>
    <definedName name="__123Graph_BCBAWKLY" hidden="1">'[7]interv'!#REF!</definedName>
    <definedName name="__123Graph_BCurrent" localSheetId="0" hidden="1">'[10]G'!#REF!</definedName>
    <definedName name="__123Graph_BCurrent" hidden="1">'[10]G'!#REF!</definedName>
    <definedName name="__123Graph_BGDP" localSheetId="0" hidden="1">'[11]Quarterly Program'!#REF!</definedName>
    <definedName name="__123Graph_BGDP" hidden="1">'[11]Quarterly Program'!#REF!</definedName>
    <definedName name="__123Graph_BGraph1" localSheetId="0" hidden="1">'[4]INFlevel'!#REF!</definedName>
    <definedName name="__123Graph_BGraph1" hidden="1">'[4]INFlevel'!#REF!</definedName>
    <definedName name="__123Graph_BIBRD_LEND" hidden="1">'[5]WB'!$Q$61:$AK$61</definedName>
    <definedName name="__123Graph_BIMPORTS" localSheetId="0" hidden="1">'[6]CA input'!#REF!</definedName>
    <definedName name="__123Graph_BIMPORTS" hidden="1">'[6]CA input'!#REF!</definedName>
    <definedName name="__123Graph_BMONEY" localSheetId="0" hidden="1">'[11]Quarterly Program'!#REF!</definedName>
    <definedName name="__123Graph_BMONEY" hidden="1">'[11]Quarterly Program'!#REF!</definedName>
    <definedName name="__123Graph_BMONIMP" hidden="1">'[7]monimp'!$E$38:$N$38</definedName>
    <definedName name="__123Graph_BMSWKLY" localSheetId="0" hidden="1">'[7]interv'!#REF!</definedName>
    <definedName name="__123Graph_BMSWKLY" hidden="1">'[7]interv'!#REF!</definedName>
    <definedName name="__123Graph_BMULTVELO" hidden="1">'[7]interv'!$C$32:$K$32</definedName>
    <definedName name="__123Graph_BPIPELINE" hidden="1">'[5]BoP'!$U$358:$AQ$358</definedName>
    <definedName name="__123Graph_BREER" localSheetId="0" hidden="1">'[5]ER'!#REF!</definedName>
    <definedName name="__123Graph_BREER" hidden="1">'[5]ER'!#REF!</definedName>
    <definedName name="__123Graph_BRER" localSheetId="0" hidden="1">#REF!</definedName>
    <definedName name="__123Graph_BRER" hidden="1">#REF!</definedName>
    <definedName name="__123Graph_BRESCOV" hidden="1">'[7]fiscout'!$K$146:$K$166</definedName>
    <definedName name="__123Graph_BSEIGNOR" localSheetId="0" hidden="1">'[9]seignior'!#REF!</definedName>
    <definedName name="__123Graph_BSEIGNOR" hidden="1">'[9]seignior'!#REF!</definedName>
    <definedName name="__123Graph_C" localSheetId="0" hidden="1">'[2]TOC'!#REF!</definedName>
    <definedName name="__123Graph_C" hidden="1">'[2]TOC'!#REF!</definedName>
    <definedName name="__123Graph_CBSYSASST" hidden="1">'[7]interv'!$C$39:$K$39</definedName>
    <definedName name="__123Graph_CCBAWKLY" localSheetId="0" hidden="1">'[7]interv'!#REF!</definedName>
    <definedName name="__123Graph_CCBAWKLY" hidden="1">'[7]interv'!#REF!</definedName>
    <definedName name="__123Graph_CIMPORTS" localSheetId="0" hidden="1">#REF!</definedName>
    <definedName name="__123Graph_CIMPORTS" hidden="1">#REF!</definedName>
    <definedName name="__123Graph_CMONIMP" localSheetId="0" hidden="1">#REF!</definedName>
    <definedName name="__123Graph_CMONIMP" hidden="1">#REF!</definedName>
    <definedName name="__123Graph_CMSWKLY" localSheetId="0" hidden="1">#REF!</definedName>
    <definedName name="__123Graph_CMSWKLY" hidden="1">#REF!</definedName>
    <definedName name="__123Graph_CREER" localSheetId="0" hidden="1">'[5]ER'!#REF!</definedName>
    <definedName name="__123Graph_CREER" hidden="1">'[5]ER'!#REF!</definedName>
    <definedName name="__123Graph_CRER" localSheetId="0" hidden="1">#REF!</definedName>
    <definedName name="__123Graph_CRER" hidden="1">#REF!</definedName>
    <definedName name="__123Graph_CRESCOV" hidden="1">'[7]fiscout'!$I$146:$I$166</definedName>
    <definedName name="__123Graph_D" localSheetId="0" hidden="1">'[2]TOC'!#REF!</definedName>
    <definedName name="__123Graph_D" hidden="1">'[2]TOC'!#REF!</definedName>
    <definedName name="__123Graph_DMIMPMAC" localSheetId="0" hidden="1">#REF!</definedName>
    <definedName name="__123Graph_DMIMPMAC" hidden="1">#REF!</definedName>
    <definedName name="__123Graph_DMONIMP" localSheetId="0" hidden="1">#REF!</definedName>
    <definedName name="__123Graph_DMONIMP" hidden="1">#REF!</definedName>
    <definedName name="__123Graph_E" localSheetId="0" hidden="1">'[2]TOC'!#REF!</definedName>
    <definedName name="__123Graph_E" hidden="1">'[2]TOC'!#REF!</definedName>
    <definedName name="__123Graph_EMIMPMAC" localSheetId="0" hidden="1">#REF!</definedName>
    <definedName name="__123Graph_EMIMPMAC" hidden="1">#REF!</definedName>
    <definedName name="__123Graph_EMONIMP" localSheetId="0" hidden="1">#REF!</definedName>
    <definedName name="__123Graph_EMONIMP" hidden="1">#REF!</definedName>
    <definedName name="__123Graph_F" localSheetId="0" hidden="1">'[2]TOC'!#REF!</definedName>
    <definedName name="__123Graph_F" hidden="1">'[2]TOC'!#REF!</definedName>
    <definedName name="__123Graph_FMONIMP" localSheetId="0" hidden="1">#REF!</definedName>
    <definedName name="__123Graph_FMONIMP" hidden="1">#REF!</definedName>
    <definedName name="__123Graph_X" localSheetId="0" hidden="1">'[2]TOC'!#REF!</definedName>
    <definedName name="__123Graph_X" hidden="1">'[2]TOC'!#REF!</definedName>
    <definedName name="__123Graph_XBSYSASST" localSheetId="0" hidden="1">#REF!</definedName>
    <definedName name="__123Graph_XBSYSASST" hidden="1">#REF!</definedName>
    <definedName name="__123Graph_XCBASSETS" localSheetId="0" hidden="1">#REF!</definedName>
    <definedName name="__123Graph_XCBASSETS" hidden="1">#REF!</definedName>
    <definedName name="__123Graph_XCBAWKLY" localSheetId="0" hidden="1">#REF!</definedName>
    <definedName name="__123Graph_XCBAWKLY" hidden="1">#REF!</definedName>
    <definedName name="__123Graph_XIBRD_LEND" hidden="1">'[5]WB'!$Q$9:$AK$9</definedName>
    <definedName name="__123Graph_XIMPORTS" localSheetId="0" hidden="1">'[6]CA input'!#REF!</definedName>
    <definedName name="__123Graph_XIMPORTS" hidden="1">'[6]CA input'!#REF!</definedName>
    <definedName name="__123Graph_XMIMPMAC" localSheetId="0" hidden="1">#REF!</definedName>
    <definedName name="__123Graph_XMIMPMAC" hidden="1">#REF!</definedName>
    <definedName name="__123Graph_XMSWKLY" localSheetId="0" hidden="1">#REF!</definedName>
    <definedName name="__123Graph_XMSWKLY" hidden="1">#REF!</definedName>
    <definedName name="__123Graph_XNDA" localSheetId="0" hidden="1">'[8]A'!#REF!</definedName>
    <definedName name="__123Graph_XNDA" hidden="1">'[8]A'!#REF!</definedName>
    <definedName name="_awr1" localSheetId="0" hidden="1">{#N/A,#N/A,FALSE,"DOC";"TB_28",#N/A,FALSE,"FITB_28";"TB_91",#N/A,FALSE,"FITB_91";"TB_182",#N/A,FALSE,"FITB_182";"TB_273",#N/A,FALSE,"FITB_273";"TB_364",#N/A,FALSE,"FITB_364 ";"SUMMARY",#N/A,FALSE,"Summary"}</definedName>
    <definedName name="_awr1" hidden="1">{#N/A,#N/A,FALSE,"DOC";"TB_28",#N/A,FALSE,"FITB_28";"TB_91",#N/A,FALSE,"FITB_91";"TB_182",#N/A,FALSE,"FITB_182";"TB_273",#N/A,FALSE,"FITB_273";"TB_364",#N/A,FALSE,"FITB_364 ";"SUMMARY",#N/A,FALSE,"Summary"}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_Filler" hidden="1">'[12]A'!$A$43:$A$598</definedName>
    <definedName name="_filterd" hidden="1">'[13]C'!$P$428:$T$428</definedName>
    <definedName name="_xlnm._FilterDatabase" hidden="1">'[14]C'!$P$428:$T$428</definedName>
    <definedName name="_gfd2" localSheetId="0" hidden="1">{"mt1",#N/A,FALSE,"Debt";"mt2",#N/A,FALSE,"Debt";"mt3",#N/A,FALSE,"Debt";"mt4",#N/A,FALSE,"Debt";"mt5",#N/A,FALSE,"Debt";"mt6",#N/A,FALSE,"Debt";"mt7",#N/A,FALSE,"Debt"}</definedName>
    <definedName name="_gfd2" hidden="1">{"mt1",#N/A,FALSE,"Debt";"mt2",#N/A,FALSE,"Debt";"mt3",#N/A,FALSE,"Debt";"mt4",#N/A,FALSE,"Debt";"mt5",#N/A,FALSE,"Debt";"mt6",#N/A,FALSE,"Debt";"mt7",#N/A,FALSE,"Debt"}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Parse_Out" localSheetId="0" hidden="1">#REF!</definedName>
    <definedName name="_Parse_Out" hidden="1">#REF!</definedName>
    <definedName name="_Regression_Int" hidden="1">1</definedName>
    <definedName name="_Regression_Out" hidden="1">'[14]C'!$AK$18:$AK$18</definedName>
    <definedName name="_Regression_X" hidden="1">'[14]C'!$AK$11:$AU$11</definedName>
    <definedName name="_Regression_Y" hidden="1">'[14]C'!$AK$10:$AU$10</definedName>
    <definedName name="_Sort" localSheetId="0" hidden="1">#REF!</definedName>
    <definedName name="_Sort" hidden="1">#REF!</definedName>
    <definedName name="_x1" localSheetId="0" hidden="1">{"partial screen",#N/A,FALSE,"State_Gov't"}</definedName>
    <definedName name="_x1" hidden="1">{"partial screen",#N/A,FALSE,"State_Gov't"}</definedName>
    <definedName name="_x2" localSheetId="0" hidden="1">{"partial screen",#N/A,FALSE,"State_Gov't"}</definedName>
    <definedName name="_x2" hidden="1">{"partial screen",#N/A,FALSE,"State_Gov't"}</definedName>
    <definedName name="a" localSheetId="0">'[15]RL'!#REF!</definedName>
    <definedName name="a">'[15]RL'!#REF!</definedName>
    <definedName name="aaa" localSheetId="0" hidden="1">'[16]PEF'!#REF!</definedName>
    <definedName name="aaa" hidden="1">'[16]PEF'!#REF!</definedName>
    <definedName name="ab" localSheetId="0" hidden="1">{"Riqfin97",#N/A,FALSE,"Tran";"Riqfinpro",#N/A,FALSE,"Tran"}</definedName>
    <definedName name="ab" hidden="1">{"Riqfin97",#N/A,FALSE,"Tran";"Riqfinpro",#N/A,FALSE,"Tran"}</definedName>
    <definedName name="ACTIVATE" localSheetId="0">#REF!</definedName>
    <definedName name="ACTIVATE">#REF!</definedName>
    <definedName name="ad" localSheetId="0" hidden="1">{"mt1",#N/A,FALSE,"Debt";"mt2",#N/A,FALSE,"Debt";"mt3",#N/A,FALSE,"Debt";"mt4",#N/A,FALSE,"Debt";"mt5",#N/A,FALSE,"Debt";"mt6",#N/A,FALSE,"Debt";"mt7",#N/A,FALSE,"Debt"}</definedName>
    <definedName name="ad" hidden="1">{"mt1",#N/A,FALSE,"Debt";"mt2",#N/A,FALSE,"Debt";"mt3",#N/A,FALSE,"Debt";"mt4",#N/A,FALSE,"Debt";"mt5",#N/A,FALSE,"Debt";"mt6",#N/A,FALSE,"Debt";"mt7",#N/A,FALSE,"Debt"}</definedName>
    <definedName name="adf" localSheetId="0" hidden="1">{"Riqfin97",#N/A,FALSE,"Tran";"Riqfinpro",#N/A,FALSE,"Tran"}</definedName>
    <definedName name="adf" hidden="1">{"Riqfin97",#N/A,FALSE,"Tran";"Riqfinpro",#N/A,FALSE,"Tran"}</definedName>
    <definedName name="Anexa" localSheetId="0">#REF!</definedName>
    <definedName name="Anexa">#REF!</definedName>
    <definedName name="anscount" hidden="1">1</definedName>
    <definedName name="asdg" localSheetId="0" hidden="1">{"Main Economic Indicators",#N/A,FALSE,"C"}</definedName>
    <definedName name="asdg" hidden="1">{"Main Economic Indicators",#N/A,FALSE,"C"}</definedName>
    <definedName name="b" localSheetId="0" hidden="1">{"Main Economic Indicators",#N/A,FALSE,"C"}</definedName>
    <definedName name="b" hidden="1">{"Main Economic Indicators",#N/A,FALSE,"C"}</definedName>
    <definedName name="bb" localSheetId="0" hidden="1">{"Riqfin97",#N/A,FALSE,"Tran";"Riqfinpro",#N/A,FALSE,"Tran"}</definedName>
    <definedName name="bb" hidden="1">{"Riqfin97",#N/A,FALSE,"Tran";"Riqfinpro",#N/A,FALSE,"Tran"}</definedName>
    <definedName name="bm" localSheetId="0" hidden="1">{"Tab1",#N/A,FALSE,"P";"Tab2",#N/A,FALSE,"P"}</definedName>
    <definedName name="bm" hidden="1">{"Tab1",#N/A,FALSE,"P";"Tab2",#N/A,FALSE,"P"}</definedName>
    <definedName name="bnji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u" localSheetId="0" hidden="1">{"Riqfin97",#N/A,FALSE,"Tran";"Riqfinpro",#N/A,FALSE,"Tran"}</definedName>
    <definedName name="bnu" hidden="1">{"Riqfin97",#N/A,FALSE,"Tran";"Riqfinpro",#N/A,FALSE,"Tran"}</definedName>
    <definedName name="cbn" localSheetId="0" hidden="1">{"TRADE_COMP",#N/A,FALSE,"TAB23APP";"BOP",#N/A,FALSE,"TAB6";"DOT",#N/A,FALSE,"TAB24APP";"EXTDEBT",#N/A,FALSE,"TAB25APP"}</definedName>
    <definedName name="cbn" hidden="1">{"TRADE_COMP",#N/A,FALSE,"TAB23APP";"BOP",#N/A,FALSE,"TAB6";"DOT",#N/A,FALSE,"TAB24APP";"EXTDEBT",#N/A,FALSE,"TAB25APP"}</definedName>
    <definedName name="cc" localSheetId="0" hidden="1">{"Riqfin97",#N/A,FALSE,"Tran";"Riqfinpro",#N/A,FALSE,"Tran"}</definedName>
    <definedName name="cc" hidden="1">{"Riqfin97",#N/A,FALSE,"Tran";"Riqfinpro",#N/A,FALSE,"Tran"}</definedName>
    <definedName name="ccc" localSheetId="0" hidden="1">{"Riqfin97",#N/A,FALSE,"Tran";"Riqfinpro",#N/A,FALSE,"Tran"}</definedName>
    <definedName name="ccc" hidden="1">{"Riqfin97",#N/A,FALSE,"Tran";"Riqfinpro",#N/A,FALSE,"Tran"}</definedName>
    <definedName name="chart4" localSheetId="0" hidden="1">{#N/A,#N/A,FALSE,"CB";#N/A,#N/A,FALSE,"CMB";#N/A,#N/A,FALSE,"NBFI"}</definedName>
    <definedName name="chart4" hidden="1">{#N/A,#N/A,FALSE,"CB";#N/A,#N/A,FALSE,"CMB";#N/A,#N/A,FALSE,"NBFI"}</definedName>
    <definedName name="com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comp" hidden="1">{"BOP_TAB",#N/A,FALSE,"N";"MIDTERM_TAB",#N/A,FALSE,"O";"FUND_CRED",#N/A,FALSE,"P";"DEBT_TAB1",#N/A,FALSE,"Q";"DEBT_TAB2",#N/A,FALSE,"Q";"FORFIN_TAB1",#N/A,FALSE,"R";"FORFIN_TAB2",#N/A,FALSE,"R";"BOP_ANALY",#N/A,FALSE,"U"}</definedName>
    <definedName name="copy" localSheetId="0">#REF!</definedName>
    <definedName name="copy">#REF!</definedName>
    <definedName name="COUNTER" localSheetId="0">#REF!</definedName>
    <definedName name="COUNTER">#REF!</definedName>
    <definedName name="Cuprins" localSheetId="0">#REF!</definedName>
    <definedName name="Cuprins">#REF!</definedName>
    <definedName name="cvbn" localSheetId="0" hidden="1">{"DEPOSITS",#N/A,FALSE,"COMML_MON";"LOANS",#N/A,FALSE,"COMML_MON"}</definedName>
    <definedName name="cvbn" hidden="1">{"DEPOSITS",#N/A,FALSE,"COMML_MON";"LOANS",#N/A,FALSE,"COMML_MON"}</definedName>
    <definedName name="Database_MI" localSheetId="0">#REF!</definedName>
    <definedName name="Database_MI">#REF!</definedName>
    <definedName name="date" localSheetId="0">#REF!</definedName>
    <definedName name="date">#REF!</definedName>
    <definedName name="DATES" localSheetId="0">'[17]BoP 5'!#REF!</definedName>
    <definedName name="DATES">'[18]BoP 5'!#REF!</definedName>
    <definedName name="dd" localSheetId="0" hidden="1">{"Riqfin97",#N/A,FALSE,"Tran";"Riqfinpro",#N/A,FALSE,"Tran"}</definedName>
    <definedName name="dd" hidden="1">{"Riqfin97",#N/A,FALSE,"Tran";"Riqfinpro",#N/A,FALSE,"Tran"}</definedName>
    <definedName name="ddd" localSheetId="0" hidden="1">{"Riqfin97",#N/A,FALSE,"Tran";"Riqfinpro",#N/A,FALSE,"Tran"}</definedName>
    <definedName name="ddd" hidden="1">{"Riqfin97",#N/A,FALSE,"Tran";"Riqfinpro",#N/A,FALSE,"Tran"}</definedName>
    <definedName name="deed" localSheetId="0" hidden="1">{"TRADE_COMP",#N/A,FALSE,"TAB23APP";"BOP",#N/A,FALSE,"TAB6";"DOT",#N/A,FALSE,"TAB24APP";"EXTDEBT",#N/A,FALSE,"TAB25APP"}</definedName>
    <definedName name="deed" hidden="1">{"TRADE_COMP",#N/A,FALSE,"TAB23APP";"BOP",#N/A,FALSE,"TAB6";"DOT",#N/A,FALSE,"TAB24APP";"EXTDEBT",#N/A,FALSE,"TAB25APP"}</definedName>
    <definedName name="dftyihiuh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ghj" localSheetId="0" hidden="1">{"partial screen",#N/A,FALSE,"State_Gov't"}</definedName>
    <definedName name="dghj" hidden="1">{"partial screen",#N/A,FALSE,"State_Gov't"}</definedName>
    <definedName name="Discount_NC" localSheetId="0">'[19]NPV_base'!#REF!</definedName>
    <definedName name="Discount_NC">'[20]NPV_base'!#REF!</definedName>
    <definedName name="DiscountRate" localSheetId="0">#REF!</definedName>
    <definedName name="DiscountRate">#REF!</definedName>
    <definedName name="djop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hidden="1">{"macro",#N/A,FALSE,"Macro";"smq2",#N/A,FALSE,"Data";"smq3",#N/A,FALSE,"Data";"smq4",#N/A,FALSE,"Data";"smq5",#N/A,FALSE,"Data";"smq6",#N/A,FALSE,"Data";"smq7",#N/A,FALSE,"Data";"smq8",#N/A,FALSE,"Data";"smq9",#N/A,FALSE,"Data"}</definedName>
    <definedName name="ee" localSheetId="0" hidden="1">{"Tab1",#N/A,FALSE,"P";"Tab2",#N/A,FALSE,"P"}</definedName>
    <definedName name="ee" hidden="1">{"Tab1",#N/A,FALSE,"P";"Tab2",#N/A,FALSE,"P"}</definedName>
    <definedName name="eee" localSheetId="0" hidden="1">{"Tab1",#N/A,FALSE,"P";"Tab2",#N/A,FALSE,"P"}</definedName>
    <definedName name="eee" hidden="1">{"Tab1",#N/A,FALSE,"P";"Tab2",#N/A,FALSE,"P"}</definedName>
    <definedName name="er" localSheetId="0" hidden="1">{"Main Economic Indicators",#N/A,FALSE,"C"}</definedName>
    <definedName name="er" hidden="1">{"Main Economic Indicators",#N/A,FALSE,"C"}</definedName>
    <definedName name="ergf" localSheetId="0" hidden="1">{"Main Economic Indicators",#N/A,FALSE,"C"}</definedName>
    <definedName name="ergf" hidden="1">{"Main Economic Indicators",#N/A,FALSE,"C"}</definedName>
    <definedName name="ergferger" localSheetId="0" hidden="1">{"Main Economic Indicators",#N/A,FALSE,"C"}</definedName>
    <definedName name="ergferger" hidden="1">{"Main Economic Indicators",#N/A,FALSE,"C"}</definedName>
    <definedName name="ertu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" localSheetId="0">#REF!</definedName>
    <definedName name="f">#REF!</definedName>
    <definedName name="ff" localSheetId="0" hidden="1">{"Tab1",#N/A,FALSE,"P";"Tab2",#N/A,FALSE,"P"}</definedName>
    <definedName name="ff" hidden="1">{"Tab1",#N/A,FALSE,"P";"Tab2",#N/A,FALSE,"P"}</definedName>
    <definedName name="fff" localSheetId="0" hidden="1">{"Tab1",#N/A,FALSE,"P";"Tab2",#N/A,FALSE,"P"}</definedName>
    <definedName name="fff" hidden="1">{"Tab1",#N/A,FALSE,"P";"Tab2",#N/A,FALSE,"P"}</definedName>
    <definedName name="fg" localSheetId="0" hidden="1">{"Riqfin97",#N/A,FALSE,"Tran";"Riqfinpro",#N/A,FALSE,"Tran"}</definedName>
    <definedName name="fg" hidden="1">{"Riqfin97",#N/A,FALSE,"Tran";"Riqfinpro",#N/A,FALSE,"Tran"}</definedName>
    <definedName name="fgh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ill" hidden="1">'[21]Macroframework-Ver.1'!$A$1:$A$267</definedName>
    <definedName name="Financing" localSheetId="0" hidden="1">{"Tab1",#N/A,FALSE,"P";"Tab2",#N/A,FALSE,"P"}</definedName>
    <definedName name="Financing" hidden="1">{"Tab1",#N/A,FALSE,"P";"Tab2",#N/A,FALSE,"P"}</definedName>
    <definedName name="find.this2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this" localSheetId="0" hidden="1">{"mt1",#N/A,FALSE,"Debt";"mt2",#N/A,FALSE,"Debt";"mt3",#N/A,FALSE,"Debt";"mt4",#N/A,FALSE,"Debt";"mt5",#N/A,FALSE,"Debt";"mt6",#N/A,FALSE,"Debt";"mt7",#N/A,FALSE,"Debt"}</definedName>
    <definedName name="findthis" hidden="1">{"mt1",#N/A,FALSE,"Debt";"mt2",#N/A,FALSE,"Debt";"mt3",#N/A,FALSE,"Debt";"mt4",#N/A,FALSE,"Debt";"mt5",#N/A,FALSE,"Debt";"mt6",#N/A,FALSE,"Debt";"mt7",#N/A,FALSE,"Debt"}</definedName>
    <definedName name="Fiscal" localSheetId="0" hidden="1">#REF!</definedName>
    <definedName name="Fiscal" hidden="1">#REF!</definedName>
    <definedName name="forex_IMF" localSheetId="0">#REF!</definedName>
    <definedName name="forex_IMF">#REF!</definedName>
    <definedName name="frog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g" localSheetId="0">#REF!</definedName>
    <definedName name="g">#REF!</definedName>
    <definedName name="ge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fd" localSheetId="0" hidden="1">{"mt1",#N/A,FALSE,"Debt";"mt2",#N/A,FALSE,"Debt";"mt3",#N/A,FALSE,"Debt";"mt4",#N/A,FALSE,"Debt";"mt5",#N/A,FALSE,"Debt";"mt6",#N/A,FALSE,"Debt";"mt7",#N/A,FALSE,"Debt"}</definedName>
    <definedName name="gfd" hidden="1">{"mt1",#N/A,FALSE,"Debt";"mt2",#N/A,FALSE,"Debt";"mt3",#N/A,FALSE,"Debt";"mt4",#N/A,FALSE,"Debt";"mt5",#N/A,FALSE,"Debt";"mt6",#N/A,FALSE,"Debt";"mt7",#N/A,FALSE,"Debt"}</definedName>
    <definedName name="gg" localSheetId="0" hidden="1">{"TBILLS_ALL",#N/A,FALSE,"FITB_all"}</definedName>
    <definedName name="gg" hidden="1">{"TBILLS_ALL",#N/A,FALSE,"FITB_all"}</definedName>
    <definedName name="ggg" localSheetId="0" hidden="1">{"Riqfin97",#N/A,FALSE,"Tran";"Riqfinpro",#N/A,FALSE,"Tran"}</definedName>
    <definedName name="ggg" hidden="1">{"Riqfin97",#N/A,FALSE,"Tran";"Riqfinpro",#N/A,FALSE,"Tran"}</definedName>
    <definedName name="ggggg" localSheetId="0" hidden="1">'[22]J(Priv.Cap)'!#REF!</definedName>
    <definedName name="ggggg" hidden="1">'[22]J(Priv.Cap)'!#REF!</definedName>
    <definedName name="ghjf" localSheetId="0" hidden="1">{#N/A,#N/A,FALSE,"CB";#N/A,#N/A,FALSE,"CMB";#N/A,#N/A,FALSE,"NBFI"}</definedName>
    <definedName name="ghjf" hidden="1">{#N/A,#N/A,FALSE,"CB";#N/A,#N/A,FALSE,"CMB";#N/A,#N/A,FALSE,"NBFI"}</definedName>
    <definedName name="giuih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race_NC" localSheetId="0">'[19]NPV_base'!#REF!</definedName>
    <definedName name="Grace_NC">'[20]NPV_base'!#REF!</definedName>
    <definedName name="gy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hidden="1">{"macro",#N/A,FALSE,"Macro";"smq2",#N/A,FALSE,"Data";"smq3",#N/A,FALSE,"Data";"smq4",#N/A,FALSE,"Data";"smq5",#N/A,FALSE,"Data";"smq6",#N/A,FALSE,"Data";"smq7",#N/A,FALSE,"Data";"smq8",#N/A,FALSE,"Data";"smq9",#N/A,FALSE,"Data"}</definedName>
    <definedName name="hhh" localSheetId="0" hidden="1">'[23]J(Priv.Cap)'!#REF!</definedName>
    <definedName name="hhh" hidden="1">'[23]J(Priv.Cap)'!#REF!</definedName>
    <definedName name="hjkl" localSheetId="0" hidden="1">{"Tab1",#N/A,FALSE,"P";"Tab2",#N/A,FALSE,"P"}</definedName>
    <definedName name="hjkl" hidden="1">{"Tab1",#N/A,FALSE,"P";"Tab2",#N/A,FALSE,"P"}</definedName>
    <definedName name="ii" localSheetId="0" hidden="1">{"Tab1",#N/A,FALSE,"P";"Tab2",#N/A,FALSE,"P"}</definedName>
    <definedName name="ii" hidden="1">{"Tab1",#N/A,FALSE,"P";"Tab2",#N/A,FALSE,"P"}</definedName>
    <definedName name="ijh" localSheetId="0" hidden="1">{"mt1",#N/A,FALSE,"Debt";"mt2",#N/A,FALSE,"Debt";"mt3",#N/A,FALSE,"Debt";"mt4",#N/A,FALSE,"Debt";"mt5",#N/A,FALSE,"Debt";"mt6",#N/A,FALSE,"Debt";"mt7",#N/A,FALSE,"Debt"}</definedName>
    <definedName name="ijh" hidden="1">{"mt1",#N/A,FALSE,"Debt";"mt2",#N/A,FALSE,"Debt";"mt3",#N/A,FALSE,"Debt";"mt4",#N/A,FALSE,"Debt";"mt5",#N/A,FALSE,"Debt";"mt6",#N/A,FALSE,"Debt";"mt7",#N/A,FALSE,"Debt"}</definedName>
    <definedName name="imf" localSheetId="0" hidden="1">{"Main Economic Indicators",#N/A,FALSE,"C"}</definedName>
    <definedName name="imf" hidden="1">{"Main Economic Indicators",#N/A,FALSE,"C"}</definedName>
    <definedName name="imports2" localSheetId="0" hidden="1">{"partial screen",#N/A,FALSE,"State_Gov't"}</definedName>
    <definedName name="imports2" hidden="1">{"partial screen",#N/A,FALSE,"State_Gov't"}</definedName>
    <definedName name="inflation" localSheetId="0" hidden="1">'[24]TAB34'!#REF!</definedName>
    <definedName name="inflation" hidden="1">'[24]TAB34'!#REF!</definedName>
    <definedName name="input_in" localSheetId="0" hidden="1">{"TRADE_COMP",#N/A,FALSE,"TAB23APP";"BOP",#N/A,FALSE,"TAB6";"DOT",#N/A,FALSE,"TAB24APP";"EXTDEBT",#N/A,FALSE,"TAB25APP"}</definedName>
    <definedName name="input_in" hidden="1">{"TRADE_COMP",#N/A,FALSE,"TAB23APP";"BOP",#N/A,FALSE,"TAB6";"DOT",#N/A,FALSE,"TAB24APP";"EXTDEBT",#N/A,FALSE,"TAB25APP"}</definedName>
    <definedName name="Interest_NC" localSheetId="0">'[19]NPV_base'!#REF!</definedName>
    <definedName name="Interest_NC">'[20]NPV_base'!#REF!</definedName>
    <definedName name="InterestRate" localSheetId="0">#REF!</definedName>
    <definedName name="InterestRate">#REF!</definedName>
    <definedName name="iop" localSheetId="0" hidden="1">{"Riqfin97",#N/A,FALSE,"Tran";"Riqfinpro",#N/A,FALSE,"Tran"}</definedName>
    <definedName name="iop" hidden="1">{"Riqfin97",#N/A,FALSE,"Tran";"Riqfinpro",#N/A,FALSE,"Tran"}</definedName>
    <definedName name="ivh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gukg" localSheetId="0" hidden="1">{#N/A,#N/A,FALSE,"DOC";"TB_28",#N/A,FALSE,"FITB_28";"TB_91",#N/A,FALSE,"FITB_91";"TB_182",#N/A,FALSE,"FITB_182";"TB_273",#N/A,FALSE,"FITB_273";"TB_364",#N/A,FALSE,"FITB_364 ";"SUMMARY",#N/A,FALSE,"Summary"}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" localSheetId="0" hidden="1">{"Main Economic Indicators",#N/A,FALSE,"C"}</definedName>
    <definedName name="jh" hidden="1">{"Main Economic Indicators",#N/A,FALSE,"C"}</definedName>
    <definedName name="jj" localSheetId="0" hidden="1">{"Riqfin97",#N/A,FALSE,"Tran";"Riqfinpro",#N/A,FALSE,"Tran"}</definedName>
    <definedName name="jj" hidden="1">{"Riqfin97",#N/A,FALSE,"Tran";"Riqfinpro",#N/A,FALSE,"Tran"}</definedName>
    <definedName name="jjj" localSheetId="0" hidden="1">'[25]M'!#REF!</definedName>
    <definedName name="jjj" hidden="1">'[25]M'!#REF!</definedName>
    <definedName name="jjjjjj" localSheetId="0" hidden="1">'[22]J(Priv.Cap)'!#REF!</definedName>
    <definedName name="jjjjjj" hidden="1">'[22]J(Priv.Cap)'!#REF!</definedName>
    <definedName name="jkbjkb" localSheetId="0" hidden="1">{"DEPOSITS",#N/A,FALSE,"COMML_MON";"LOANS",#N/A,FALSE,"COMML_MON"}</definedName>
    <definedName name="jkbjkb" hidden="1">{"DEPOSITS",#N/A,FALSE,"COMML_MON";"LOANS",#N/A,FALSE,"COMML_MON"}</definedName>
    <definedName name="jkl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kk" localSheetId="0" hidden="1">{"Tab1",#N/A,FALSE,"P";"Tab2",#N/A,FALSE,"P"}</definedName>
    <definedName name="kk" hidden="1">{"Tab1",#N/A,FALSE,"P";"Tab2",#N/A,FALSE,"P"}</definedName>
    <definedName name="kkk" localSheetId="0" hidden="1">{"Tab1",#N/A,FALSE,"P";"Tab2",#N/A,FALSE,"P"}</definedName>
    <definedName name="kkk" hidden="1">{"Tab1",#N/A,FALSE,"P";"Tab2",#N/A,FALSE,"P"}</definedName>
    <definedName name="kkkk" localSheetId="0" hidden="1">'[26]M'!#REF!</definedName>
    <definedName name="kkkk" hidden="1">'[26]M'!#REF!</definedName>
    <definedName name="kl" localSheetId="0" hidden="1">{"mt1",#N/A,FALSE,"Debt";"mt2",#N/A,FALSE,"Debt";"mt3",#N/A,FALSE,"Debt";"mt4",#N/A,FALSE,"Debt";"mt5",#N/A,FALSE,"Debt";"mt6",#N/A,FALSE,"Debt";"mt7",#N/A,FALSE,"Debt"}</definedName>
    <definedName name="kl" hidden="1">{"mt1",#N/A,FALSE,"Debt";"mt2",#N/A,FALSE,"Debt";"mt3",#N/A,FALSE,"Debt";"mt4",#N/A,FALSE,"Debt";"mt5",#N/A,FALSE,"Debt";"mt6",#N/A,FALSE,"Debt";"mt7",#N/A,FALSE,"Debt"}</definedName>
    <definedName name="kljlkh" localSheetId="0" hidden="1">{"TRADE_COMP",#N/A,FALSE,"TAB23APP";"BOP",#N/A,FALSE,"TAB6";"DOT",#N/A,FALSE,"TAB24APP";"EXTDEBT",#N/A,FALSE,"TAB25APP"}</definedName>
    <definedName name="kljlkh" hidden="1">{"TRADE_COMP",#N/A,FALSE,"TAB23APP";"BOP",#N/A,FALSE,"TAB6";"DOT",#N/A,FALSE,"TAB24APP";"EXTDEBT",#N/A,FALSE,"TAB25APP"}</definedName>
    <definedName name="ku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hidden="1">{"macro",#N/A,FALSE,"Macro";"smq2",#N/A,FALSE,"Data";"smq3",#N/A,FALSE,"Data";"smq4",#N/A,FALSE,"Data";"smq5",#N/A,FALSE,"Data";"smq6",#N/A,FALSE,"Data";"smq7",#N/A,FALSE,"Data";"smq8",#N/A,FALSE,"Data";"smq9",#N/A,FALSE,"Data"}</definedName>
    <definedName name="lkf" localSheetId="0" hidden="1">{"Main Economic Indicators",#N/A,FALSE,"C"}</definedName>
    <definedName name="lkf" hidden="1">{"Main Economic Indicators",#N/A,FALSE,"C"}</definedName>
    <definedName name="ll" localSheetId="0" hidden="1">{"Tab1",#N/A,FALSE,"P";"Tab2",#N/A,FALSE,"P"}</definedName>
    <definedName name="ll" hidden="1">{"Tab1",#N/A,FALSE,"P";"Tab2",#N/A,FALSE,"P"}</definedName>
    <definedName name="lll" localSheetId="0" hidden="1">{"Riqfin97",#N/A,FALSE,"Tran";"Riqfinpro",#N/A,FALSE,"Tran"}</definedName>
    <definedName name="lll" hidden="1">{"Riqfin97",#N/A,FALSE,"Tran";"Riqfinpro",#N/A,FALSE,"Tran"}</definedName>
    <definedName name="llll" localSheetId="0" hidden="1">'[25]M'!#REF!</definedName>
    <definedName name="llll" hidden="1">'[25]M'!#REF!</definedName>
    <definedName name="m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m" hidden="1">{"ca",#N/A,FALSE,"Detailed BOP";"ka",#N/A,FALSE,"Detailed BOP";"btl",#N/A,FALSE,"Detailed BOP";#N/A,#N/A,FALSE,"Debt  Stock TBL";"imfprint",#N/A,FALSE,"IMF";"imfdebtservice",#N/A,FALSE,"IMF";"tradeprint",#N/A,FALSE,"Trade"}</definedName>
    <definedName name="MACRO" localSheetId="0">#REF!</definedName>
    <definedName name="MACRO">#REF!</definedName>
    <definedName name="Maturity_NC" localSheetId="0">'[19]NPV_base'!#REF!</definedName>
    <definedName name="Maturity_NC">'[20]NPV_base'!#REF!</definedName>
    <definedName name="MIDDLE" localSheetId="0">#REF!</definedName>
    <definedName name="MIDDLE">#REF!</definedName>
    <definedName name="mko" localSheetId="0" hidden="1">{"Main Economic Indicators",#N/A,FALSE,"C"}</definedName>
    <definedName name="mko" hidden="1">{"Main Economic Indicators",#N/A,FALSE,"C"}</definedName>
    <definedName name="ml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mm" localSheetId="0" hidden="1">{"Riqfin97",#N/A,FALSE,"Tran";"Riqfinpro",#N/A,FALSE,"Tran"}</definedName>
    <definedName name="mmm" hidden="1">{"Riqfin97",#N/A,FALSE,"Tran";"Riqfinpro",#N/A,FALSE,"Tran"}</definedName>
    <definedName name="mmmm" localSheetId="0" hidden="1">{"Tab1",#N/A,FALSE,"P";"Tab2",#N/A,FALSE,"P"}</definedName>
    <definedName name="mmmm" hidden="1">{"Tab1",#N/A,FALSE,"P";"Tab2",#N/A,FALSE,"P"}</definedName>
    <definedName name="mmmmmmm" localSheetId="0" hidden="1">{"Riqfin97",#N/A,FALSE,"Tran";"Riqfinpro",#N/A,FALSE,"Tran"}</definedName>
    <definedName name="mmmmmmm" hidden="1">{"Riqfin97",#N/A,FALSE,"Tran";"Riqfinpro",#N/A,FALSE,"Tran"}</definedName>
    <definedName name="mnbv" localSheetId="0" hidden="1">{"TRADE_COMP",#N/A,FALSE,"TAB23APP";"BOP",#N/A,FALSE,"TAB6";"DOT",#N/A,FALSE,"TAB24APP";"EXTDEBT",#N/A,FALSE,"TAB25APP"}</definedName>
    <definedName name="mnbv" hidden="1">{"TRADE_COMP",#N/A,FALSE,"TAB23APP";"BOP",#N/A,FALSE,"TAB6";"DOT",#N/A,FALSE,"TAB24APP";"EXTDEBT",#N/A,FALSE,"TAB25APP"}</definedName>
    <definedName name="n" localSheetId="0" hidden="1">{"Main Economic Indicators",#N/A,FALSE,"C"}</definedName>
    <definedName name="n" hidden="1">{"Main Economic Indicators",#N/A,FALSE,"C"}</definedName>
    <definedName name="NAMES" localSheetId="0">'[17]BoP 5'!#REF!</definedName>
    <definedName name="NAMES">'[18]BoP 5'!#REF!</definedName>
    <definedName name="Net" localSheetId="0">#REF!</definedName>
    <definedName name="Net">#REF!</definedName>
    <definedName name="new" localSheetId="0" hidden="1">{"TBILLS_ALL",#N/A,FALSE,"FITB_all"}</definedName>
    <definedName name="new" hidden="1">{"TBILLS_ALL",#N/A,FALSE,"FITB_all"}</definedName>
    <definedName name="newnew" localSheetId="0" hidden="1">{"TBILLS_ALL",#N/A,FALSE,"FITB_all"}</definedName>
    <definedName name="newnew" hidden="1">{"TBILLS_ALL",#N/A,FALSE,"FITB_all"}</definedName>
    <definedName name="nn" localSheetId="0" hidden="1">{"Riqfin97",#N/A,FALSE,"Tran";"Riqfinpro",#N/A,FALSE,"Tran"}</definedName>
    <definedName name="nn" hidden="1">{"Riqfin97",#N/A,FALSE,"Tran";"Riqfinpro",#N/A,FALSE,"Tran"}</definedName>
    <definedName name="nnn" localSheetId="0" hidden="1">{"Tab1",#N/A,FALSE,"P";"Tab2",#N/A,FALSE,"P"}</definedName>
    <definedName name="nnn" hidden="1">{"Tab1",#N/A,FALSE,"P";"Tab2",#N/A,FALSE,"P"}</definedName>
    <definedName name="Notes" localSheetId="0">#REF!</definedName>
    <definedName name="Notes">#REF!</definedName>
    <definedName name="okm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o" localSheetId="0" hidden="1">{"Riqfin97",#N/A,FALSE,"Tran";"Riqfinpro",#N/A,FALSE,"Tran"}</definedName>
    <definedName name="oo" hidden="1">{"Riqfin97",#N/A,FALSE,"Tran";"Riqfinpro",#N/A,FALSE,"Tran"}</definedName>
    <definedName name="ooo" localSheetId="0" hidden="1">{"Tab1",#N/A,FALSE,"P";"Tab2",#N/A,FALSE,"P"}</definedName>
    <definedName name="ooo" hidden="1">{"Tab1",#N/A,FALSE,"P";"Tab2",#N/A,FALSE,"P"}</definedName>
    <definedName name="p" localSheetId="0" hidden="1">{"Riqfin97",#N/A,FALSE,"Tran";"Riqfinpro",#N/A,FALSE,"Tran"}</definedName>
    <definedName name="p" hidden="1">{"Riqfin97",#N/A,FALSE,"Tran";"Riqfinpro",#N/A,FALSE,"Tran"}</definedName>
    <definedName name="po" localSheetId="0" hidden="1">{"Tab1",#N/A,FALSE,"P";"Tab2",#N/A,FALSE,"P"}</definedName>
    <definedName name="po" hidden="1">{"Tab1",#N/A,FALSE,"P";"Tab2",#N/A,FALSE,"P"}</definedName>
    <definedName name="pp" localSheetId="0" hidden="1">{"Riqfin97",#N/A,FALSE,"Tran";"Riqfinpro",#N/A,FALSE,"Tran"}</definedName>
    <definedName name="pp" hidden="1">{"Riqfin97",#N/A,FALSE,"Tran";"Riqfinpro",#N/A,FALSE,"Tran"}</definedName>
    <definedName name="ppp" localSheetId="0" hidden="1">{"Riqfin97",#N/A,FALSE,"Tran";"Riqfinpro",#N/A,FALSE,"Tran"}</definedName>
    <definedName name="ppp" hidden="1">{"Riqfin97",#N/A,FALSE,"Tran";"Riqfinpro",#N/A,FALSE,"Tran"}</definedName>
    <definedName name="_xlnm.Print_Area" localSheetId="0">'1'!$A$1:$AQ$440</definedName>
    <definedName name="Print_Area_MI" localSheetId="0">'[17]BoP 5'!#REF!</definedName>
    <definedName name="Print_Area_MI">'[18]BoP 5'!#REF!</definedName>
    <definedName name="_xlnm.Print_Titles" localSheetId="0">'1'!$3:$3</definedName>
    <definedName name="Prog_2001_Nov_draft" localSheetId="0" hidden="1">{"CBA",#N/A,FALSE,"TAB4";"MS",#N/A,FALSE,"TAB5";"BANKLOANS",#N/A,FALSE,"TAB21APP ";"INTEREST",#N/A,FALSE,"TAB22APP"}</definedName>
    <definedName name="Prog_2001_Nov_draft" hidden="1">{"CBA",#N/A,FALSE,"TAB4";"MS",#N/A,FALSE,"TAB5";"BANKLOANS",#N/A,FALSE,"TAB21APP ";"INTEREST",#N/A,FALSE,"TAB22APP"}</definedName>
    <definedName name="qq" localSheetId="0" hidden="1">'[23]J(Priv.Cap)'!#REF!</definedName>
    <definedName name="qq" hidden="1">'[23]J(Priv.Cap)'!#REF!</definedName>
    <definedName name="qwe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r" localSheetId="0" hidden="1">{"Tab1",#N/A,FALSE,"P";"Tab2",#N/A,FALSE,"P"}</definedName>
    <definedName name="qwer" hidden="1">{"Tab1",#N/A,FALSE,"P";"Tab2",#N/A,FALSE,"P"}</definedName>
    <definedName name="Range_Country" localSheetId="0">#REF!</definedName>
    <definedName name="Range_Country">#REF!</definedName>
    <definedName name="Range_DownloadAnnual" localSheetId="0">'[27]Control'!$C$4</definedName>
    <definedName name="Range_DownloadAnnual">'[28]Control'!$C$4</definedName>
    <definedName name="Range_DownloadDateTime" localSheetId="0">#REF!</definedName>
    <definedName name="Range_DownloadDateTime">#REF!</definedName>
    <definedName name="Range_DownloadMonth" localSheetId="0">'[27]Control'!$C$2</definedName>
    <definedName name="Range_DownloadMonth">'[28]Control'!$C$2</definedName>
    <definedName name="Range_DownloadQuarter" localSheetId="0">'[27]Control'!$C$3</definedName>
    <definedName name="Range_DownloadQuarter">'[28]Control'!$C$3</definedName>
    <definedName name="Range_ReportFormName" localSheetId="0">#REF!</definedName>
    <definedName name="Range_ReportFormName">#REF!</definedName>
    <definedName name="rAT_Elvetia_tr1_2011">'[29]AT tr1'!$C$4</definedName>
    <definedName name="rAT_Elvetia_tr2_2011">'[29]AT tr2'!$C$4</definedName>
    <definedName name="rAT_tr1_2011">'[29]AT tr1'!$C$3</definedName>
    <definedName name="rAT_tr2_2011">'[29]AT tr2'!$C$3</definedName>
    <definedName name="rr" localSheetId="0" hidden="1">{"Riqfin97",#N/A,FALSE,"Tran";"Riqfinpro",#N/A,FALSE,"Tran"}</definedName>
    <definedName name="rr" hidden="1">{"Riqfin97",#N/A,FALSE,"Tran";"Riqfinpro",#N/A,FALSE,"Tran"}</definedName>
    <definedName name="rrr" localSheetId="0" hidden="1">{"Riqfin97",#N/A,FALSE,"Tran";"Riqfinpro",#N/A,FALSE,"Tran"}</definedName>
    <definedName name="rrr" hidden="1">{"Riqfin97",#N/A,FALSE,"Tran";"Riqfinpro",#N/A,FALSE,"Tran"}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r" localSheetId="0" hidden="1">{"Main Economic Indicators",#N/A,FALSE,"C"}</definedName>
    <definedName name="rtr" hidden="1">{"Main Economic Indicators",#N/A,FALSE,"C"}</definedName>
    <definedName name="rtre" localSheetId="0" hidden="1">{"Main Economic Indicators",#N/A,FALSE,"C"}</definedName>
    <definedName name="rtre" hidden="1">{"Main Economic Indicators",#N/A,FALSE,"C"}</definedName>
    <definedName name="Rwvu.Print." hidden="1">#N/A</definedName>
    <definedName name="ry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y" localSheetId="0" hidden="1">{"TBILLS_ALL",#N/A,FALSE,"FITB_all"}</definedName>
    <definedName name="ryy" hidden="1">{"TBILLS_ALL",#N/A,FALSE,"FITB_all"}</definedName>
    <definedName name="s" localSheetId="0" hidden="1">#REF!</definedName>
    <definedName name="s" hidden="1">#REF!</definedName>
    <definedName name="sar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df" localSheetId="0" hidden="1">{"Riqfin97",#N/A,FALSE,"Tran";"Riqfinpro",#N/A,FALSE,"Tran"}</definedName>
    <definedName name="sdf" hidden="1">{"Riqfin97",#N/A,FALSE,"Tran";"Riqfinpro",#N/A,FALSE,"Tran"}</definedName>
    <definedName name="sdhighaoidfj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encount" hidden="1">2</definedName>
    <definedName name="sfcbn" localSheetId="0" hidden="1">{"Tab1",#N/A,FALSE,"P";"Tab2",#N/A,FALSE,"P"}</definedName>
    <definedName name="sfcbn" hidden="1">{"Tab1",#N/A,FALSE,"P";"Tab2",#N/A,FALSE,"P"}</definedName>
    <definedName name="SR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localSheetId="0" hidden="1">{"CBA",#N/A,FALSE,"TAB4";"MS",#N/A,FALSE,"TAB5";"BANKLOANS",#N/A,FALSE,"TAB21APP ";"INTEREST",#N/A,FALSE,"TAB22APP"}</definedName>
    <definedName name="sraff" hidden="1">{"CBA",#N/A,FALSE,"TAB4";"MS",#N/A,FALSE,"TAB5";"BANKLOANS",#N/A,FALSE,"TAB21APP ";"INTEREST",#N/A,FALSE,"TAB22APP"}</definedName>
    <definedName name="srv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TOP" localSheetId="0">#REF!</definedName>
    <definedName name="STOP">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10" localSheetId="0" hidden="1">{"TBILLS_ALL",#N/A,FALSE,"FITB_all"}</definedName>
    <definedName name="test10" hidden="1">{"TBILLS_ALL",#N/A,FALSE,"FITB_all"}</definedName>
    <definedName name="test11" localSheetId="0" hidden="1">{"WEO",#N/A,FALSE,"T"}</definedName>
    <definedName name="test11" hidden="1">{"WEO",#N/A,FALSE,"T"}</definedName>
    <definedName name="test12" localSheetId="0" hidden="1">{"partial screen",#N/A,FALSE,"State_Gov't"}</definedName>
    <definedName name="test12" hidden="1">{"partial screen",#N/A,FALSE,"State_Gov't"}</definedName>
    <definedName name="test2" localSheetId="0" hidden="1">{"TRADE_COMP",#N/A,FALSE,"TAB23APP";"BOP",#N/A,FALSE,"TAB6";"DOT",#N/A,FALSE,"TAB24APP";"EXTDEBT",#N/A,FALSE,"TAB25APP"}</definedName>
    <definedName name="test2" hidden="1">{"TRADE_COMP",#N/A,FALSE,"TAB23APP";"BOP",#N/A,FALSE,"TAB6";"DOT",#N/A,FALSE,"TAB24APP";"EXTDEBT",#N/A,FALSE,"TAB25APP"}</definedName>
    <definedName name="test3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4" localSheetId="0" hidden="1">{"BOP_TAB",#N/A,FALSE,"N";"MIDTERM_TAB",#N/A,FALSE,"O"}</definedName>
    <definedName name="test4" hidden="1">{"BOP_TAB",#N/A,FALSE,"N";"MIDTERM_TAB",#N/A,FALSE,"O"}</definedName>
    <definedName name="test5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6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test6" hidden="1">{"BOP_TAB",#N/A,FALSE,"N";"MIDTERM_TAB",#N/A,FALSE,"O";"FUND_CRED",#N/A,FALSE,"P";"DEBT_TAB1",#N/A,FALSE,"Q";"DEBT_TAB2",#N/A,FALSE,"Q";"FORFIN_TAB1",#N/A,FALSE,"R";"FORFIN_TAB2",#N/A,FALSE,"R";"BOP_ANALY",#N/A,FALSE,"U"}</definedName>
    <definedName name="test7" localSheetId="0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8" localSheetId="0" hidden="1">{"MONA",#N/A,FALSE,"S"}</definedName>
    <definedName name="test8" hidden="1">{"MONA",#N/A,FALSE,"S"}</definedName>
    <definedName name="test9" localSheetId="0" hidden="1">{"partial screen",#N/A,FALSE,"State_Gov't"}</definedName>
    <definedName name="test9" hidden="1">{"partial screen",#N/A,FALSE,"State_Gov't"}</definedName>
    <definedName name="ts" localSheetId="0" hidden="1">{"CBA",#N/A,FALSE,"TAB4";"MS",#N/A,FALSE,"TAB5";"BANKLOANS",#N/A,FALSE,"TAB21APP ";"INTEREST",#N/A,FALSE,"TAB22APP"}</definedName>
    <definedName name="ts" hidden="1">{"CBA",#N/A,FALSE,"TAB4";"MS",#N/A,FALSE,"TAB5";"BANKLOANS",#N/A,FALSE,"TAB21APP ";"INTEREST",#N/A,FALSE,"TAB22APP"}</definedName>
    <definedName name="tt" localSheetId="0" hidden="1">{"Tab1",#N/A,FALSE,"P";"Tab2",#N/A,FALSE,"P"}</definedName>
    <definedName name="tt" hidden="1">{"Tab1",#N/A,FALSE,"P";"Tab2",#N/A,FALSE,"P"}</definedName>
    <definedName name="ttt" localSheetId="0" hidden="1">{"Tab1",#N/A,FALSE,"P";"Tab2",#N/A,FALSE,"P"}</definedName>
    <definedName name="ttt" hidden="1">{"Tab1",#N/A,FALSE,"P";"Tab2",#N/A,FALSE,"P"}</definedName>
    <definedName name="ttttt" localSheetId="0" hidden="1">'[25]M'!#REF!</definedName>
    <definedName name="ttttt" hidden="1">'[25]M'!#REF!</definedName>
    <definedName name="tyui" localSheetId="0" hidden="1">{"Tab1",#N/A,FALSE,"P";"Tab2",#N/A,FALSE,"P"}</definedName>
    <definedName name="tyui" hidden="1">{"Tab1",#N/A,FALSE,"P";"Tab2",#N/A,FALSE,"P"}</definedName>
    <definedName name="uio" localSheetId="0" hidden="1">{"TRADE_COMP",#N/A,FALSE,"TAB23APP";"BOP",#N/A,FALSE,"TAB6";"DOT",#N/A,FALSE,"TAB24APP";"EXTDEBT",#N/A,FALSE,"TAB25APP"}</definedName>
    <definedName name="uio" hidden="1">{"TRADE_COMP",#N/A,FALSE,"TAB23APP";"BOP",#N/A,FALSE,"TAB6";"DOT",#N/A,FALSE,"TAB24APP";"EXTDEBT",#N/A,FALSE,"TAB25APP"}</definedName>
    <definedName name="uiop" localSheetId="0" hidden="1">{"mt1",#N/A,FALSE,"Debt";"mt2",#N/A,FALSE,"Debt";"mt3",#N/A,FALSE,"Debt";"mt4",#N/A,FALSE,"Debt";"mt5",#N/A,FALSE,"Debt";"mt6",#N/A,FALSE,"Debt";"mt7",#N/A,FALSE,"Debt"}</definedName>
    <definedName name="uiop" hidden="1">{"mt1",#N/A,FALSE,"Debt";"mt2",#N/A,FALSE,"Debt";"mt3",#N/A,FALSE,"Debt";"mt4",#N/A,FALSE,"Debt";"mt5",#N/A,FALSE,"Debt";"mt6",#N/A,FALSE,"Debt";"mt7",#N/A,FALSE,"Debt"}</definedName>
    <definedName name="uop" localSheetId="0" hidden="1">{"Main Economic Indicators",#N/A,FALSE,"C"}</definedName>
    <definedName name="uop" hidden="1">{"Main Economic Indicators",#N/A,FALSE,"C"}</definedName>
    <definedName name="uu" localSheetId="0" hidden="1">{"Riqfin97",#N/A,FALSE,"Tran";"Riqfinpro",#N/A,FALSE,"Tran"}</definedName>
    <definedName name="uu" hidden="1">{"Riqfin97",#N/A,FALSE,"Tran";"Riqfinpro",#N/A,FALSE,"Tran"}</definedName>
    <definedName name="uuu" localSheetId="0" hidden="1">{"Riqfin97",#N/A,FALSE,"Tran";"Riqfinpro",#N/A,FALSE,"Tran"}</definedName>
    <definedName name="uuu" hidden="1">{"Riqfin97",#N/A,FALSE,"Tran";"Riqfinpro",#N/A,FALSE,"Tran"}</definedName>
    <definedName name="uylujlhjljhl" localSheetId="0" hidden="1">{"partial screen",#N/A,FALSE,"State_Gov't"}</definedName>
    <definedName name="uylujlhjljhl" hidden="1">{"partial screen",#N/A,FALSE,"State_Gov't"}</definedName>
    <definedName name="vbn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v" localSheetId="0" hidden="1">{"Tab1",#N/A,FALSE,"P";"Tab2",#N/A,FALSE,"P"}</definedName>
    <definedName name="vv" hidden="1">{"Tab1",#N/A,FALSE,"P";"Tab2",#N/A,FALSE,"P"}</definedName>
    <definedName name="vvv" localSheetId="0" hidden="1">{"Tab1",#N/A,FALSE,"P";"Tab2",#N/A,FALSE,"P"}</definedName>
    <definedName name="vvv" hidden="1">{"Tab1",#N/A,FALSE,"P";"Tab2",#N/A,FALSE,"P"}</definedName>
    <definedName name="what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atever" localSheetId="0" hidden="1">{"TRADE_COMP",#N/A,FALSE,"TAB23APP";"BOP",#N/A,FALSE,"TAB6";"DOT",#N/A,FALSE,"TAB24APP";"EXTDEBT",#N/A,FALSE,"TAB25APP"}</definedName>
    <definedName name="whatever" hidden="1">{"TRADE_COMP",#N/A,FALSE,"TAB23APP";"BOP",#N/A,FALSE,"TAB6";"DOT",#N/A,FALSE,"TAB24APP";"EXTDEBT",#N/A,FALSE,"TAB25APP"}</definedName>
    <definedName name="wr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97REDBOP." localSheetId="0" hidden="1">{"TRADE_COMP",#N/A,FALSE,"TAB23APP";"BOP",#N/A,FALSE,"TAB6";"DOT",#N/A,FALSE,"TAB24APP";"EXTDEBT",#N/A,FALSE,"TAB25APP"}</definedName>
    <definedName name="wrn.97REDBOP." hidden="1">{"TRADE_COMP",#N/A,FALSE,"TAB23APP";"BOP",#N/A,FALSE,"TAB6";"DOT",#N/A,FALSE,"TAB24APP";"EXTDEBT",#N/A,FALSE,"TAB25APP"}</definedName>
    <definedName name="wrn.ARMRED97.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TBILLS." localSheetId="0" hidden="1">{#N/A,#N/A,FALSE,"DOC";"TB_28",#N/A,FALSE,"FITB_28";"TB_91",#N/A,FALSE,"FITB_91";"TB_182",#N/A,FALSE,"FITB_182";"TB_273",#N/A,FALSE,"FITB_273";"TB_364",#N/A,FALSE,"FITB_364 ";"SUMMARY",#N/A,FALSE,"Summary"}</definedName>
    <definedName name="wrn.ARMTBILLS." hidden="1">{#N/A,#N/A,FALSE,"DOC";"TB_28",#N/A,FALSE,"FITB_28";"TB_91",#N/A,FALSE,"FITB_91";"TB_182",#N/A,FALSE,"FITB_182";"TB_273",#N/A,FALSE,"FITB_273";"TB_364",#N/A,FALSE,"FITB_364 ";"SUMMARY",#N/A,FALSE,"Summary"}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FISCRED97.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MF._.RR._.Office.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0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FIS." localSheetId="0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IT." localSheetId="0" hidden="1">{#N/A,#N/A,FALSE,"CB";#N/A,#N/A,FALSE,"CMB";#N/A,#N/A,FALSE,"NBFI"}</definedName>
    <definedName name="wrn.MIT." hidden="1">{#N/A,#N/A,FALSE,"CB";#N/A,#N/A,FALSE,"CMB";#N/A,#N/A,FALSE,"NBFI"}</definedName>
    <definedName name="wrn.MONA." localSheetId="0" hidden="1">{"MONA",#N/A,FALSE,"S"}</definedName>
    <definedName name="wrn.MONA." hidden="1">{"MONA",#N/A,FALSE,"S"}</definedName>
    <definedName name="wrn.mterm." localSheetId="0" hidden="1">{"mt1",#N/A,FALSE,"Debt";"mt2",#N/A,FALSE,"Debt";"mt3",#N/A,FALSE,"Debt";"mt4",#N/A,FALSE,"Debt";"mt5",#N/A,FALSE,"Debt";"mt6",#N/A,FALSE,"Debt";"mt7",#N/A,FALSE,"Debt"}</definedName>
    <definedName name="wrn.mterm." hidden="1">{"mt1",#N/A,FALSE,"Debt";"mt2",#N/A,FALSE,"Debt";"mt3",#N/A,FALSE,"Debt";"mt4",#N/A,FALSE,"Debt";"mt5",#N/A,FALSE,"Debt";"mt6",#N/A,FALSE,"Debt";"mt7",#N/A,FALSE,"Debt"}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0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localSheetId="0" hidden="1">{"Tab1",#N/A,FALSE,"P";"Tab2",#N/A,FALSE,"P"}</definedName>
    <definedName name="wrn.Program." hidden="1">{"Tab1",#N/A,FALSE,"P";"Tab2",#N/A,FALSE,"P"}</definedName>
    <definedName name="wrn.RED97MON." localSheetId="0" hidden="1">{"CBA",#N/A,FALSE,"TAB4";"MS",#N/A,FALSE,"TAB5";"BANKLOANS",#N/A,FALSE,"TAB21APP ";"INTEREST",#N/A,FALSE,"TAB22APP"}</definedName>
    <definedName name="wrn.RED97MON." hidden="1">{"CBA",#N/A,FALSE,"TAB4";"MS",#N/A,FALSE,"TAB5";"BANKLOANS",#N/A,FALSE,"TAB21APP ";"INTEREST",#N/A,FALSE,"TAB22APP"}</definedName>
    <definedName name="wrn.Riqfin." localSheetId="0" hidden="1">{"Riqfin97",#N/A,FALSE,"Tran";"Riqfinpro",#N/A,FALSE,"Tran"}</definedName>
    <definedName name="wrn.Riqfin." hidden="1">{"Riqfin97",#N/A,FALSE,"Tran";"Riqfinpro",#N/A,FALSE,"Tran"}</definedName>
    <definedName name="wrn.Staff._.Report._.Tables." localSheetId="0" hidden="1">{#N/A,#N/A,FALSE,"SRFSYS";#N/A,#N/A,FALSE,"SRBSYS"}</definedName>
    <definedName name="wrn.Staff._.Report._.Tables." hidden="1">{#N/A,#N/A,FALSE,"SRFSYS";#N/A,#N/A,FALSE,"SRBSYS"}</definedName>
    <definedName name="wrn.STAFF_REPORT_TABLES." localSheetId="0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rn.State._.Govt." localSheetId="0" hidden="1">{"partial screen",#N/A,FALSE,"State_Gov't"}</definedName>
    <definedName name="wrn.State._.Govt." hidden="1">{"partial screen",#N/A,FALSE,"State_Gov't"}</definedName>
    <definedName name="wrn.suma.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q.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TBILLSALL." localSheetId="0" hidden="1">{"TBILLS_ALL",#N/A,FALSE,"FITB_all"}</definedName>
    <definedName name="wrn.TBILLSALL." hidden="1">{"TBILLS_ALL",#N/A,FALSE,"FITB_all"}</definedName>
    <definedName name="wrn.WEO." localSheetId="0" hidden="1">{"WEO",#N/A,FALSE,"T"}</definedName>
    <definedName name="wrn.WEO." hidden="1">{"WEO",#N/A,FALSE,"T"}</definedName>
    <definedName name="wvu.Print.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localSheetId="0" hidden="1">'[25]M'!#REF!</definedName>
    <definedName name="ww" hidden="1">'[25]M'!#REF!</definedName>
    <definedName name="www" localSheetId="0" hidden="1">{"Riqfin97",#N/A,FALSE,"Tran";"Riqfinpro",#N/A,FALSE,"Tran"}</definedName>
    <definedName name="www" hidden="1">{"Riqfin97",#N/A,FALSE,"Tran";"Riqfinpro",#N/A,FALSE,"Tran"}</definedName>
    <definedName name="x" localSheetId="0" hidden="1">{"Riqfin97",#N/A,FALSE,"Tran";"Riqfinpro",#N/A,FALSE,"Tran"}</definedName>
    <definedName name="x" hidden="1">{"Riqfin97",#N/A,FALSE,"Tran";"Riqfinpro",#N/A,FALSE,"Tran"}</definedName>
    <definedName name="XGS" localSheetId="0">#REF!</definedName>
    <definedName name="XGS">#REF!</definedName>
    <definedName name="xx" localSheetId="0" hidden="1">{"Riqfin97",#N/A,FALSE,"Tran";"Riqfinpro",#N/A,FALSE,"Tran"}</definedName>
    <definedName name="xx" hidden="1">{"Riqfin97",#N/A,FALSE,"Tran";"Riqfinpro",#N/A,FALSE,"Tran"}</definedName>
    <definedName name="xxx" localSheetId="0" hidden="1">{"Riqfin97",#N/A,FALSE,"Tran";"Riqfinpro",#N/A,FALSE,"Tran"}</definedName>
    <definedName name="xxx" hidden="1">{"Riqfin97",#N/A,FALSE,"Tran";"Riqfinpro",#N/A,FALSE,"Tran"}</definedName>
    <definedName name="xxxx" localSheetId="0" hidden="1">{"Riqfin97",#N/A,FALSE,"Tran";"Riqfinpro",#N/A,FALSE,"Tran"}</definedName>
    <definedName name="xxxx" hidden="1">{"Riqfin97",#N/A,FALSE,"Tran";"Riqfinpro",#N/A,FALSE,"Tran"}</definedName>
    <definedName name="xxxx1" localSheetId="0" hidden="1">{"partial screen",#N/A,FALSE,"State_Gov't"}</definedName>
    <definedName name="xxxx1" hidden="1">{"partial screen",#N/A,FALSE,"State_Gov't"}</definedName>
    <definedName name="Year" localSheetId="0">#REF!</definedName>
    <definedName name="Year">#REF!</definedName>
    <definedName name="yoo" localSheetId="0" hidden="1">{"Main Economic Indicators",#N/A,FALSE,"C"}</definedName>
    <definedName name="yoo" hidden="1">{"Main Economic Indicators",#N/A,FALSE,"C"}</definedName>
    <definedName name="ytd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ytd" hidden="1">{"ca",#N/A,FALSE,"Detailed BOP";"ka",#N/A,FALSE,"Detailed BOP";"btl",#N/A,FALSE,"Detailed BOP";#N/A,#N/A,FALSE,"Debt  Stock TBL";"imfprint",#N/A,FALSE,"IMF";"imfdebtservice",#N/A,FALSE,"IMF";"tradeprint",#N/A,FALSE,"Trade"}</definedName>
    <definedName name="yui" localSheetId="0" hidden="1">{"mt1",#N/A,FALSE,"Debt";"mt2",#N/A,FALSE,"Debt";"mt3",#N/A,FALSE,"Debt";"mt4",#N/A,FALSE,"Debt";"mt5",#N/A,FALSE,"Debt";"mt6",#N/A,FALSE,"Debt";"mt7",#N/A,FALSE,"Debt"}</definedName>
    <definedName name="yui" hidden="1">{"mt1",#N/A,FALSE,"Debt";"mt2",#N/A,FALSE,"Debt";"mt3",#N/A,FALSE,"Debt";"mt4",#N/A,FALSE,"Debt";"mt5",#N/A,FALSE,"Debt";"mt6",#N/A,FALSE,"Debt";"mt7",#N/A,FALSE,"Debt"}</definedName>
    <definedName name="yy" localSheetId="0" hidden="1">{"Tab1",#N/A,FALSE,"P";"Tab2",#N/A,FALSE,"P"}</definedName>
    <definedName name="yy" hidden="1">{"Tab1",#N/A,FALSE,"P";"Tab2",#N/A,FALSE,"P"}</definedName>
    <definedName name="yyy" localSheetId="0" hidden="1">{"Tab1",#N/A,FALSE,"P";"Tab2",#N/A,FALSE,"P"}</definedName>
    <definedName name="yyy" hidden="1">{"Tab1",#N/A,FALSE,"P";"Tab2",#N/A,FALSE,"P"}</definedName>
    <definedName name="yyy1" localSheetId="0" hidden="1">{"DEPOSITS",#N/A,FALSE,"COMML_MON";"LOANS",#N/A,FALSE,"COMML_MON"}</definedName>
    <definedName name="yyy1" hidden="1">{"DEPOSITS",#N/A,FALSE,"COMML_MON";"LOANS",#N/A,FALSE,"COMML_MON"}</definedName>
    <definedName name="yyyy" localSheetId="0" hidden="1">{"Riqfin97",#N/A,FALSE,"Tran";"Riqfinpro",#N/A,FALSE,"Tran"}</definedName>
    <definedName name="yyyy" hidden="1">{"Riqfin97",#N/A,FALSE,"Tran";"Riqfinpro",#N/A,FALSE,"Tran"}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248BE2BA_E445_11D3_BFE0_00003960F508_.wvu.Cols" localSheetId="0" hidden="1">'[30]Finprog'!$D:$AJ,'[30]Finprog'!#REF!</definedName>
    <definedName name="Z_248BE2BA_E445_11D3_BFE0_00003960F508_.wvu.Cols" hidden="1">'[30]Finprog'!$D:$AJ,'[30]Finprog'!#REF!</definedName>
    <definedName name="Z_695446A2_A8C9_11D3_8A18_0004AC53A12A_.wvu.Rows" localSheetId="0" hidden="1">'[30]Cashflow'!$32:$33,'[30]Cashflow'!$38:$38</definedName>
    <definedName name="Z_695446A2_A8C9_11D3_8A18_0004AC53A12A_.wvu.Rows" hidden="1">'[30]Cashflow'!$32:$33,'[30]Cashflow'!$38:$38</definedName>
    <definedName name="Z_95224721_0485_11D4_BFD1_00508B5F4DA4_.wvu.Cols" localSheetId="0" hidden="1">#REF!</definedName>
    <definedName name="Z_95224721_0485_11D4_BFD1_00508B5F4DA4_.wvu.Cols" hidden="1">#REF!</definedName>
    <definedName name="zkouska" localSheetId="0" hidden="1">#REF!</definedName>
    <definedName name="zkouska" hidden="1">#REF!</definedName>
    <definedName name="zxdf" localSheetId="0" hidden="1">{#N/A,#N/A,FALSE,"DOC";"TB_28",#N/A,FALSE,"FITB_28";"TB_91",#N/A,FALSE,"FITB_91";"TB_182",#N/A,FALSE,"FITB_182";"TB_273",#N/A,FALSE,"FITB_273";"TB_364",#N/A,FALSE,"FITB_364 ";"SUMMARY",#N/A,FALSE,"Summary"}</definedName>
    <definedName name="zxdf" hidden="1">{#N/A,#N/A,FALSE,"DOC";"TB_28",#N/A,FALSE,"FITB_28";"TB_91",#N/A,FALSE,"FITB_91";"TB_182",#N/A,FALSE,"FITB_182";"TB_273",#N/A,FALSE,"FITB_273";"TB_364",#N/A,FALSE,"FITB_364 ";"SUMMARY",#N/A,FALSE,"Summary"}</definedName>
    <definedName name="zz" localSheetId="0" hidden="1">{"Tab1",#N/A,FALSE,"P";"Tab2",#N/A,FALSE,"P"}</definedName>
    <definedName name="zz" hidden="1">{"Tab1",#N/A,FALSE,"P";"Tab2",#N/A,FALSE,"P"}</definedName>
    <definedName name="zzz" localSheetId="0" hidden="1">{"TBILLS_ALL",#N/A,FALSE,"FITB_all"}</definedName>
    <definedName name="zzz" hidden="1">{"TBILLS_ALL",#N/A,FALSE,"FITB_all"}</definedName>
    <definedName name="zzz1" localSheetId="0" hidden="1">{"TBILLS_ALL",#N/A,FALSE,"FITB_all"}</definedName>
    <definedName name="zzz1" hidden="1">{"TBILLS_ALL",#N/A,FALSE,"FITB_all"}</definedName>
  </definedNames>
  <calcPr fullCalcOnLoad="1"/>
</workbook>
</file>

<file path=xl/sharedStrings.xml><?xml version="1.0" encoding="utf-8"?>
<sst xmlns="http://schemas.openxmlformats.org/spreadsheetml/2006/main" count="1419" uniqueCount="592">
  <si>
    <t>Unit: US$ million</t>
  </si>
  <si>
    <t>Единица измерения: млн.  долларов США</t>
  </si>
  <si>
    <t>Tr. I
2009</t>
  </si>
  <si>
    <t>Tr. II
2009</t>
  </si>
  <si>
    <t>Tr. III
2009</t>
  </si>
  <si>
    <t>Tr. IV
2009</t>
  </si>
  <si>
    <t>Tr. I
2010</t>
  </si>
  <si>
    <t>Tr. II
2010</t>
  </si>
  <si>
    <t>Tr. III
2010</t>
  </si>
  <si>
    <t>Tr. IV
2010</t>
  </si>
  <si>
    <t>Tr. I
2011</t>
  </si>
  <si>
    <t>Tr. II
2011</t>
  </si>
  <si>
    <t>Tr. III
2011</t>
  </si>
  <si>
    <t>Tr. IV
2011</t>
  </si>
  <si>
    <t>Tr. I
2012</t>
  </si>
  <si>
    <t>Tr. II
2012</t>
  </si>
  <si>
    <t>Tr. III
2012</t>
  </si>
  <si>
    <t>Tr. IV
2012</t>
  </si>
  <si>
    <t>Tr. I
2013</t>
  </si>
  <si>
    <t>Tr. II
2013</t>
  </si>
  <si>
    <t>Tr. III
2013</t>
  </si>
  <si>
    <t>Tr. IV
2013</t>
  </si>
  <si>
    <t>Tr. I
2014</t>
  </si>
  <si>
    <t>Tr. II
2014</t>
  </si>
  <si>
    <t>Tr. III
2014</t>
  </si>
  <si>
    <t>Tr. IV
2014</t>
  </si>
  <si>
    <t>Tr. I
2015</t>
  </si>
  <si>
    <t>Tr. II
2015</t>
  </si>
  <si>
    <t>Tr. III
2015</t>
  </si>
  <si>
    <t>Tr. IV
2015</t>
  </si>
  <si>
    <t>Tr. I
2016</t>
  </si>
  <si>
    <t>Tr. II
2016</t>
  </si>
  <si>
    <t>Tr. III 2016</t>
  </si>
  <si>
    <t>Tr. IV 2016</t>
  </si>
  <si>
    <t>Q I 2009</t>
  </si>
  <si>
    <t>Q II 2009</t>
  </si>
  <si>
    <t>Q III 2009</t>
  </si>
  <si>
    <t>Q IV 2009</t>
  </si>
  <si>
    <t>Q I 2010</t>
  </si>
  <si>
    <t>Q II 2010</t>
  </si>
  <si>
    <t>Q III 2010</t>
  </si>
  <si>
    <t>Q IV 2010</t>
  </si>
  <si>
    <t>Q I 2011</t>
  </si>
  <si>
    <t>Q II 2011</t>
  </si>
  <si>
    <t>Q III 2011</t>
  </si>
  <si>
    <t>Q IV 2011</t>
  </si>
  <si>
    <t>Q I 2012</t>
  </si>
  <si>
    <t>Q II 2012</t>
  </si>
  <si>
    <t>Q III 2012</t>
  </si>
  <si>
    <t>Q IV 2012</t>
  </si>
  <si>
    <t>Q I 2013</t>
  </si>
  <si>
    <t>Q II 2013</t>
  </si>
  <si>
    <t>Q III 2013</t>
  </si>
  <si>
    <t>Q IV 2013</t>
  </si>
  <si>
    <t>Q I
2014</t>
  </si>
  <si>
    <t>Q II
2014</t>
  </si>
  <si>
    <t>Q III
2014</t>
  </si>
  <si>
    <t>Q IV
2014</t>
  </si>
  <si>
    <t>Q I
2015</t>
  </si>
  <si>
    <t>Q II
2015</t>
  </si>
  <si>
    <t>Q III
2015</t>
  </si>
  <si>
    <t>Q IV
2015</t>
  </si>
  <si>
    <t>Q I
2016</t>
  </si>
  <si>
    <t>I кв.  2009</t>
  </si>
  <si>
    <t xml:space="preserve"> II кв. 2009</t>
  </si>
  <si>
    <t xml:space="preserve"> III кв. 2009</t>
  </si>
  <si>
    <t xml:space="preserve"> IV кв. 2009</t>
  </si>
  <si>
    <t>I кв.  2010</t>
  </si>
  <si>
    <t xml:space="preserve"> II кв. 2010</t>
  </si>
  <si>
    <t xml:space="preserve"> III кв. 2010</t>
  </si>
  <si>
    <t xml:space="preserve"> IV кв. 2010</t>
  </si>
  <si>
    <t>I кв.  2011</t>
  </si>
  <si>
    <t xml:space="preserve"> II кв. 2011</t>
  </si>
  <si>
    <t xml:space="preserve"> III кв. 2011</t>
  </si>
  <si>
    <t xml:space="preserve"> IV кв. 2011</t>
  </si>
  <si>
    <t>I кв.  2012</t>
  </si>
  <si>
    <t xml:space="preserve"> II кв. 2012</t>
  </si>
  <si>
    <t xml:space="preserve"> III кв. 2012</t>
  </si>
  <si>
    <t xml:space="preserve"> IV кв. 2012</t>
  </si>
  <si>
    <t>I кв.  2013</t>
  </si>
  <si>
    <t xml:space="preserve"> II кв. 2013</t>
  </si>
  <si>
    <t xml:space="preserve"> III кв. 2013</t>
  </si>
  <si>
    <t xml:space="preserve"> IV кв. 2013</t>
  </si>
  <si>
    <t>I кв.  2014</t>
  </si>
  <si>
    <t xml:space="preserve"> II кв. 2014</t>
  </si>
  <si>
    <t xml:space="preserve"> III кв. 2014</t>
  </si>
  <si>
    <t xml:space="preserve"> IV кв. 2014</t>
  </si>
  <si>
    <t>I кв.  2015</t>
  </si>
  <si>
    <t xml:space="preserve"> II кв. 2015</t>
  </si>
  <si>
    <t xml:space="preserve"> III кв. 2015</t>
  </si>
  <si>
    <t xml:space="preserve"> IV кв. 2015</t>
  </si>
  <si>
    <t>I кв.  2016</t>
  </si>
  <si>
    <t xml:space="preserve">Contul curent </t>
  </si>
  <si>
    <t>Current account</t>
  </si>
  <si>
    <t>Счет текущих операций</t>
  </si>
  <si>
    <t xml:space="preserve">  Credit</t>
  </si>
  <si>
    <t xml:space="preserve">  Кредит</t>
  </si>
  <si>
    <t xml:space="preserve">  Debit</t>
  </si>
  <si>
    <t xml:space="preserve">  Дебет</t>
  </si>
  <si>
    <t xml:space="preserve">  Bunuri şi servicii</t>
  </si>
  <si>
    <t xml:space="preserve">  Goods and services</t>
  </si>
  <si>
    <t xml:space="preserve">  Товары и услуги</t>
  </si>
  <si>
    <t xml:space="preserve">    Credit</t>
  </si>
  <si>
    <t xml:space="preserve">    Кредит</t>
  </si>
  <si>
    <t xml:space="preserve">    Debit</t>
  </si>
  <si>
    <t xml:space="preserve">    Дебет</t>
  </si>
  <si>
    <t xml:space="preserve">    Bunuri</t>
  </si>
  <si>
    <t xml:space="preserve">    Goods</t>
  </si>
  <si>
    <t xml:space="preserve">    Товары</t>
  </si>
  <si>
    <t xml:space="preserve">      Credit</t>
  </si>
  <si>
    <t xml:space="preserve">      Кредит</t>
  </si>
  <si>
    <t xml:space="preserve">      Debit</t>
  </si>
  <si>
    <t xml:space="preserve">      Дебет</t>
  </si>
  <si>
    <t xml:space="preserve">      Mărfuri generale în baza balanţei de plăţi   </t>
  </si>
  <si>
    <t xml:space="preserve">      General merchandise on a balance of payments basis</t>
  </si>
  <si>
    <t xml:space="preserve">      Экспорт/импорт товаров по методологии платежного баланса</t>
  </si>
  <si>
    <t xml:space="preserve">        Credit</t>
  </si>
  <si>
    <t xml:space="preserve">        Кредит</t>
  </si>
  <si>
    <t xml:space="preserve">        Debit</t>
  </si>
  <si>
    <t xml:space="preserve">        Дебет</t>
  </si>
  <si>
    <t xml:space="preserve">        din care: reexport (credit)</t>
  </si>
  <si>
    <t xml:space="preserve">        Of which Re-exports (credit)</t>
  </si>
  <si>
    <t xml:space="preserve">        В т.ч.: Реэкспорт (кредит)</t>
  </si>
  <si>
    <t xml:space="preserve">      Exporturi nete de mărfuri negociate peste hotare (credit)</t>
  </si>
  <si>
    <t xml:space="preserve">      Net exports of goods under merchanting (credit)</t>
  </si>
  <si>
    <t xml:space="preserve">      Чистый экспорт товаров в рамках перепродажи товаров за границей (кредит)</t>
  </si>
  <si>
    <t xml:space="preserve">        Procurări de mărfuri negociate peste hotare (exporturi negative)</t>
  </si>
  <si>
    <t xml:space="preserve">        Goods acquired under merchanting (negative credit)</t>
  </si>
  <si>
    <t xml:space="preserve">        Товары, приобретенные в рамках перепродажи товаров за границей (отрицательный кредит)</t>
  </si>
  <si>
    <t xml:space="preserve">        Vânzări de mărfuri negociate peste hotare (credit)</t>
  </si>
  <si>
    <t xml:space="preserve">        Goods sold under merchanting (credit)</t>
  </si>
  <si>
    <t xml:space="preserve">        Товары, проданные в рамках перепродажи товаров за границей (кредит)</t>
  </si>
  <si>
    <t xml:space="preserve">      Aur nemonetar</t>
  </si>
  <si>
    <t xml:space="preserve">      Nonmonetary gold</t>
  </si>
  <si>
    <t xml:space="preserve">      Немонетарное золото</t>
  </si>
  <si>
    <t xml:space="preserve">    Servicii </t>
  </si>
  <si>
    <t xml:space="preserve">    Services</t>
  </si>
  <si>
    <t xml:space="preserve">    Услуги</t>
  </si>
  <si>
    <t xml:space="preserve">      Servicii de prelucrare a materiei prime ce aparţine altora</t>
  </si>
  <si>
    <t xml:space="preserve">      Manufacturing services on physical inputs owned by others</t>
  </si>
  <si>
    <t xml:space="preserve">      Услуги по обработке материальных ресурсов, принадлежащих другим сторонам</t>
  </si>
  <si>
    <t xml:space="preserve">        Bunuri prelucrate în economia naţională – bunuri expediate după transformare (Ct), bunuri primite pentru transformare (Dt)</t>
  </si>
  <si>
    <t xml:space="preserve">        Товары для переработки в стране, представляющей отчетность — Товары, возвращенные после переработки (К), Товары, полученные для переработки (Д)</t>
  </si>
  <si>
    <t xml:space="preserve">          Credit</t>
  </si>
  <si>
    <t xml:space="preserve">          Кредит</t>
  </si>
  <si>
    <t xml:space="preserve">          Debit</t>
  </si>
  <si>
    <t xml:space="preserve">          Дебет</t>
  </si>
  <si>
    <t xml:space="preserve">        Bunuri prelucrate peste hotare – bunuri expediate pentru transformare (Ct), bunuri primite după transformare (Dt)</t>
  </si>
  <si>
    <t xml:space="preserve">      Servicii de întreţinere şi de reparaţii</t>
  </si>
  <si>
    <t xml:space="preserve">      Maintenance and repair services n.i.e.</t>
  </si>
  <si>
    <t xml:space="preserve">      Услуги по ремонту и техническому обслуживанию, не отнесенные к другим категориям</t>
  </si>
  <si>
    <t xml:space="preserve">      Transport</t>
  </si>
  <si>
    <t xml:space="preserve">      Транспортные услуги</t>
  </si>
  <si>
    <t xml:space="preserve">        Pasageri </t>
  </si>
  <si>
    <t xml:space="preserve">        Passenger</t>
  </si>
  <si>
    <t xml:space="preserve">        Пассажирский</t>
  </si>
  <si>
    <t xml:space="preserve">        Mărfuri </t>
  </si>
  <si>
    <t xml:space="preserve">        Freight</t>
  </si>
  <si>
    <t xml:space="preserve">        Грузовой</t>
  </si>
  <si>
    <t xml:space="preserve">        Alte </t>
  </si>
  <si>
    <t xml:space="preserve">        Other</t>
  </si>
  <si>
    <t xml:space="preserve">        Прочий</t>
  </si>
  <si>
    <t xml:space="preserve">        Transport maritim</t>
  </si>
  <si>
    <t xml:space="preserve">        Sea transport</t>
  </si>
  <si>
    <t xml:space="preserve">        Морской транспорт</t>
  </si>
  <si>
    <t xml:space="preserve">          Pasageri</t>
  </si>
  <si>
    <t xml:space="preserve">          Passenger</t>
  </si>
  <si>
    <t xml:space="preserve">          Пассажирский</t>
  </si>
  <si>
    <t xml:space="preserve">            Credit</t>
  </si>
  <si>
    <t xml:space="preserve">            Кредит</t>
  </si>
  <si>
    <t xml:space="preserve">            Debit</t>
  </si>
  <si>
    <t xml:space="preserve">            Дебет</t>
  </si>
  <si>
    <t xml:space="preserve">          Mărfuri </t>
  </si>
  <si>
    <t xml:space="preserve">          Freight</t>
  </si>
  <si>
    <t xml:space="preserve">          Грузовой</t>
  </si>
  <si>
    <t xml:space="preserve">          Alte</t>
  </si>
  <si>
    <t xml:space="preserve">          Other</t>
  </si>
  <si>
    <t xml:space="preserve">          Прочий</t>
  </si>
  <si>
    <t xml:space="preserve">        Transport aerian</t>
  </si>
  <si>
    <t xml:space="preserve">        Air transport</t>
  </si>
  <si>
    <t xml:space="preserve">        Воздушный транспорт</t>
  </si>
  <si>
    <t xml:space="preserve">        Alte tipuri de transport</t>
  </si>
  <si>
    <t xml:space="preserve">        Other modes of transport</t>
  </si>
  <si>
    <t xml:space="preserve">        Прочие виды транспорта</t>
  </si>
  <si>
    <t xml:space="preserve">         Credit</t>
  </si>
  <si>
    <t xml:space="preserve">         Debit</t>
  </si>
  <si>
    <t xml:space="preserve">         Passenger</t>
  </si>
  <si>
    <t xml:space="preserve">      Servicii poştale şi de curier</t>
  </si>
  <si>
    <t xml:space="preserve">      Postal and courier services</t>
  </si>
  <si>
    <t xml:space="preserve">      Почтовые услуги и услуги курьерской связи</t>
  </si>
  <si>
    <t xml:space="preserve">      Călătorii</t>
  </si>
  <si>
    <t xml:space="preserve">      Travel</t>
  </si>
  <si>
    <t xml:space="preserve">      Поездки</t>
  </si>
  <si>
    <t xml:space="preserve">        De afaceri</t>
  </si>
  <si>
    <t xml:space="preserve">        Business</t>
  </si>
  <si>
    <t xml:space="preserve">        Деловые</t>
  </si>
  <si>
    <t xml:space="preserve">          Bunuri și servicii procurate de către lucrătorii de la frontieră, sezonieri şi alţi lucrători pe termen scurt</t>
  </si>
  <si>
    <t xml:space="preserve">          Acquisition of goods and services by border, seasonal, and other S-T workers</t>
  </si>
  <si>
    <t xml:space="preserve">          Приобретение товаров и услуг приграничными, сезонными и другими прибывающими на короткий срок работниками</t>
  </si>
  <si>
    <t xml:space="preserve">          Altele</t>
  </si>
  <si>
    <t xml:space="preserve">          Прочие</t>
  </si>
  <si>
    <t xml:space="preserve">        Personale</t>
  </si>
  <si>
    <t xml:space="preserve">        Personal</t>
  </si>
  <si>
    <t xml:space="preserve">        Личные</t>
  </si>
  <si>
    <t xml:space="preserve">          Servicii medicale</t>
  </si>
  <si>
    <t xml:space="preserve">          Health-related</t>
  </si>
  <si>
    <t xml:space="preserve">          В связи с состоянием здоровья</t>
  </si>
  <si>
    <t xml:space="preserve">          Servicii de învățământ</t>
  </si>
  <si>
    <t xml:space="preserve">          Education-related</t>
  </si>
  <si>
    <t xml:space="preserve">          В целях получения образования</t>
  </si>
  <si>
    <t xml:space="preserve">      Construcţii</t>
  </si>
  <si>
    <t xml:space="preserve">      Construction</t>
  </si>
  <si>
    <t xml:space="preserve">      Строительство</t>
  </si>
  <si>
    <t xml:space="preserve">        Construcţii peste hotare</t>
  </si>
  <si>
    <t xml:space="preserve">        Construction abroad</t>
  </si>
  <si>
    <t xml:space="preserve">        Строительство за границей</t>
  </si>
  <si>
    <t xml:space="preserve">        Construcţii în economia naţională</t>
  </si>
  <si>
    <t xml:space="preserve">        Construction in the reporting economy</t>
  </si>
  <si>
    <t xml:space="preserve">        Строительство в стране, представляющей отчетность</t>
  </si>
  <si>
    <t xml:space="preserve">      Servicii de asigurare şi pensii</t>
  </si>
  <si>
    <t xml:space="preserve">      Insurance and pension services</t>
  </si>
  <si>
    <t xml:space="preserve">      Услуги в области страхования и пенсионного обеспечения</t>
  </si>
  <si>
    <t xml:space="preserve">        Asigurări directe</t>
  </si>
  <si>
    <t xml:space="preserve">        Direct insurance</t>
  </si>
  <si>
    <t xml:space="preserve">        Прямое страхование</t>
  </si>
  <si>
    <t xml:space="preserve">        Reasigurări</t>
  </si>
  <si>
    <t xml:space="preserve">        Reinsurance</t>
  </si>
  <si>
    <t xml:space="preserve">        Перестрахование</t>
  </si>
  <si>
    <t xml:space="preserve">        Servicii auxiliare de asigurare</t>
  </si>
  <si>
    <t xml:space="preserve">        Auxiliary insurance services</t>
  </si>
  <si>
    <t xml:space="preserve">        Вспомогательные страховые услуги</t>
  </si>
  <si>
    <t xml:space="preserve">      Servicii financiare</t>
  </si>
  <si>
    <t xml:space="preserve">      Financial services</t>
  </si>
  <si>
    <t xml:space="preserve">      Финансовые услуги</t>
  </si>
  <si>
    <t xml:space="preserve">        Servicii financiare facturate explicit și altele  </t>
  </si>
  <si>
    <t xml:space="preserve">        Explicitly charged and other financial services</t>
  </si>
  <si>
    <t xml:space="preserve">        Услуги, за которые взимается плата в явной форме, и прочие финансовые услуги</t>
  </si>
  <si>
    <t xml:space="preserve">        Servicii de intermediere financiară indirect măsurate (SIFIM)</t>
  </si>
  <si>
    <t xml:space="preserve">        Financial intermediation services indirectly measured (FISIM)</t>
  </si>
  <si>
    <t xml:space="preserve">        Услуги по финансовому посредничеству, измеряемые косвенным образом (УФПИК)</t>
  </si>
  <si>
    <t xml:space="preserve">      Taxe pentru folosirea proprietăţii intelectuale n.c.a.</t>
  </si>
  <si>
    <t xml:space="preserve">      Charges for the use of intellectual property n.i.e.</t>
  </si>
  <si>
    <t xml:space="preserve">      Плата за пользование интеллектуальной собственностью, не отнесенная к другим категориям</t>
  </si>
  <si>
    <t xml:space="preserve">      Servicii de telecomunicaţii, de informatică şi de informare</t>
  </si>
  <si>
    <t xml:space="preserve">      Telecommunications, computer, and information services</t>
  </si>
  <si>
    <t xml:space="preserve">      Телекоммуникационные, компьютерные и информационные услуги</t>
  </si>
  <si>
    <t xml:space="preserve">        Servicii de telecomunicaţii</t>
  </si>
  <si>
    <t xml:space="preserve">        Telecommunications services</t>
  </si>
  <si>
    <t xml:space="preserve">        Телекоммуникационные услуги</t>
  </si>
  <si>
    <t xml:space="preserve">        Servicii de informatică</t>
  </si>
  <si>
    <t xml:space="preserve">        Computer services</t>
  </si>
  <si>
    <t xml:space="preserve">        Компьютерные услуги</t>
  </si>
  <si>
    <t xml:space="preserve">        Servicii de informare </t>
  </si>
  <si>
    <t xml:space="preserve">        Information services</t>
  </si>
  <si>
    <t xml:space="preserve">        Информационные услуги</t>
  </si>
  <si>
    <t xml:space="preserve">      Alte servicii de afaceri</t>
  </si>
  <si>
    <t xml:space="preserve">      Other business services</t>
  </si>
  <si>
    <t xml:space="preserve">      Прочие деловые услуги</t>
  </si>
  <si>
    <t xml:space="preserve">        Servicii de cercetare şi dezvoltare</t>
  </si>
  <si>
    <t xml:space="preserve">        Research and development services</t>
  </si>
  <si>
    <t xml:space="preserve">        Услуги в области научно-исследовательских и опытно-конструкторских работ</t>
  </si>
  <si>
    <t xml:space="preserve">        Servicii profesionale şi de consultanţă în management</t>
  </si>
  <si>
    <t xml:space="preserve">        Professional and management consulting services</t>
  </si>
  <si>
    <t xml:space="preserve">        Профессиональные услуги и консультационные услуги в области управления</t>
  </si>
  <si>
    <t xml:space="preserve">        Servicii tehnice, legate de comerț şi alte servicii de afaceri</t>
  </si>
  <si>
    <t xml:space="preserve">        Technical, trade-related, and other business services</t>
  </si>
  <si>
    <t xml:space="preserve">        Технические, связанные с торговлей и прочие деловые услуги</t>
  </si>
  <si>
    <t xml:space="preserve">      Servicii personale, culturale şi de recreare</t>
  </si>
  <si>
    <t xml:space="preserve">      Personal, cultural, and recreational services</t>
  </si>
  <si>
    <t xml:space="preserve">      Услуги частным лицам и услуги в сфере культуры и отдыха</t>
  </si>
  <si>
    <t xml:space="preserve">        Servicii audiovizuale şi aferente lor</t>
  </si>
  <si>
    <t xml:space="preserve">        Audiovisual and related services</t>
  </si>
  <si>
    <t xml:space="preserve">        Аудиовизуальные и связанные с ними услуги</t>
  </si>
  <si>
    <t xml:space="preserve">      Bunuri şi servicii ale administrației publice n.c.a.</t>
  </si>
  <si>
    <t xml:space="preserve">      Government goods and services n.i.e.</t>
  </si>
  <si>
    <t xml:space="preserve">      Государственные товары и услуги, не отнесенные к другим категориям</t>
  </si>
  <si>
    <t xml:space="preserve">    Venituri primare</t>
  </si>
  <si>
    <t xml:space="preserve">    Primary income</t>
  </si>
  <si>
    <t xml:space="preserve">    Первичные доходы</t>
  </si>
  <si>
    <t xml:space="preserve">      Remunerarea salariaților</t>
  </si>
  <si>
    <t xml:space="preserve">      Compensation of employees</t>
  </si>
  <si>
    <t xml:space="preserve">      Оплата труда</t>
  </si>
  <si>
    <t xml:space="preserve">      Venituri din investiţii</t>
  </si>
  <si>
    <t xml:space="preserve">      Investment income</t>
  </si>
  <si>
    <t xml:space="preserve">      Инвестиционные доходы</t>
  </si>
  <si>
    <t xml:space="preserve">        Venituri din investiţii directe</t>
  </si>
  <si>
    <t xml:space="preserve">        Direct investment</t>
  </si>
  <si>
    <t xml:space="preserve">        Прямые инвестиции</t>
  </si>
  <si>
    <t xml:space="preserve">          Venituri din participații la capital şi acțiuni ale fondurilor de investiţii</t>
  </si>
  <si>
    <t xml:space="preserve">          Income on equity and investment fund shares</t>
  </si>
  <si>
    <t xml:space="preserve">          Доходы от инструментов участия в капитале и паев/акций инвестиционных фондов</t>
  </si>
  <si>
    <t xml:space="preserve">            Dividende şi retrageri din veniturile quasi-corporaţiilor</t>
  </si>
  <si>
    <t xml:space="preserve">            Dividends and withdrawals from income of quasi-corporations</t>
  </si>
  <si>
    <t xml:space="preserve">            Дивиденды и изъятия из доходов  квазикорпораций</t>
  </si>
  <si>
    <t xml:space="preserve">              Credit</t>
  </si>
  <si>
    <t xml:space="preserve">              Кредит</t>
  </si>
  <si>
    <t xml:space="preserve">              Debit</t>
  </si>
  <si>
    <t xml:space="preserve">              Дебет</t>
  </si>
  <si>
    <t xml:space="preserve">              Investitorul direct în întreprinderea de investiţii directe</t>
  </si>
  <si>
    <t xml:space="preserve">              Direct investor in direct investment enterprises</t>
  </si>
  <si>
    <t xml:space="preserve">              Инвестиции прямого инвестора в предприятия прямого инвестирования</t>
  </si>
  <si>
    <t xml:space="preserve">                Credit</t>
  </si>
  <si>
    <t xml:space="preserve">                Кредит</t>
  </si>
  <si>
    <t xml:space="preserve">                Debit</t>
  </si>
  <si>
    <t xml:space="preserve">                Дебет</t>
  </si>
  <si>
    <t xml:space="preserve">            Profituri reinvestite</t>
  </si>
  <si>
    <t xml:space="preserve">          Reinvested earnings</t>
  </si>
  <si>
    <t xml:space="preserve">          Реинвестированные доходы</t>
  </si>
  <si>
    <t xml:space="preserve">          Dobânzi</t>
  </si>
  <si>
    <t xml:space="preserve">          Interest</t>
  </si>
  <si>
    <t xml:space="preserve">          Проценты </t>
  </si>
  <si>
    <t xml:space="preserve">            Investitorul direct în întreprinderea de investiţii directe</t>
  </si>
  <si>
    <t xml:space="preserve">            Direct investor in direct investment enterprises</t>
  </si>
  <si>
    <t xml:space="preserve">            Инвестиции прямого инвестора в предприятия прямого инвестирования</t>
  </si>
  <si>
    <t xml:space="preserve">            Informativ: dobânzi, înainte de SIFIM</t>
  </si>
  <si>
    <t xml:space="preserve">            Memorandum: Interest before FISIM</t>
  </si>
  <si>
    <t xml:space="preserve">            Для справки: проценты до оплаты УФПИК</t>
  </si>
  <si>
    <t xml:space="preserve">        Venituri din investiţii de portofoliu</t>
  </si>
  <si>
    <t xml:space="preserve">        Portfolio investment</t>
  </si>
  <si>
    <t xml:space="preserve">        Портфельные инвестиции</t>
  </si>
  <si>
    <t xml:space="preserve">          Investment income on equity and investment fund shares</t>
  </si>
  <si>
    <t xml:space="preserve">          Инвестиционные доходы от инструментов участия в капитале и паев/акций инвестиционных фондов</t>
  </si>
  <si>
    <t xml:space="preserve">            Dividende la participații la capital, exclusiv la acțiuni ale fondurilor de investiţii</t>
  </si>
  <si>
    <t xml:space="preserve">            Dividends on equity excluding investment fund shares</t>
  </si>
  <si>
    <t xml:space="preserve">            Дивиденды по инструментам участия в капитале, за исключением паев/акций инвестиционных фондов</t>
  </si>
  <si>
    <t xml:space="preserve">          Dobânzi pe termen lung</t>
  </si>
  <si>
    <t xml:space="preserve">          Long-term interest</t>
  </si>
  <si>
    <t xml:space="preserve">          Долгосрочные проценты</t>
  </si>
  <si>
    <t xml:space="preserve">            Дебит</t>
  </si>
  <si>
    <t xml:space="preserve">        Venituri din alte investiţii</t>
  </si>
  <si>
    <t xml:space="preserve">        Other investment</t>
  </si>
  <si>
    <t xml:space="preserve">        Прочие инвестиции</t>
  </si>
  <si>
    <t xml:space="preserve">          Проценты  </t>
  </si>
  <si>
    <t xml:space="preserve">        Active de rezervă (credit)</t>
  </si>
  <si>
    <t xml:space="preserve">        Reserve assets (Credit)</t>
  </si>
  <si>
    <t xml:space="preserve">        Резервные активы (Кредит)</t>
  </si>
  <si>
    <t xml:space="preserve">          Dobânzi (credit)</t>
  </si>
  <si>
    <t xml:space="preserve">          Interest (Credit)</t>
  </si>
  <si>
    <t xml:space="preserve">          Проценты  (Кредит)</t>
  </si>
  <si>
    <t xml:space="preserve">      Alte venituri primare</t>
  </si>
  <si>
    <t xml:space="preserve">      Other primary income</t>
  </si>
  <si>
    <t xml:space="preserve">      Прочие первичные доходы</t>
  </si>
  <si>
    <t xml:space="preserve">        Impozite pe producţie şi pe importuri</t>
  </si>
  <si>
    <t xml:space="preserve">        Taxes on products and production</t>
  </si>
  <si>
    <t xml:space="preserve">        Налоги на производство и импорт  </t>
  </si>
  <si>
    <t xml:space="preserve">        Renta</t>
  </si>
  <si>
    <t xml:space="preserve">        Rent</t>
  </si>
  <si>
    <t xml:space="preserve">        Рента</t>
  </si>
  <si>
    <t xml:space="preserve">    Venituri secundare</t>
  </si>
  <si>
    <t xml:space="preserve">    Secondary income</t>
  </si>
  <si>
    <t xml:space="preserve">    Вторичные доходы</t>
  </si>
  <si>
    <t xml:space="preserve">        Administraţia publică</t>
  </si>
  <si>
    <t xml:space="preserve">        General government</t>
  </si>
  <si>
    <t xml:space="preserve">        Сектор государственного управления</t>
  </si>
  <si>
    <t xml:space="preserve">          Impozite curente pe venit, patrimoniu, etc.  (credit)</t>
  </si>
  <si>
    <t xml:space="preserve">          Current taxes on income, wealth, etc. (credit)</t>
  </si>
  <si>
    <t xml:space="preserve">          Текущие налоги на доходы, имущество и т.д. (кредит)</t>
  </si>
  <si>
    <t xml:space="preserve">          Contribuţii sociale (credit)</t>
  </si>
  <si>
    <t xml:space="preserve">          Social contributions (credit)</t>
  </si>
  <si>
    <t xml:space="preserve">          Отчисления на социальные нужды (кредит)</t>
  </si>
  <si>
    <t xml:space="preserve">          Beneficii sociale (debit)</t>
  </si>
  <si>
    <t xml:space="preserve">          Social benefits (debit)</t>
  </si>
  <si>
    <t xml:space="preserve">          Социальные пособия  (дебет)</t>
  </si>
  <si>
    <t xml:space="preserve">          Cooperarea internaţională curentă</t>
  </si>
  <si>
    <t xml:space="preserve">          Current international cooperation</t>
  </si>
  <si>
    <t xml:space="preserve">          Текущие операции в рамках международного сотрудничества </t>
  </si>
  <si>
    <t xml:space="preserve">          Transferuri curente diverse</t>
  </si>
  <si>
    <t xml:space="preserve">          Miscellaneous current transfers of general government</t>
  </si>
  <si>
    <t xml:space="preserve">          Различные текущие трансферты сектора государственного управления</t>
  </si>
  <si>
    <t xml:space="preserve">        Alte sectoare (Societăți financiare, societăți nefinanciare, gospodăriile populației şi instituții fără scop lucrativ în serviciul gospodăriilor populației)</t>
  </si>
  <si>
    <t xml:space="preserve">        Financial corporations, nonfinancial corporations, households, and NPISHs</t>
  </si>
  <si>
    <t xml:space="preserve">        Финансовые организации, нефинансовые предприятия, домашние хозяйства и НКОДХ</t>
  </si>
  <si>
    <t xml:space="preserve">          Transferuri personale (transferuri curente între gospodăriile casnice  rezidente şi nerezidente)</t>
  </si>
  <si>
    <t xml:space="preserve">          Personal transfers (Current transfers between resident and nonresident households)</t>
  </si>
  <si>
    <t xml:space="preserve">          Личные трансферты (текущие трансферты между домашними хозяйствами-резидентами и домашними хозяйствами-нерезидентами)</t>
  </si>
  <si>
    <t xml:space="preserve">          Alte transferuri curente</t>
  </si>
  <si>
    <t xml:space="preserve">          Other current transfers</t>
  </si>
  <si>
    <t xml:space="preserve">          Прочие текущие трансферты</t>
  </si>
  <si>
    <t xml:space="preserve">            Impozite curente pe venit, patrimoniu, etc.(debit)</t>
  </si>
  <si>
    <t xml:space="preserve">            Current taxes on income, wealth, etc. (debit)</t>
  </si>
  <si>
    <t xml:space="preserve">            Текущие налоги на доходы, имущество и т.д. (дебет)</t>
  </si>
  <si>
    <t xml:space="preserve">            Contribuții sociale</t>
  </si>
  <si>
    <t xml:space="preserve">            Social contributions</t>
  </si>
  <si>
    <t xml:space="preserve">            Социальные взносы</t>
  </si>
  <si>
    <t xml:space="preserve">              Дебит</t>
  </si>
  <si>
    <t xml:space="preserve">            Beneficii sociale</t>
  </si>
  <si>
    <t xml:space="preserve">            Social benefits</t>
  </si>
  <si>
    <t xml:space="preserve">            Социальные пособия</t>
  </si>
  <si>
    <t xml:space="preserve">            Prime nete de asigurare (cu excepţia asigurărilor de viaţă)</t>
  </si>
  <si>
    <t xml:space="preserve">            Net nonlife insurance premiums</t>
  </si>
  <si>
    <t xml:space="preserve">            Чистые страховые премии, кроме страхования жизни </t>
  </si>
  <si>
    <t xml:space="preserve">            Despăgubiri nete de asigurare (cu excepţia asigurărilor de viaţă)</t>
  </si>
  <si>
    <t xml:space="preserve">            Nonlife insurance claims</t>
  </si>
  <si>
    <t xml:space="preserve">           Страховые возмещения, кроме страхования жизни</t>
  </si>
  <si>
    <t xml:space="preserve">            Cooperarea internaţională curentă</t>
  </si>
  <si>
    <t xml:space="preserve">            Current international cooperation</t>
  </si>
  <si>
    <t xml:space="preserve">          Текущие операции в рамках международного сотрудничества</t>
  </si>
  <si>
    <t xml:space="preserve">            Transferuri curente diverse</t>
  </si>
  <si>
    <t xml:space="preserve">            Miscellaneous current transfers</t>
  </si>
  <si>
    <t xml:space="preserve">            Различные текущие трансферты</t>
  </si>
  <si>
    <t>Contul de capital</t>
  </si>
  <si>
    <t>Capital account</t>
  </si>
  <si>
    <t>Счет операций с капиталом</t>
  </si>
  <si>
    <t xml:space="preserve">  Achiziţionarea brută (debit) / disponibilizarea brută (credit) a activelor nefinanciare neproduse</t>
  </si>
  <si>
    <t xml:space="preserve">  Валовое приобретение (Д) / выбытие (К) непроизведенных нефинансовых активов</t>
  </si>
  <si>
    <t xml:space="preserve">  Transferuri de capital</t>
  </si>
  <si>
    <t xml:space="preserve">  Capital transfers</t>
  </si>
  <si>
    <t xml:space="preserve">  Капитальные трансферты</t>
  </si>
  <si>
    <t xml:space="preserve">    Administraţia publică</t>
  </si>
  <si>
    <t xml:space="preserve">    General government</t>
  </si>
  <si>
    <t xml:space="preserve">    Сектор государственного управления</t>
  </si>
  <si>
    <t xml:space="preserve">    Societăți financiare, societăți nefinanciare, gospodăriile populației şi instituții fără scop lucrativ în serviciul gospodăriilor populației</t>
  </si>
  <si>
    <t xml:space="preserve">    Financial corporations, nonfinancial corporations, households, and NPISHs</t>
  </si>
  <si>
    <t xml:space="preserve">    Финансовые организации, нефинансовые предприятия, домашние хозяйства и НКОДХ</t>
  </si>
  <si>
    <t>Capacitatea netă (+)/ necesarul net (-) de finanţare (soldul contului curent şi de capital)</t>
  </si>
  <si>
    <t>Net lending (+) / net borrowing (-) (balance from current and capital account)</t>
  </si>
  <si>
    <t>Чистое кредитование (+) / чистое заимствование (-) (сальдо по данным счета текущих операций и счета операций с капиталом)</t>
  </si>
  <si>
    <t>Capacitatea netă (+)/ necesarul net (-) de finanţare (soldul contului financiar)</t>
  </si>
  <si>
    <t>Net lending (+) / net borrowing (-) (balance from financial account)</t>
  </si>
  <si>
    <t xml:space="preserve">Чистое кредитование (+) / чистое заимствование (-) (по данным финансового счета) </t>
  </si>
  <si>
    <t xml:space="preserve">  Investiţii directe</t>
  </si>
  <si>
    <t xml:space="preserve">  Direct investment</t>
  </si>
  <si>
    <t xml:space="preserve">  Прямые инвестиции</t>
  </si>
  <si>
    <t xml:space="preserve">    Achiziționarea netă de active financiare (ANA)</t>
  </si>
  <si>
    <t xml:space="preserve">    Net acquisition of financial assets</t>
  </si>
  <si>
    <t xml:space="preserve">    Чистое приобретение финансовых активов</t>
  </si>
  <si>
    <t xml:space="preserve">      Participații la capital și acțiuni ale fondurilor de investiţii</t>
  </si>
  <si>
    <t xml:space="preserve">      Equity and investment fund shares</t>
  </si>
  <si>
    <t xml:space="preserve">      Инструменты участия в капитале и паи/акции инвестиционных фондов</t>
  </si>
  <si>
    <t xml:space="preserve">        Participaţii la capital și acțiuni ale fondurilor de investiții, exceptând reinvestirea profiturilor</t>
  </si>
  <si>
    <t xml:space="preserve">        Equity other than reinvestment of earnings</t>
  </si>
  <si>
    <t xml:space="preserve">        Участие в капитале за исключением реинвестирования доходов</t>
  </si>
  <si>
    <t xml:space="preserve">          Investitorul direct în întreprinderea cu investiţii directe</t>
  </si>
  <si>
    <t xml:space="preserve">          Direct investor in direct investment enterprises</t>
  </si>
  <si>
    <t xml:space="preserve">          Инвестиции прямого инвестора в предприятия прямого инвестирования</t>
  </si>
  <si>
    <t xml:space="preserve">      Instrumente de natura datoriei</t>
  </si>
  <si>
    <t xml:space="preserve">      Debt instruments</t>
  </si>
  <si>
    <t xml:space="preserve">      Долговые инструменты</t>
  </si>
  <si>
    <t xml:space="preserve">        Investitorul direct în întreprinderea cu investiţii directe</t>
  </si>
  <si>
    <t xml:space="preserve">        Direct investor in direct investment enterprises</t>
  </si>
  <si>
    <t xml:space="preserve">        Инвестиции прямого инвестора в предприятия прямого инвестирования</t>
  </si>
  <si>
    <t xml:space="preserve">        Întreprinderea cu investiţii directe în investitorul său direct (investiţie inversă)</t>
  </si>
  <si>
    <t xml:space="preserve">        Direct investment enterprises in direct investor (reverse investment)</t>
  </si>
  <si>
    <t xml:space="preserve">        Инвестиции предприятий прямого инвестирования в прямого инвестора (обратное инвестирование)</t>
  </si>
  <si>
    <t xml:space="preserve">    Acumularea netă de pasive (ANP)</t>
  </si>
  <si>
    <t xml:space="preserve">    Net incurrence of liabilities</t>
  </si>
  <si>
    <t xml:space="preserve">    Чистое принятие обязательств</t>
  </si>
  <si>
    <t xml:space="preserve">         Инвестиции прямого инвестора в предприятия прямого инвестирования</t>
  </si>
  <si>
    <t xml:space="preserve">      Reinvestirea profiturilor</t>
  </si>
  <si>
    <t xml:space="preserve">      Reinvestment of earnings</t>
  </si>
  <si>
    <t xml:space="preserve">      Реинвестирование доходов</t>
  </si>
  <si>
    <t xml:space="preserve">  Investiţii de portofoliu</t>
  </si>
  <si>
    <t xml:space="preserve">  Portfolio investment</t>
  </si>
  <si>
    <t xml:space="preserve">  Портфельные инвестиции </t>
  </si>
  <si>
    <t xml:space="preserve">        Societăţi care acceptă depozite, exclusiv banca centrală</t>
  </si>
  <si>
    <t xml:space="preserve">        Deposit-taking corporations, except central bank</t>
  </si>
  <si>
    <t xml:space="preserve">        Депозитные организации, за исключением центрального банка</t>
  </si>
  <si>
    <t xml:space="preserve">        Alte sectoare</t>
  </si>
  <si>
    <t xml:space="preserve">        Other sectors</t>
  </si>
  <si>
    <t xml:space="preserve">        Прочие сектора</t>
  </si>
  <si>
    <t xml:space="preserve">          Societăţi nefinanciare, gospodăriile populaţiei şi instituții altele decât scop lucrativ în serviciul gospodăriilor populației</t>
  </si>
  <si>
    <t xml:space="preserve">          Nonfinancial corporations, households, and NPISHs</t>
  </si>
  <si>
    <t xml:space="preserve">          Нефинансовые предприятия, домашние хозяйства и НКОДХ</t>
  </si>
  <si>
    <t xml:space="preserve">      Debt securities</t>
  </si>
  <si>
    <t xml:space="preserve">      Долговые ценные бумаги </t>
  </si>
  <si>
    <t xml:space="preserve">          Pe termen lung</t>
  </si>
  <si>
    <t xml:space="preserve">          Long-term</t>
  </si>
  <si>
    <t xml:space="preserve">          Долгосрочные</t>
  </si>
  <si>
    <t xml:space="preserve">          Societăţi nefinanciare, gospodăriile populaţiei şi instituții fără scop lucrativ în serviciul gospodăriilor populației</t>
  </si>
  <si>
    <t xml:space="preserve">            Pe termen lung</t>
  </si>
  <si>
    <t xml:space="preserve">            Long-term</t>
  </si>
  <si>
    <t xml:space="preserve">            Долгосрочные</t>
  </si>
  <si>
    <t xml:space="preserve">        Administraţie publică</t>
  </si>
  <si>
    <t xml:space="preserve">        Societăţi ce acceptă depozite, altele decât banca centrală</t>
  </si>
  <si>
    <t xml:space="preserve">  Derivate financiare (altele decât rezervele) şi opţiuni pe acţiuni ale  angajaţilor</t>
  </si>
  <si>
    <t xml:space="preserve">  Financial derivatives (other than reserves) and employee stock options</t>
  </si>
  <si>
    <t xml:space="preserve">  Производные финансовые инструменты (кроме резервов) и опционы на акции для сотрудников </t>
  </si>
  <si>
    <t xml:space="preserve">    Deposit-taking corporations, except the central bank</t>
  </si>
  <si>
    <t xml:space="preserve">    Депозитные организации, за исключением центрального банка</t>
  </si>
  <si>
    <t xml:space="preserve">      Deposit-taking corporations, except the central bank</t>
  </si>
  <si>
    <t xml:space="preserve">      Депозитные организации, за исключением центрального банка</t>
  </si>
  <si>
    <t xml:space="preserve">      Deposit-taking corporations, except central bank</t>
  </si>
  <si>
    <t xml:space="preserve">  Alte investiţii</t>
  </si>
  <si>
    <t xml:space="preserve">  Other investment</t>
  </si>
  <si>
    <t xml:space="preserve">  Прочие инвестиции </t>
  </si>
  <si>
    <t xml:space="preserve">    Numerar şi depozite</t>
  </si>
  <si>
    <t xml:space="preserve">    Currency and deposits</t>
  </si>
  <si>
    <t xml:space="preserve">    Наличная валюта и депозиты </t>
  </si>
  <si>
    <t xml:space="preserve">      Achiziționarea netă de active financiare (ANA)</t>
  </si>
  <si>
    <t xml:space="preserve">      Net acquisition of financial assets</t>
  </si>
  <si>
    <t xml:space="preserve">      Чистое приобретение финансовых активов</t>
  </si>
  <si>
    <t xml:space="preserve">         Pe termen scurt</t>
  </si>
  <si>
    <t xml:space="preserve">         Short-term</t>
  </si>
  <si>
    <t xml:space="preserve">          Краткосрочные</t>
  </si>
  <si>
    <t xml:space="preserve">          Short-term</t>
  </si>
  <si>
    <t xml:space="preserve">         Societăţi nefinanciare, gospodăriile populaţiei şi instituții fără scop lucrativ în serviciul gospodăriilor populației</t>
  </si>
  <si>
    <t xml:space="preserve">          Nonfinancial corporations, households, NPISHs</t>
  </si>
  <si>
    <t xml:space="preserve">           Pe termen scurt</t>
  </si>
  <si>
    <t xml:space="preserve">            Short-term</t>
  </si>
  <si>
    <t xml:space="preserve">            Краткосрочные</t>
  </si>
  <si>
    <t xml:space="preserve">      Acumularea netă de pasive (ANP)</t>
  </si>
  <si>
    <t xml:space="preserve">      Net incurrence of liabilities</t>
  </si>
  <si>
    <t xml:space="preserve">      Чистое принятие обязательств</t>
  </si>
  <si>
    <t xml:space="preserve">        Deposit-taking corporations, except the central bank</t>
  </si>
  <si>
    <t xml:space="preserve">          Pe termen scurt</t>
  </si>
  <si>
    <t xml:space="preserve">    Împrumuturi </t>
  </si>
  <si>
    <t xml:space="preserve">    Loans</t>
  </si>
  <si>
    <t xml:space="preserve">    Ссуды и займы</t>
  </si>
  <si>
    <t xml:space="preserve">           Pe termen lung</t>
  </si>
  <si>
    <t xml:space="preserve">        Banca Centrală</t>
  </si>
  <si>
    <t xml:space="preserve">        Central bank</t>
  </si>
  <si>
    <t xml:space="preserve">        Центральный банк</t>
  </si>
  <si>
    <t xml:space="preserve">          Credite şi împrumuturi de la FMI (altele decît rezervele)</t>
  </si>
  <si>
    <t xml:space="preserve">          Credit and loans with the IMF</t>
  </si>
  <si>
    <t xml:space="preserve">          Ссуды и займы по операциям с МВФ (кроме резервов)</t>
  </si>
  <si>
    <t xml:space="preserve">          Altele pe termen lung</t>
  </si>
  <si>
    <t xml:space="preserve">          Other long-term</t>
  </si>
  <si>
    <t xml:space="preserve">          Прочие долгосрочные</t>
  </si>
  <si>
    <t xml:space="preserve">          Alte societăţi financiare</t>
  </si>
  <si>
    <t xml:space="preserve">          Other financial corporations</t>
  </si>
  <si>
    <t xml:space="preserve">        Прочие финансовые организации</t>
  </si>
  <si>
    <t xml:space="preserve">            Pe termen scurt</t>
  </si>
  <si>
    <t xml:space="preserve">    Credite comerciale şi avansuri</t>
  </si>
  <si>
    <t xml:space="preserve">    Trade credit and advances</t>
  </si>
  <si>
    <t xml:space="preserve">    Торговые кредиты и авансы </t>
  </si>
  <si>
    <t xml:space="preserve">          Прочие финансовые организации</t>
  </si>
  <si>
    <t xml:space="preserve">    Alte creanţe / pasive</t>
  </si>
  <si>
    <t xml:space="preserve">    Other accounts receivable/payable</t>
  </si>
  <si>
    <t xml:space="preserve">    Прочая дебиторская/кредиторская задолженность</t>
  </si>
  <si>
    <t xml:space="preserve">    Other sectors</t>
  </si>
  <si>
    <t xml:space="preserve">   Drepturi speciale de tragere</t>
  </si>
  <si>
    <t xml:space="preserve">  Special drawing rights</t>
  </si>
  <si>
    <t xml:space="preserve">  Специальные права заимствования </t>
  </si>
  <si>
    <t xml:space="preserve">  Active de rezervă</t>
  </si>
  <si>
    <t xml:space="preserve">  Reserve assets</t>
  </si>
  <si>
    <t xml:space="preserve">  Резервные активы</t>
  </si>
  <si>
    <t xml:space="preserve">    Aur monetar</t>
  </si>
  <si>
    <t xml:space="preserve">    Monetary gold</t>
  </si>
  <si>
    <t xml:space="preserve">    Монетарное золото</t>
  </si>
  <si>
    <r>
      <t xml:space="preserve">      </t>
    </r>
    <r>
      <rPr>
        <sz val="8"/>
        <rFont val="PermianSerifTypeface"/>
        <family val="3"/>
      </rPr>
      <t xml:space="preserve"> Lingouri de aur</t>
    </r>
    <r>
      <rPr>
        <b/>
        <sz val="8"/>
        <rFont val="PermianSerifTypeface"/>
        <family val="3"/>
      </rPr>
      <t xml:space="preserve"> </t>
    </r>
  </si>
  <si>
    <t xml:space="preserve">       Gold bullion </t>
  </si>
  <si>
    <t xml:space="preserve">       Золото в слитках</t>
  </si>
  <si>
    <t xml:space="preserve">    Drepturi speciale de tragere</t>
  </si>
  <si>
    <t xml:space="preserve">    Special drawing rights</t>
  </si>
  <si>
    <t xml:space="preserve">    Специальные права заимствования</t>
  </si>
  <si>
    <t xml:space="preserve">    Alte active de rezervă</t>
  </si>
  <si>
    <t xml:space="preserve">    Other reserve assets</t>
  </si>
  <si>
    <t xml:space="preserve">    Прочие резервные активы</t>
  </si>
  <si>
    <t xml:space="preserve">      Numerar şi depozite</t>
  </si>
  <si>
    <t xml:space="preserve">      Currency and deposits</t>
  </si>
  <si>
    <t xml:space="preserve">      Наличная валюта и депозиты</t>
  </si>
  <si>
    <t xml:space="preserve">        Creanţe faţă de autorităţi monetare</t>
  </si>
  <si>
    <t xml:space="preserve">        Claims on monetary authorities</t>
  </si>
  <si>
    <t xml:space="preserve">        Требования к органам денежно-кредитного регулирования</t>
  </si>
  <si>
    <t xml:space="preserve">        Creanţe faţă de alte instituţii</t>
  </si>
  <si>
    <t xml:space="preserve">        Claims on other entities</t>
  </si>
  <si>
    <t xml:space="preserve">        Требования к прочим институциональным единицам</t>
  </si>
  <si>
    <t xml:space="preserve">      Titluri de valoare</t>
  </si>
  <si>
    <t xml:space="preserve">      Securities</t>
  </si>
  <si>
    <t xml:space="preserve">      Ценные бумаги</t>
  </si>
  <si>
    <t xml:space="preserve">        Titluri de valoare</t>
  </si>
  <si>
    <t xml:space="preserve">        Debt securities</t>
  </si>
  <si>
    <t xml:space="preserve">        Долговые ценные бумаги</t>
  </si>
  <si>
    <t xml:space="preserve">          Долгосрочные </t>
  </si>
  <si>
    <t>Erori şi omisiuni nete</t>
  </si>
  <si>
    <t>Net errors and omissions</t>
  </si>
  <si>
    <t>Чистые ошибки и пропуски</t>
  </si>
  <si>
    <t>Informaţii suplimentare</t>
  </si>
  <si>
    <t>Supplementary Items</t>
  </si>
  <si>
    <t>Дополнительные статьи</t>
  </si>
  <si>
    <t/>
  </si>
  <si>
    <t>Arierate neincluse în finanţarea excepţională</t>
  </si>
  <si>
    <t>Arrears not in exceptional financing</t>
  </si>
  <si>
    <t xml:space="preserve">Просроченная задолженность, не включённая в исключительное финансирование </t>
  </si>
  <si>
    <t>Remiteri personale: Credit</t>
  </si>
  <si>
    <t>Personal remittances: Credit</t>
  </si>
  <si>
    <t>Личные денежные переводы: Кредит</t>
  </si>
  <si>
    <t>n/a</t>
  </si>
  <si>
    <t>Unitatea de măsură: milioane dolari SUA</t>
  </si>
  <si>
    <t>Balance of Payments of the Republic of Moldova for 2009 - 2016 (BPM6)</t>
  </si>
  <si>
    <t>Balanţa de plăţi a Republicii Moldova pentru 2009 - 2016 (MBP6)</t>
  </si>
  <si>
    <t>Платежный баланс Республики Молдова за 2009 - 2016 гг. (РПБ6)</t>
  </si>
  <si>
    <t xml:space="preserve">        Goods for processing in reporting economy — Goods returned (Ct), Goods received (Dt)</t>
  </si>
  <si>
    <t xml:space="preserve">        Goods for processing abroad — Goods sent (Ct), Goods returned (Dt)</t>
  </si>
  <si>
    <t xml:space="preserve">        Товары для переработки за границей — Товары, направленные на переработку (К),Товары, возвращенные после переработки (Д)</t>
  </si>
  <si>
    <t xml:space="preserve">  Gross acquisitions (Dt) / disposals (Ct) of nonproduced nonfinancial assets</t>
  </si>
  <si>
    <t>Q II
2016</t>
  </si>
  <si>
    <t>Q III
2016</t>
  </si>
  <si>
    <t>Q IV
2016</t>
  </si>
  <si>
    <t>II кв.  2016</t>
  </si>
  <si>
    <t>III кв.  2016</t>
  </si>
  <si>
    <t>IV кв.  2016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</si>
</sst>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,##0.0000"/>
    <numFmt numFmtId="165" formatCode="#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PermianSerifTypeface"/>
      <family val="3"/>
    </font>
    <font>
      <sz val="11"/>
      <name val="PermianSerifTypeface"/>
      <family val="3"/>
    </font>
    <font>
      <sz val="8"/>
      <name val="PermianSerifTypeface"/>
      <family val="3"/>
    </font>
    <font>
      <b/>
      <sz val="8"/>
      <name val="PermianSerifTypeface"/>
      <family val="3"/>
    </font>
    <font>
      <sz val="10"/>
      <color indexed="8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Times New Roman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8" applyFont="1" applyFill="1">
      <alignment/>
      <protection/>
    </xf>
    <xf numFmtId="0" fontId="4" fillId="0" borderId="0" xfId="58" applyFont="1" applyFill="1">
      <alignment/>
      <protection/>
    </xf>
    <xf numFmtId="2" fontId="26" fillId="0" borderId="10" xfId="61" applyNumberFormat="1" applyFont="1" applyBorder="1" applyAlignment="1">
      <alignment horizontal="right"/>
      <protection/>
    </xf>
    <xf numFmtId="2" fontId="26" fillId="0" borderId="10" xfId="61" applyNumberFormat="1" applyFont="1" applyBorder="1" applyAlignment="1">
      <alignment horizontal="center"/>
      <protection/>
    </xf>
    <xf numFmtId="0" fontId="5" fillId="0" borderId="11" xfId="58" applyFont="1" applyFill="1" applyBorder="1">
      <alignment/>
      <protection/>
    </xf>
    <xf numFmtId="164" fontId="5" fillId="0" borderId="11" xfId="58" applyNumberFormat="1" applyFont="1" applyFill="1" applyBorder="1" applyAlignment="1" applyProtection="1">
      <alignment horizontal="center" vertical="top" wrapText="1"/>
      <protection/>
    </xf>
    <xf numFmtId="0" fontId="5" fillId="33" borderId="11" xfId="58" applyFont="1" applyFill="1" applyBorder="1" applyAlignment="1">
      <alignment horizontal="center" vertical="top"/>
      <protection/>
    </xf>
    <xf numFmtId="2" fontId="5" fillId="0" borderId="11" xfId="55" applyNumberFormat="1" applyFont="1" applyFill="1" applyBorder="1" applyAlignment="1">
      <alignment horizontal="left" vertical="top" wrapText="1"/>
      <protection/>
    </xf>
    <xf numFmtId="4" fontId="5" fillId="0" borderId="11" xfId="55" applyNumberFormat="1" applyFont="1" applyFill="1" applyBorder="1" applyAlignment="1">
      <alignment horizontal="right" vertical="top" wrapText="1"/>
      <protection/>
    </xf>
    <xf numFmtId="4" fontId="5" fillId="33" borderId="11" xfId="55" applyNumberFormat="1" applyFont="1" applyFill="1" applyBorder="1" applyAlignment="1">
      <alignment horizontal="right" vertical="top" wrapText="1"/>
      <protection/>
    </xf>
    <xf numFmtId="4" fontId="5" fillId="33" borderId="11" xfId="58" applyNumberFormat="1" applyFont="1" applyFill="1" applyBorder="1" applyAlignment="1" applyProtection="1">
      <alignment horizontal="right" vertical="top"/>
      <protection locked="0"/>
    </xf>
    <xf numFmtId="4" fontId="5" fillId="0" borderId="11" xfId="58" applyNumberFormat="1" applyFont="1" applyFill="1" applyBorder="1" applyAlignment="1" applyProtection="1">
      <alignment horizontal="right" vertical="top"/>
      <protection locked="0"/>
    </xf>
    <xf numFmtId="4" fontId="5" fillId="0" borderId="11" xfId="58" applyNumberFormat="1" applyFont="1" applyFill="1" applyBorder="1" applyAlignment="1" applyProtection="1">
      <alignment horizontal="right" vertical="center"/>
      <protection locked="0"/>
    </xf>
    <xf numFmtId="4" fontId="5" fillId="33" borderId="11" xfId="58" applyNumberFormat="1" applyFont="1" applyFill="1" applyBorder="1" applyAlignment="1" applyProtection="1">
      <alignment horizontal="right" vertical="center"/>
      <protection locked="0"/>
    </xf>
    <xf numFmtId="4" fontId="5" fillId="0" borderId="11" xfId="58" applyNumberFormat="1" applyFont="1" applyFill="1" applyBorder="1" applyAlignment="1">
      <alignment horizontal="right" vertical="center"/>
      <protection/>
    </xf>
    <xf numFmtId="2" fontId="4" fillId="0" borderId="11" xfId="55" applyNumberFormat="1" applyFont="1" applyFill="1" applyBorder="1" applyAlignment="1">
      <alignment horizontal="left" vertical="top" wrapText="1"/>
      <protection/>
    </xf>
    <xf numFmtId="4" fontId="4" fillId="0" borderId="11" xfId="55" applyNumberFormat="1" applyFont="1" applyFill="1" applyBorder="1" applyAlignment="1">
      <alignment horizontal="right" vertical="top" wrapText="1"/>
      <protection/>
    </xf>
    <xf numFmtId="4" fontId="4" fillId="33" borderId="11" xfId="55" applyNumberFormat="1" applyFont="1" applyFill="1" applyBorder="1" applyAlignment="1">
      <alignment horizontal="right" vertical="top" wrapText="1"/>
      <protection/>
    </xf>
    <xf numFmtId="4" fontId="4" fillId="0" borderId="11" xfId="58" applyNumberFormat="1" applyFont="1" applyFill="1" applyBorder="1" applyAlignment="1" applyProtection="1">
      <alignment horizontal="right" vertical="top"/>
      <protection locked="0"/>
    </xf>
    <xf numFmtId="4" fontId="4" fillId="33" borderId="11" xfId="58" applyNumberFormat="1" applyFont="1" applyFill="1" applyBorder="1" applyAlignment="1">
      <alignment horizontal="right" vertical="top"/>
      <protection/>
    </xf>
    <xf numFmtId="4" fontId="4" fillId="0" borderId="11" xfId="58" applyNumberFormat="1" applyFont="1" applyFill="1" applyBorder="1" applyAlignment="1" applyProtection="1">
      <alignment horizontal="right" vertical="center"/>
      <protection locked="0"/>
    </xf>
    <xf numFmtId="4" fontId="4" fillId="33" borderId="11" xfId="58" applyNumberFormat="1" applyFont="1" applyFill="1" applyBorder="1" applyAlignment="1">
      <alignment horizontal="right" vertical="center"/>
      <protection/>
    </xf>
    <xf numFmtId="4" fontId="4" fillId="0" borderId="11" xfId="58" applyNumberFormat="1" applyFont="1" applyFill="1" applyBorder="1" applyAlignment="1">
      <alignment horizontal="right" vertical="center"/>
      <protection/>
    </xf>
    <xf numFmtId="0" fontId="5" fillId="0" borderId="0" xfId="58" applyFont="1" applyFill="1">
      <alignment/>
      <protection/>
    </xf>
    <xf numFmtId="4" fontId="4" fillId="33" borderId="11" xfId="58" applyNumberFormat="1" applyFont="1" applyFill="1" applyBorder="1" applyAlignment="1" applyProtection="1">
      <alignment horizontal="right" vertical="top"/>
      <protection locked="0"/>
    </xf>
    <xf numFmtId="4" fontId="4" fillId="33" borderId="11" xfId="58" applyNumberFormat="1" applyFont="1" applyFill="1" applyBorder="1" applyAlignment="1" applyProtection="1">
      <alignment horizontal="right" vertical="center"/>
      <protection locked="0"/>
    </xf>
    <xf numFmtId="4" fontId="4" fillId="0" borderId="11" xfId="55" applyNumberFormat="1" applyFont="1" applyFill="1" applyBorder="1" applyAlignment="1">
      <alignment horizontal="right" vertical="center" wrapText="1"/>
      <protection/>
    </xf>
    <xf numFmtId="2" fontId="4" fillId="0" borderId="11" xfId="55" applyNumberFormat="1" applyFont="1" applyFill="1" applyBorder="1" applyAlignment="1">
      <alignment horizontal="left" vertical="top"/>
      <protection/>
    </xf>
    <xf numFmtId="4" fontId="4" fillId="33" borderId="11" xfId="55" applyNumberFormat="1" applyFont="1" applyFill="1" applyBorder="1" applyAlignment="1">
      <alignment horizontal="right" vertical="center" wrapText="1"/>
      <protection/>
    </xf>
    <xf numFmtId="0" fontId="4" fillId="0" borderId="11" xfId="62" applyFont="1" applyFill="1" applyBorder="1" applyAlignment="1">
      <alignment horizontal="left" vertical="top" wrapText="1"/>
      <protection/>
    </xf>
    <xf numFmtId="0" fontId="4" fillId="0" borderId="11" xfId="62" applyFont="1" applyFill="1" applyBorder="1" applyAlignment="1" applyProtection="1">
      <alignment horizontal="left" vertical="top" wrapText="1"/>
      <protection/>
    </xf>
    <xf numFmtId="0" fontId="4" fillId="0" borderId="11" xfId="62" applyFont="1" applyFill="1" applyBorder="1" applyAlignment="1">
      <alignment horizontal="left" vertical="top"/>
      <protection/>
    </xf>
    <xf numFmtId="0" fontId="5" fillId="0" borderId="11" xfId="62" applyFont="1" applyFill="1" applyBorder="1" applyAlignment="1">
      <alignment horizontal="left" vertical="top" wrapText="1"/>
      <protection/>
    </xf>
    <xf numFmtId="0" fontId="4" fillId="0" borderId="11" xfId="60" applyFont="1" applyFill="1" applyBorder="1" applyAlignment="1" applyProtection="1">
      <alignment horizontal="left" vertical="top" wrapText="1"/>
      <protection/>
    </xf>
    <xf numFmtId="0" fontId="5" fillId="0" borderId="11" xfId="55" applyFont="1" applyFill="1" applyBorder="1" applyAlignment="1">
      <alignment horizontal="left" vertical="top" wrapText="1"/>
      <protection/>
    </xf>
    <xf numFmtId="0" fontId="4" fillId="0" borderId="11" xfId="55" applyFont="1" applyFill="1" applyBorder="1" applyAlignment="1">
      <alignment horizontal="left" vertical="top" wrapText="1"/>
      <protection/>
    </xf>
    <xf numFmtId="4" fontId="4" fillId="33" borderId="11" xfId="59" applyNumberFormat="1" applyFont="1" applyFill="1" applyBorder="1" applyAlignment="1">
      <alignment horizontal="right" vertical="top"/>
      <protection/>
    </xf>
    <xf numFmtId="4" fontId="4" fillId="0" borderId="11" xfId="59" applyNumberFormat="1" applyFont="1" applyFill="1" applyBorder="1" applyAlignment="1" applyProtection="1">
      <alignment horizontal="right" vertical="top"/>
      <protection locked="0"/>
    </xf>
    <xf numFmtId="4" fontId="4" fillId="0" borderId="11" xfId="59" applyNumberFormat="1" applyFont="1" applyFill="1" applyBorder="1" applyAlignment="1" applyProtection="1">
      <alignment horizontal="right" vertical="center"/>
      <protection locked="0"/>
    </xf>
    <xf numFmtId="4" fontId="4" fillId="33" borderId="11" xfId="59" applyNumberFormat="1" applyFont="1" applyFill="1" applyBorder="1" applyAlignment="1">
      <alignment horizontal="right" vertical="center"/>
      <protection/>
    </xf>
    <xf numFmtId="4" fontId="4" fillId="34" borderId="11" xfId="59" applyNumberFormat="1" applyFont="1" applyFill="1" applyBorder="1" applyAlignment="1" applyProtection="1">
      <alignment horizontal="right" vertical="top"/>
      <protection locked="0"/>
    </xf>
    <xf numFmtId="0" fontId="4" fillId="0" borderId="11" xfId="56" applyFont="1" applyFill="1" applyBorder="1" applyAlignment="1">
      <alignment horizontal="left" vertical="top" wrapText="1"/>
      <protection/>
    </xf>
    <xf numFmtId="4" fontId="4" fillId="0" borderId="11" xfId="59" applyNumberFormat="1" applyFont="1" applyFill="1" applyBorder="1" applyAlignment="1">
      <alignment horizontal="right" vertical="top"/>
      <protection/>
    </xf>
    <xf numFmtId="4" fontId="4" fillId="0" borderId="11" xfId="59" applyNumberFormat="1" applyFont="1" applyFill="1" applyBorder="1" applyAlignment="1">
      <alignment horizontal="right" vertical="center"/>
      <protection/>
    </xf>
    <xf numFmtId="4" fontId="4" fillId="33" borderId="11" xfId="59" applyNumberFormat="1" applyFont="1" applyFill="1" applyBorder="1" applyAlignment="1" applyProtection="1">
      <alignment horizontal="right" vertical="top"/>
      <protection locked="0"/>
    </xf>
    <xf numFmtId="4" fontId="4" fillId="0" borderId="11" xfId="57" applyNumberFormat="1" applyFont="1" applyFill="1" applyBorder="1" applyAlignment="1" applyProtection="1">
      <alignment horizontal="left" vertical="top" wrapText="1"/>
      <protection/>
    </xf>
    <xf numFmtId="4" fontId="4" fillId="0" borderId="11" xfId="57" applyNumberFormat="1" applyFont="1" applyFill="1" applyBorder="1" applyAlignment="1" applyProtection="1">
      <alignment horizontal="right" vertical="top" wrapText="1"/>
      <protection/>
    </xf>
    <xf numFmtId="4" fontId="4" fillId="33" borderId="11" xfId="57" applyNumberFormat="1" applyFont="1" applyFill="1" applyBorder="1" applyAlignment="1" applyProtection="1">
      <alignment horizontal="right" vertical="top" wrapText="1"/>
      <protection/>
    </xf>
    <xf numFmtId="0" fontId="5" fillId="0" borderId="11" xfId="59" applyFont="1" applyFill="1" applyBorder="1" applyAlignment="1">
      <alignment wrapText="1"/>
      <protection/>
    </xf>
    <xf numFmtId="0" fontId="5" fillId="0" borderId="11" xfId="59" applyFont="1" applyFill="1" applyBorder="1" applyAlignment="1" applyProtection="1">
      <alignment wrapText="1"/>
      <protection/>
    </xf>
    <xf numFmtId="4" fontId="5" fillId="0" borderId="11" xfId="59" applyNumberFormat="1" applyFont="1" applyFill="1" applyBorder="1" applyAlignment="1" applyProtection="1">
      <alignment horizontal="right" vertical="top"/>
      <protection locked="0"/>
    </xf>
    <xf numFmtId="4" fontId="5" fillId="33" borderId="11" xfId="59" applyNumberFormat="1" applyFont="1" applyFill="1" applyBorder="1" applyAlignment="1">
      <alignment horizontal="right" vertical="top"/>
      <protection/>
    </xf>
    <xf numFmtId="4" fontId="5" fillId="0" borderId="11" xfId="59" applyNumberFormat="1" applyFont="1" applyFill="1" applyBorder="1" applyAlignment="1" applyProtection="1">
      <alignment horizontal="right" vertical="center"/>
      <protection locked="0"/>
    </xf>
    <xf numFmtId="4" fontId="5" fillId="33" borderId="11" xfId="59" applyNumberFormat="1" applyFont="1" applyFill="1" applyBorder="1" applyAlignment="1">
      <alignment horizontal="right" vertical="center"/>
      <protection/>
    </xf>
    <xf numFmtId="4" fontId="5" fillId="33" borderId="11" xfId="58" applyNumberFormat="1" applyFont="1" applyFill="1" applyBorder="1" applyAlignment="1">
      <alignment horizontal="right" vertical="top"/>
      <protection/>
    </xf>
    <xf numFmtId="4" fontId="5" fillId="33" borderId="11" xfId="58" applyNumberFormat="1" applyFont="1" applyFill="1" applyBorder="1" applyAlignment="1">
      <alignment horizontal="right" vertical="center"/>
      <protection/>
    </xf>
    <xf numFmtId="4" fontId="4" fillId="0" borderId="11" xfId="59" applyNumberFormat="1" applyFont="1" applyFill="1" applyBorder="1" applyAlignment="1" applyProtection="1">
      <alignment horizontal="right" vertical="top"/>
      <protection/>
    </xf>
    <xf numFmtId="4" fontId="4" fillId="0" borderId="11" xfId="59" applyNumberFormat="1" applyFont="1" applyFill="1" applyBorder="1" applyAlignment="1" applyProtection="1">
      <alignment horizontal="right" vertical="center"/>
      <protection/>
    </xf>
    <xf numFmtId="0" fontId="5" fillId="0" borderId="0" xfId="55" applyFont="1" applyFill="1" applyBorder="1" applyAlignment="1">
      <alignment horizontal="left" vertical="top" wrapText="1"/>
      <protection/>
    </xf>
    <xf numFmtId="2" fontId="5" fillId="0" borderId="0" xfId="55" applyNumberFormat="1" applyFont="1" applyFill="1" applyBorder="1" applyAlignment="1">
      <alignment horizontal="left" vertical="top" wrapText="1"/>
      <protection/>
    </xf>
    <xf numFmtId="4" fontId="5" fillId="0" borderId="0" xfId="55" applyNumberFormat="1" applyFont="1" applyFill="1" applyBorder="1" applyAlignment="1">
      <alignment horizontal="right" vertical="top" wrapText="1"/>
      <protection/>
    </xf>
    <xf numFmtId="4" fontId="5" fillId="0" borderId="0" xfId="55" applyNumberFormat="1" applyFont="1" applyFill="1" applyBorder="1" applyAlignment="1">
      <alignment horizontal="right" vertical="center" wrapText="1"/>
      <protection/>
    </xf>
    <xf numFmtId="4" fontId="4" fillId="0" borderId="0" xfId="58" applyNumberFormat="1" applyFont="1" applyFill="1" applyBorder="1" applyAlignment="1">
      <alignment horizontal="right" vertical="top"/>
      <protection/>
    </xf>
    <xf numFmtId="0" fontId="4" fillId="0" borderId="0" xfId="58" applyFont="1" applyFill="1" applyBorder="1">
      <alignment/>
      <protection/>
    </xf>
    <xf numFmtId="4" fontId="5" fillId="0" borderId="0" xfId="58" applyNumberFormat="1" applyFont="1" applyFill="1" applyAlignment="1" applyProtection="1">
      <alignment horizontal="right" vertical="top"/>
      <protection locked="0"/>
    </xf>
    <xf numFmtId="4" fontId="4" fillId="0" borderId="0" xfId="58" applyNumberFormat="1" applyFont="1" applyFill="1" applyAlignment="1">
      <alignment horizontal="right" vertical="top"/>
      <protection/>
    </xf>
    <xf numFmtId="4" fontId="5" fillId="0" borderId="0" xfId="58" applyNumberFormat="1" applyFont="1" applyFill="1" applyAlignment="1" applyProtection="1">
      <alignment horizontal="right" vertical="center"/>
      <protection locked="0"/>
    </xf>
    <xf numFmtId="4" fontId="4" fillId="0" borderId="0" xfId="58" applyNumberFormat="1" applyFont="1" applyFill="1" applyAlignment="1">
      <alignment horizontal="right" vertical="center"/>
      <protection/>
    </xf>
    <xf numFmtId="4" fontId="4" fillId="0" borderId="11" xfId="58" applyNumberFormat="1" applyFont="1" applyFill="1" applyBorder="1" applyAlignment="1">
      <alignment horizontal="right" vertical="top"/>
      <protection/>
    </xf>
    <xf numFmtId="4" fontId="4" fillId="0" borderId="0" xfId="58" applyNumberFormat="1" applyFont="1" applyFill="1">
      <alignment/>
      <protection/>
    </xf>
    <xf numFmtId="165" fontId="4" fillId="0" borderId="0" xfId="58" applyNumberFormat="1" applyFont="1" applyFill="1" applyProtection="1">
      <alignment/>
      <protection locked="0"/>
    </xf>
    <xf numFmtId="164" fontId="4" fillId="0" borderId="0" xfId="58" applyNumberFormat="1" applyFont="1" applyFill="1" applyProtection="1">
      <alignment/>
      <protection locked="0"/>
    </xf>
    <xf numFmtId="0" fontId="2" fillId="0" borderId="0" xfId="58" applyFont="1" applyFill="1" applyAlignment="1">
      <alignment horizontal="left"/>
      <protection/>
    </xf>
    <xf numFmtId="0" fontId="4" fillId="0" borderId="0" xfId="61" applyFo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1 9 2 3" xfId="55"/>
    <cellStyle name="Normal 102 2" xfId="56"/>
    <cellStyle name="Normal 102 3" xfId="57"/>
    <cellStyle name="Normal 103 2 2" xfId="58"/>
    <cellStyle name="Normal 127" xfId="59"/>
    <cellStyle name="Normal 2 2 2 3" xfId="60"/>
    <cellStyle name="Normal 6 8" xfId="61"/>
    <cellStyle name="Normal_Book1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BLPL\CAP\2016\tr.IV_2016\Anexe_compilate2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PA\CHL\SECTORS\BOP\Bop02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y%20Documents\moldova\Oct2000mission\data\eff9911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Bref1098\RWBOP99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\BOP9703_stres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6_misiunileFMI\2014\DBP\Prognozare_Contului_curent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FIS\ESAF3\f11_2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OMMON\de_Lucru\BPM6%20trecere\BP%20tr4%202014%20editia%20VI\FMI_unit_CC_CK_18_03_2015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FRedirect\GROUP\BLPL\COMMON\de_Lucru\BPM6%20trecere\BP%20tr4%202014%20editia%20VI\FMI_unit_CC_CK_18_03_2015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BCLEMENTS\Local%20Settings\Temporary%20Internet%20Files\OLK5\External%20DSA%20Template_count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DATA\COUNTRY\Ghana\q-drive\GHA\External\GHABOP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FRedirect\Documents%20and%20Settings\BCLEMENTS\Local%20Settings\Temporary%20Internet%20Files\OLK5\External%20DSA%20Template_countr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orary%20Internet%20Files\OLK93A2\Macedonia\Missions\July2000\BriefingPaper\MacroframeworkJun0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WINDOWS\TEMP\CRI-BOP-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CRI-BOP-0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MKD\REP\TABLES\red98\Mk-red9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Dbase\Dinput\CRI-INPUT-A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Other-2002\CRI-INPUT-ABOP-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BP\MBP_VI\2012_2013\Comert_2014_BPM_6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BLPL\CBP\MBP_VI\2012_2013\Comert_2014_BPM_6.xlsx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5-TRANSFERURI%20CURENTE\2011%20(Zacon)\Trimestrul%20IV\1-Transferuri_Curente_4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SOFFICE\EXCEL\ARM\MONREV98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ARM_MONEY\CBA%20Data\Letsfinis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S\BGR\1MIS9805\FIELD\MAC98EF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Local%20Settings\Temporary%20Internet%20Files\OLK8\2001%20Art%20IV\September%2011\Brb_BOP_2001_September50percenttoursimshortfal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ON\1999\sept19\mnit08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gr\GEN\BG%20SINAW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prin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10">
          <cell r="AK10">
            <v>322.0973526926334</v>
          </cell>
          <cell r="AL10">
            <v>-34.38880090846237</v>
          </cell>
          <cell r="AM10">
            <v>-90.6970996926334</v>
          </cell>
          <cell r="AQ10">
            <v>310.1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ul curent"/>
      <sheetName val="total"/>
      <sheetName val="CSI"/>
      <sheetName val="RL"/>
      <sheetName val="bunuri BoP"/>
      <sheetName val="BNS"/>
      <sheetName val="Q_trend"/>
      <sheetName val="tranzit de gaz"/>
      <sheetName val="casa_STIB"/>
      <sheetName val="venituri"/>
      <sheetName val="DPMC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neg-sum"/>
      <sheetName val="special cons"/>
      <sheetName val="98BudRev"/>
      <sheetName val="Medium-Term "/>
      <sheetName val="Consolidated_Gov't"/>
      <sheetName val="State_Gov't"/>
      <sheetName val="prt-state"/>
      <sheetName val="PEF"/>
      <sheetName val="Budget 99"/>
      <sheetName val="Republican Gov't"/>
      <sheetName val="Rep. Summ."/>
      <sheetName val="9_98 rep  neg"/>
      <sheetName val="Local Gov't"/>
      <sheetName val="rep- monitor"/>
      <sheetName val="Output_Real"/>
      <sheetName val="Input_Real"/>
      <sheetName val="Input_BoP"/>
      <sheetName val="SPA-fin"/>
      <sheetName val="Tax_Arrears"/>
      <sheetName val="Input_Sheet Old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_GAS-GEE"/>
      <sheetName val="Monthly Debt service"/>
      <sheetName val="cash flow"/>
      <sheetName val="RMe"/>
      <sheetName val="TOC"/>
      <sheetName val="IN"/>
      <sheetName val="OUT"/>
      <sheetName val="OldOut"/>
      <sheetName val="OUT (2)"/>
      <sheetName val="Asp"/>
      <sheetName val="T-DSvc"/>
      <sheetName val="T-BOP"/>
      <sheetName val="T-DSA"/>
      <sheetName val="2001Cshflw"/>
      <sheetName val="2002Cshflw"/>
      <sheetName val="2003Cshflw"/>
      <sheetName val="2004Cshflw"/>
      <sheetName val="Main"/>
      <sheetName val="Ind"/>
      <sheetName val="X"/>
      <sheetName val="X-Id"/>
      <sheetName val="M"/>
      <sheetName val="M-Id"/>
      <sheetName val="Svc"/>
      <sheetName val="Int"/>
      <sheetName val="Tr"/>
      <sheetName val="Dsb"/>
      <sheetName val="Amt"/>
      <sheetName val="Req"/>
      <sheetName val="IMF"/>
      <sheetName val="NIR"/>
      <sheetName val="BOG"/>
      <sheetName val="Dbt"/>
      <sheetName val="HIPC-rlf"/>
      <sheetName val="T-BOP-DSA"/>
      <sheetName val="nominal relief "/>
      <sheetName val="DSA1001"/>
      <sheetName val="Null1"/>
      <sheetName val="WetaOld"/>
      <sheetName val="NEW-BIL"/>
      <sheetName val="ControlSheet"/>
      <sheetName val="T-Rq"/>
      <sheetName val="T-IMF"/>
      <sheetName val="EU-OUT"/>
      <sheetName val="Table 33"/>
      <sheetName val="Table 34"/>
      <sheetName val="Table 35"/>
      <sheetName val="Table 37"/>
      <sheetName val="Table 3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croframework-Ver.2"/>
      <sheetName val="Macroframework-Ver.1"/>
    </sheetNames>
    <sheetDataSet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2">
          <cell r="C2">
            <v>0</v>
          </cell>
        </row>
        <row r="3">
          <cell r="C3">
            <v>0</v>
          </cell>
        </row>
        <row r="4">
          <cell r="C4" t="str">
            <v>2009A1-2014A1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2">
          <cell r="C2">
            <v>0</v>
          </cell>
        </row>
        <row r="3">
          <cell r="C3">
            <v>0</v>
          </cell>
        </row>
        <row r="4">
          <cell r="C4" t="str">
            <v>2009A1-2014A1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3. TC pe zone"/>
      <sheetName val="4. TC pe tari"/>
      <sheetName val="AT tr1"/>
      <sheetName val="AT tr2"/>
      <sheetName val="AT tr3"/>
      <sheetName val="AT tr4"/>
    </sheetNames>
    <sheetDataSet>
      <sheetData sheetId="2">
        <row r="3">
          <cell r="C3">
            <v>23.41</v>
          </cell>
        </row>
        <row r="4">
          <cell r="C4">
            <v>2.41</v>
          </cell>
        </row>
      </sheetData>
      <sheetData sheetId="3">
        <row r="3">
          <cell r="C3">
            <v>22.58</v>
          </cell>
        </row>
        <row r="4">
          <cell r="C4">
            <v>1.86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  <sheetName val="MONREV98"/>
      <sheetName val="Cuadro 1"/>
      <sheetName val="Summary table"/>
      <sheetName val="SUMTAB_(2)"/>
    </sheetNames>
    <sheetDataSet>
      <sheetData sheetId="8">
        <row r="34">
          <cell r="C34">
            <v>3332.041999999999</v>
          </cell>
          <cell r="D34">
            <v>9651.826937500002</v>
          </cell>
          <cell r="E34">
            <v>18830.668999999998</v>
          </cell>
          <cell r="F34">
            <v>13414.53987681108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ashflowIMF"/>
      <sheetName val="Cashflow"/>
      <sheetName val="BP"/>
      <sheetName val="Finprog"/>
    </sheetNames>
    <sheetDataSet>
      <sheetData sheetId="1">
        <row r="32">
          <cell r="A32" t="str">
            <v>Other conversions</v>
          </cell>
          <cell r="B32" t="str">
            <v>²ÛÉ ÷áË³ñÏáõÙÝ»ñ</v>
          </cell>
          <cell r="C32" t="str">
            <v>Other conversions</v>
          </cell>
          <cell r="K32">
            <v>-23.14</v>
          </cell>
          <cell r="L32">
            <v>6.331</v>
          </cell>
          <cell r="M32">
            <v>5.21099999999998</v>
          </cell>
          <cell r="N32">
            <v>8.7</v>
          </cell>
          <cell r="O32">
            <v>61.99</v>
          </cell>
          <cell r="P32">
            <v>82.23199999999999</v>
          </cell>
          <cell r="Q32">
            <v>5.38777</v>
          </cell>
          <cell r="R32">
            <v>-16.315</v>
          </cell>
          <cell r="S32">
            <v>9.45222</v>
          </cell>
          <cell r="T32">
            <v>20.488</v>
          </cell>
          <cell r="U32">
            <v>19.01299</v>
          </cell>
          <cell r="V32">
            <v>-30.59029031211196</v>
          </cell>
          <cell r="W32">
            <v>-2.1941556250004624</v>
          </cell>
          <cell r="X32">
            <v>-1.60879860859963</v>
          </cell>
          <cell r="Y32">
            <v>-10.456</v>
          </cell>
          <cell r="Z32">
            <v>-44.849244545712054</v>
          </cell>
          <cell r="AE32">
            <v>0</v>
          </cell>
          <cell r="AF32">
            <v>-10</v>
          </cell>
          <cell r="AG32">
            <v>-10</v>
          </cell>
          <cell r="AH32">
            <v>-10</v>
          </cell>
        </row>
        <row r="33">
          <cell r="A33" t="str">
            <v>Interventions</v>
          </cell>
          <cell r="B33" t="str">
            <v>ÆÝï»ñí»ÝóÇ³Ý»ñ</v>
          </cell>
          <cell r="C33" t="str">
            <v>Interventions</v>
          </cell>
          <cell r="K33">
            <v>-33.4</v>
          </cell>
          <cell r="L33">
            <v>-10.425</v>
          </cell>
          <cell r="M33">
            <v>-5.875</v>
          </cell>
          <cell r="N33">
            <v>-8.68</v>
          </cell>
          <cell r="O33">
            <v>-19.512</v>
          </cell>
          <cell r="P33">
            <v>-44.492000000000004</v>
          </cell>
          <cell r="Q33">
            <v>-12</v>
          </cell>
          <cell r="R33">
            <v>3.779</v>
          </cell>
          <cell r="S33">
            <v>3.377</v>
          </cell>
          <cell r="T33">
            <v>-37.469</v>
          </cell>
          <cell r="U33">
            <v>-42.313</v>
          </cell>
          <cell r="V33">
            <v>-4.175</v>
          </cell>
          <cell r="W33">
            <v>-0.1</v>
          </cell>
          <cell r="X33">
            <v>-2.65</v>
          </cell>
          <cell r="Y33">
            <v>-0.656966</v>
          </cell>
          <cell r="Z33">
            <v>-7.581965999999999</v>
          </cell>
          <cell r="AA33">
            <v>-7.500000000000001</v>
          </cell>
          <cell r="AB33">
            <v>-10.2</v>
          </cell>
          <cell r="AC33">
            <v>-7.449999999999998</v>
          </cell>
          <cell r="AD33">
            <v>-12.899999999999999</v>
          </cell>
          <cell r="AE33">
            <v>-38.05</v>
          </cell>
          <cell r="AF33">
            <v>-7.83122499999997</v>
          </cell>
          <cell r="AG33">
            <v>-15.5936500000001</v>
          </cell>
          <cell r="AH33">
            <v>-15.6736500000001</v>
          </cell>
        </row>
        <row r="38">
          <cell r="A38" t="str">
            <v>Gross official reserves (formula)</v>
          </cell>
          <cell r="B38" t="str">
            <v>Ð³Ù³Ë³éÝ ³ñï³ùÇÝ å³ÑáõëïÝ»ñ (Íñ³·ñ. ÷áË³ñÅ»ùáí)</v>
          </cell>
          <cell r="C38" t="str">
            <v>Gross official reserves (formula)</v>
          </cell>
          <cell r="K38">
            <v>242.427</v>
          </cell>
          <cell r="L38">
            <v>259.633</v>
          </cell>
          <cell r="M38">
            <v>253.76899999999995</v>
          </cell>
          <cell r="N38">
            <v>262.88899999999995</v>
          </cell>
          <cell r="O38">
            <v>297.26699999999994</v>
          </cell>
          <cell r="P38">
            <v>297.26699999999994</v>
          </cell>
          <cell r="Q38">
            <v>288.4815237099999</v>
          </cell>
          <cell r="R38">
            <v>265.5284209949999</v>
          </cell>
          <cell r="S38">
            <v>301.46964582914194</v>
          </cell>
          <cell r="T38">
            <v>303.00363373211195</v>
          </cell>
          <cell r="U38">
            <v>303.00363373211195</v>
          </cell>
          <cell r="V38">
            <v>290.9757954836</v>
          </cell>
          <cell r="W38">
            <v>287.15079548359955</v>
          </cell>
          <cell r="X38">
            <v>296.47532499999994</v>
          </cell>
          <cell r="Y38">
            <v>313.74720331249995</v>
          </cell>
          <cell r="Z38">
            <v>313.74720331249995</v>
          </cell>
          <cell r="AA38">
            <v>307.65788331549993</v>
          </cell>
          <cell r="AB38">
            <v>316.01548037581813</v>
          </cell>
          <cell r="AC38">
            <v>333.59224332463634</v>
          </cell>
          <cell r="AD38">
            <v>343.34272349515453</v>
          </cell>
          <cell r="AE38">
            <v>343.3427234951545</v>
          </cell>
          <cell r="AF38">
            <v>344.5278616951545</v>
          </cell>
          <cell r="AG38">
            <v>347.1157921951544</v>
          </cell>
          <cell r="AH38">
            <v>328.6307706951543</v>
          </cell>
        </row>
      </sheetData>
      <sheetData sheetId="3">
        <row r="6">
          <cell r="D6">
            <v>1995</v>
          </cell>
          <cell r="E6">
            <v>1.96</v>
          </cell>
          <cell r="F6">
            <v>2.96</v>
          </cell>
          <cell r="G6">
            <v>3.96</v>
          </cell>
          <cell r="H6">
            <v>4.96</v>
          </cell>
          <cell r="I6">
            <v>1996</v>
          </cell>
          <cell r="J6">
            <v>1.97</v>
          </cell>
          <cell r="K6">
            <v>2.97</v>
          </cell>
          <cell r="L6">
            <v>3.97</v>
          </cell>
          <cell r="M6">
            <v>4.97</v>
          </cell>
          <cell r="N6">
            <v>1997</v>
          </cell>
          <cell r="O6">
            <v>1.98</v>
          </cell>
          <cell r="P6">
            <v>2.98</v>
          </cell>
          <cell r="Q6">
            <v>3.98</v>
          </cell>
          <cell r="R6">
            <v>4.98</v>
          </cell>
          <cell r="S6">
            <v>1998</v>
          </cell>
          <cell r="T6">
            <v>1.99</v>
          </cell>
          <cell r="U6">
            <v>2.99</v>
          </cell>
          <cell r="V6">
            <v>3.99</v>
          </cell>
          <cell r="W6">
            <v>4.99</v>
          </cell>
          <cell r="X6">
            <v>1999</v>
          </cell>
          <cell r="Y6">
            <v>1</v>
          </cell>
          <cell r="Z6">
            <v>2</v>
          </cell>
          <cell r="AA6">
            <v>3</v>
          </cell>
          <cell r="AB6">
            <v>4</v>
          </cell>
          <cell r="AC6">
            <v>2000</v>
          </cell>
          <cell r="AD6">
            <v>1.01</v>
          </cell>
          <cell r="AE6">
            <v>2.01</v>
          </cell>
          <cell r="AF6">
            <v>3.01</v>
          </cell>
          <cell r="AG6">
            <v>4.01</v>
          </cell>
          <cell r="AH6">
            <v>2001</v>
          </cell>
          <cell r="AI6">
            <v>2002</v>
          </cell>
          <cell r="AJ6">
            <v>2003</v>
          </cell>
        </row>
        <row r="7">
          <cell r="S7" t="str">
            <v>actual</v>
          </cell>
          <cell r="T7" t="str">
            <v>actual</v>
          </cell>
          <cell r="U7" t="str">
            <v>actual</v>
          </cell>
          <cell r="V7" t="str">
            <v>actual</v>
          </cell>
          <cell r="W7" t="str">
            <v>actual</v>
          </cell>
          <cell r="X7" t="str">
            <v>actual</v>
          </cell>
          <cell r="Y7" t="str">
            <v>actual</v>
          </cell>
          <cell r="Z7" t="str">
            <v>actual</v>
          </cell>
          <cell r="AA7" t="str">
            <v>actual</v>
          </cell>
          <cell r="AB7" t="str">
            <v>prog</v>
          </cell>
          <cell r="AC7" t="str">
            <v>prog</v>
          </cell>
          <cell r="AD7" t="str">
            <v>prog</v>
          </cell>
          <cell r="AE7" t="str">
            <v>prog</v>
          </cell>
          <cell r="AF7" t="str">
            <v>prog</v>
          </cell>
          <cell r="AG7" t="str">
            <v>prog</v>
          </cell>
          <cell r="AH7" t="str">
            <v>prog</v>
          </cell>
          <cell r="AI7" t="str">
            <v>prog</v>
          </cell>
          <cell r="AJ7" t="str">
            <v>prog</v>
          </cell>
        </row>
        <row r="9">
          <cell r="D9">
            <v>-218.37000000000003</v>
          </cell>
          <cell r="E9">
            <v>-63.71140142743856</v>
          </cell>
          <cell r="F9">
            <v>-68.2044887506834</v>
          </cell>
          <cell r="G9">
            <v>-62.49875</v>
          </cell>
          <cell r="H9">
            <v>-96.25850000000003</v>
          </cell>
          <cell r="I9">
            <v>-290.6731401781219</v>
          </cell>
          <cell r="J9">
            <v>-98.04890920000004</v>
          </cell>
          <cell r="K9">
            <v>-64.8603771</v>
          </cell>
          <cell r="L9">
            <v>-47.263414699999956</v>
          </cell>
          <cell r="M9">
            <v>-96.36911159999997</v>
          </cell>
          <cell r="N9">
            <v>-306.54181259999996</v>
          </cell>
          <cell r="O9">
            <v>-85.35029379999999</v>
          </cell>
          <cell r="P9">
            <v>-63.92015740000001</v>
          </cell>
          <cell r="Q9">
            <v>-99.62638030000001</v>
          </cell>
          <cell r="R9">
            <v>-153.6469482</v>
          </cell>
          <cell r="S9">
            <v>-402.5437796999999</v>
          </cell>
          <cell r="T9">
            <v>-56.387402134289125</v>
          </cell>
          <cell r="U9">
            <v>-65.8226643474007</v>
          </cell>
          <cell r="V9">
            <v>-69.89944677099128</v>
          </cell>
          <cell r="W9">
            <v>-114.82440136318209</v>
          </cell>
          <cell r="X9">
            <v>-306.93391461586316</v>
          </cell>
          <cell r="Y9">
            <v>-88.77095988262423</v>
          </cell>
          <cell r="Z9">
            <v>-68.20577581134083</v>
          </cell>
          <cell r="AA9">
            <v>-45.6213797243183</v>
          </cell>
          <cell r="AB9">
            <v>-75.25735977249099</v>
          </cell>
          <cell r="AC9">
            <v>-277.85547519077437</v>
          </cell>
          <cell r="AD9">
            <v>-86.46410950811692</v>
          </cell>
          <cell r="AE9">
            <v>-78.19925260668444</v>
          </cell>
          <cell r="AF9">
            <v>-70.01800670805548</v>
          </cell>
          <cell r="AG9">
            <v>-64.79051757627022</v>
          </cell>
          <cell r="AH9">
            <v>-299.4718863991271</v>
          </cell>
          <cell r="AI9">
            <v>-265.36048962995994</v>
          </cell>
          <cell r="AJ9">
            <v>-235.29776225346774</v>
          </cell>
        </row>
        <row r="10">
          <cell r="D10">
            <v>-368.27000000000004</v>
          </cell>
          <cell r="E10">
            <v>-90.06140142743855</v>
          </cell>
          <cell r="F10">
            <v>-92.7544887506834</v>
          </cell>
          <cell r="G10">
            <v>-97.04875</v>
          </cell>
          <cell r="H10">
            <v>-127.90850000000002</v>
          </cell>
          <cell r="I10">
            <v>-407.77314017812193</v>
          </cell>
          <cell r="J10">
            <v>-123.87040920000004</v>
          </cell>
          <cell r="K10">
            <v>-113.18987709999999</v>
          </cell>
          <cell r="L10">
            <v>-97.03791469999996</v>
          </cell>
          <cell r="M10">
            <v>-121.86461159999996</v>
          </cell>
          <cell r="N10">
            <v>-455.96281259999995</v>
          </cell>
          <cell r="O10">
            <v>-104.9882938</v>
          </cell>
          <cell r="P10">
            <v>-90.5086574</v>
          </cell>
          <cell r="Q10">
            <v>-132.95238030000002</v>
          </cell>
          <cell r="R10">
            <v>-186.8169482</v>
          </cell>
          <cell r="S10">
            <v>-515.2662796999999</v>
          </cell>
          <cell r="T10">
            <v>-76.09140213428913</v>
          </cell>
          <cell r="U10">
            <v>-91.9201643474007</v>
          </cell>
          <cell r="V10">
            <v>-96.68200330481889</v>
          </cell>
          <cell r="W10">
            <v>-136.01532505534848</v>
          </cell>
          <cell r="X10">
            <v>-400.70889484185716</v>
          </cell>
          <cell r="Y10">
            <v>-107.84988288819008</v>
          </cell>
          <cell r="Z10">
            <v>-99.72470345512562</v>
          </cell>
          <cell r="AA10">
            <v>-62.6198797243183</v>
          </cell>
          <cell r="AB10">
            <v>-107.75735977249099</v>
          </cell>
          <cell r="AC10">
            <v>-377.951825840125</v>
          </cell>
          <cell r="AD10">
            <v>-106.46410950811692</v>
          </cell>
          <cell r="AE10">
            <v>-103.19925260668444</v>
          </cell>
          <cell r="AF10">
            <v>-99.01800670805548</v>
          </cell>
          <cell r="AG10">
            <v>-98.79051757627022</v>
          </cell>
          <cell r="AH10">
            <v>-407.471886399127</v>
          </cell>
          <cell r="AI10">
            <v>-382.56048962995993</v>
          </cell>
          <cell r="AJ10">
            <v>-339.79776225346774</v>
          </cell>
        </row>
        <row r="11">
          <cell r="D11">
            <v>-402.97</v>
          </cell>
          <cell r="E11">
            <v>-96.58500000000001</v>
          </cell>
          <cell r="F11">
            <v>-107.01862499999996</v>
          </cell>
          <cell r="G11">
            <v>-117.83875</v>
          </cell>
          <cell r="H11">
            <v>-147.7425</v>
          </cell>
          <cell r="I11">
            <v>-469.184875</v>
          </cell>
          <cell r="J11">
            <v>-134.10400000000004</v>
          </cell>
          <cell r="K11">
            <v>-135.56194</v>
          </cell>
          <cell r="L11">
            <v>-131.50879999999995</v>
          </cell>
          <cell r="M11">
            <v>-158.30079999999995</v>
          </cell>
          <cell r="N11">
            <v>-559.4755399999999</v>
          </cell>
          <cell r="O11">
            <v>-124.72569999999999</v>
          </cell>
          <cell r="P11">
            <v>-129.5886</v>
          </cell>
          <cell r="Q11">
            <v>-135.20885000000004</v>
          </cell>
          <cell r="R11">
            <v>-187.9668</v>
          </cell>
          <cell r="S11">
            <v>-577.48995</v>
          </cell>
          <cell r="T11">
            <v>-92.85381000000001</v>
          </cell>
          <cell r="U11">
            <v>-107.2689</v>
          </cell>
          <cell r="V11">
            <v>-116.4195</v>
          </cell>
          <cell r="W11">
            <v>-157.427997</v>
          </cell>
          <cell r="X11">
            <v>-473.970207</v>
          </cell>
          <cell r="Y11">
            <v>-112.99705</v>
          </cell>
          <cell r="Z11">
            <v>-121.4123</v>
          </cell>
          <cell r="AA11">
            <v>-98.61250000000001</v>
          </cell>
          <cell r="AB11">
            <v>-136.24727894163388</v>
          </cell>
          <cell r="AC11">
            <v>-469.2691289416339</v>
          </cell>
          <cell r="AD11">
            <v>-109.98932791818659</v>
          </cell>
          <cell r="AE11">
            <v>-123.73368560439059</v>
          </cell>
          <cell r="AF11">
            <v>-135.30645861385548</v>
          </cell>
          <cell r="AG11">
            <v>-143.7337682227702</v>
          </cell>
          <cell r="AH11">
            <v>-512.7632403592029</v>
          </cell>
          <cell r="AI11">
            <v>-509.17234637805194</v>
          </cell>
          <cell r="AJ11">
            <v>-472.14355669414556</v>
          </cell>
        </row>
        <row r="12">
          <cell r="D12">
            <v>270.9</v>
          </cell>
          <cell r="E12">
            <v>42.51</v>
          </cell>
          <cell r="F12">
            <v>75.71000000000001</v>
          </cell>
          <cell r="G12">
            <v>89.72</v>
          </cell>
          <cell r="H12">
            <v>82.5</v>
          </cell>
          <cell r="I12">
            <v>290.44</v>
          </cell>
          <cell r="J12">
            <v>36.155</v>
          </cell>
          <cell r="K12">
            <v>55.768</v>
          </cell>
          <cell r="L12">
            <v>62.15</v>
          </cell>
          <cell r="M12">
            <v>79.56</v>
          </cell>
          <cell r="N12">
            <v>233.633</v>
          </cell>
          <cell r="O12">
            <v>57.559999999999995</v>
          </cell>
          <cell r="P12">
            <v>60.690000000000005</v>
          </cell>
          <cell r="Q12">
            <v>57.410000000000004</v>
          </cell>
          <cell r="R12">
            <v>53.216</v>
          </cell>
          <cell r="S12">
            <v>228.876</v>
          </cell>
          <cell r="T12">
            <v>64.13242</v>
          </cell>
          <cell r="U12">
            <v>61.1215</v>
          </cell>
          <cell r="V12">
            <v>62.19</v>
          </cell>
          <cell r="W12">
            <v>59.849403</v>
          </cell>
          <cell r="X12">
            <v>247.293323</v>
          </cell>
          <cell r="Y12">
            <v>60.959</v>
          </cell>
          <cell r="Z12">
            <v>84.325</v>
          </cell>
          <cell r="AA12">
            <v>74.358</v>
          </cell>
          <cell r="AB12">
            <v>87.0672358203125</v>
          </cell>
          <cell r="AC12">
            <v>306.70923582031253</v>
          </cell>
          <cell r="AD12">
            <v>80.14007451417469</v>
          </cell>
          <cell r="AE12">
            <v>85.4261742864071</v>
          </cell>
          <cell r="AF12">
            <v>90.00999468876066</v>
          </cell>
          <cell r="AG12">
            <v>98.18530156236304</v>
          </cell>
          <cell r="AH12">
            <v>353.76154505170547</v>
          </cell>
          <cell r="AI12">
            <v>397.9463620286635</v>
          </cell>
          <cell r="AJ12">
            <v>438.0593553211528</v>
          </cell>
        </row>
        <row r="13">
          <cell r="D13">
            <v>-673.87</v>
          </cell>
          <cell r="E13">
            <v>-139.095</v>
          </cell>
          <cell r="F13">
            <v>-182.72862499999997</v>
          </cell>
          <cell r="G13">
            <v>-207.55875</v>
          </cell>
          <cell r="H13">
            <v>-230.2425</v>
          </cell>
          <cell r="I13">
            <v>-759.624875</v>
          </cell>
          <cell r="J13">
            <v>-170.25900000000004</v>
          </cell>
          <cell r="K13">
            <v>-191.32994</v>
          </cell>
          <cell r="L13">
            <v>-193.65879999999996</v>
          </cell>
          <cell r="M13">
            <v>-237.86079999999995</v>
          </cell>
          <cell r="N13">
            <v>-793.10854</v>
          </cell>
          <cell r="O13">
            <v>-182.2857</v>
          </cell>
          <cell r="P13">
            <v>-190.2786</v>
          </cell>
          <cell r="Q13">
            <v>-192.61885000000004</v>
          </cell>
          <cell r="R13">
            <v>-241.18280000000001</v>
          </cell>
          <cell r="S13">
            <v>-806.3659500000001</v>
          </cell>
          <cell r="T13">
            <v>-156.98623</v>
          </cell>
          <cell r="U13">
            <v>-168.3904</v>
          </cell>
          <cell r="V13">
            <v>-178.6095</v>
          </cell>
          <cell r="W13">
            <v>-217.2774</v>
          </cell>
          <cell r="X13">
            <v>-721.26353</v>
          </cell>
          <cell r="Y13">
            <v>-173.95605</v>
          </cell>
          <cell r="Z13">
            <v>-205.7373</v>
          </cell>
          <cell r="AA13">
            <v>-172.97050000000002</v>
          </cell>
          <cell r="AB13">
            <v>-223.31451476194638</v>
          </cell>
          <cell r="AC13">
            <v>-775.9783647619464</v>
          </cell>
          <cell r="AD13">
            <v>-190.12940243236127</v>
          </cell>
          <cell r="AE13">
            <v>-209.1598598907977</v>
          </cell>
          <cell r="AF13">
            <v>-225.31645330261614</v>
          </cell>
          <cell r="AG13">
            <v>-241.91906978513325</v>
          </cell>
          <cell r="AH13">
            <v>-866.5247854109083</v>
          </cell>
          <cell r="AI13">
            <v>-907.1187084067154</v>
          </cell>
          <cell r="AJ13">
            <v>-910.2029120152984</v>
          </cell>
        </row>
        <row r="14">
          <cell r="D14">
            <v>-23.67</v>
          </cell>
          <cell r="E14">
            <v>-12.326401427438542</v>
          </cell>
          <cell r="F14">
            <v>-13.185863750683435</v>
          </cell>
          <cell r="G14">
            <v>-14.260000000000002</v>
          </cell>
          <cell r="H14">
            <v>-11.036000000000005</v>
          </cell>
          <cell r="I14">
            <v>-50.808265178121985</v>
          </cell>
          <cell r="J14">
            <v>-13.395686000000008</v>
          </cell>
          <cell r="K14">
            <v>-14.504844299999995</v>
          </cell>
          <cell r="L14">
            <v>-15.742642699999998</v>
          </cell>
          <cell r="M14">
            <v>-19.156499600000014</v>
          </cell>
          <cell r="N14">
            <v>-62.79967260000002</v>
          </cell>
          <cell r="O14">
            <v>-12.967693799999996</v>
          </cell>
          <cell r="P14">
            <v>-11.504857399999999</v>
          </cell>
          <cell r="Q14">
            <v>-15.698360299999997</v>
          </cell>
          <cell r="R14">
            <v>-22.677268199999986</v>
          </cell>
          <cell r="S14">
            <v>-62.848179699999974</v>
          </cell>
          <cell r="T14">
            <v>-12.541692134289125</v>
          </cell>
          <cell r="U14">
            <v>-14.6930963474007</v>
          </cell>
          <cell r="V14">
            <v>-13.92490330481889</v>
          </cell>
          <cell r="W14">
            <v>-20.871728055348477</v>
          </cell>
          <cell r="X14">
            <v>-62.03141984185719</v>
          </cell>
          <cell r="Y14">
            <v>-12.924932888190067</v>
          </cell>
          <cell r="Z14">
            <v>-13.439283455125626</v>
          </cell>
          <cell r="AA14">
            <v>-7.634654724318281</v>
          </cell>
          <cell r="AB14">
            <v>-14.3440735808571</v>
          </cell>
          <cell r="AC14">
            <v>-48.34294464849107</v>
          </cell>
          <cell r="AD14">
            <v>-18.943664717930346</v>
          </cell>
          <cell r="AE14">
            <v>-14.061337005793874</v>
          </cell>
          <cell r="AF14">
            <v>-5.0425897362</v>
          </cell>
          <cell r="AG14">
            <v>0.6304355328</v>
          </cell>
          <cell r="AH14">
            <v>-37.41715592712422</v>
          </cell>
          <cell r="AI14">
            <v>-28.326014198804017</v>
          </cell>
          <cell r="AJ14">
            <v>-21.090686769982227</v>
          </cell>
        </row>
        <row r="15">
          <cell r="D15">
            <v>28.6</v>
          </cell>
          <cell r="E15">
            <v>11.56459857256146</v>
          </cell>
          <cell r="F15">
            <v>16.273336249316564</v>
          </cell>
          <cell r="G15">
            <v>22.51</v>
          </cell>
          <cell r="H15">
            <v>27.362</v>
          </cell>
          <cell r="I15">
            <v>77.70993482187802</v>
          </cell>
          <cell r="J15">
            <v>17.027463999999995</v>
          </cell>
          <cell r="K15">
            <v>24.8442432</v>
          </cell>
          <cell r="L15">
            <v>28.270248000000002</v>
          </cell>
          <cell r="M15">
            <v>26.425772</v>
          </cell>
          <cell r="N15">
            <v>96.5677272</v>
          </cell>
          <cell r="O15">
            <v>28.260332000000002</v>
          </cell>
          <cell r="P15">
            <v>36.448546</v>
          </cell>
          <cell r="Q15">
            <v>33.731844</v>
          </cell>
          <cell r="R15">
            <v>32.275086</v>
          </cell>
          <cell r="S15">
            <v>130.71580799999998</v>
          </cell>
          <cell r="T15">
            <v>30.051913144710877</v>
          </cell>
          <cell r="U15">
            <v>30.508343032599303</v>
          </cell>
          <cell r="V15">
            <v>35.17577024518111</v>
          </cell>
          <cell r="W15">
            <v>40.062663794651534</v>
          </cell>
          <cell r="X15">
            <v>135.79869021714282</v>
          </cell>
          <cell r="Y15">
            <v>29.974563907590277</v>
          </cell>
          <cell r="Z15">
            <v>33.407001874874375</v>
          </cell>
          <cell r="AA15">
            <v>33.15479456211364</v>
          </cell>
          <cell r="AB15">
            <v>39.1137664</v>
          </cell>
          <cell r="AC15">
            <v>135.6501267445783</v>
          </cell>
          <cell r="AD15">
            <v>30.779013635033927</v>
          </cell>
          <cell r="AE15">
            <v>37.99139809482516</v>
          </cell>
          <cell r="AF15">
            <v>48.4574102638</v>
          </cell>
          <cell r="AG15">
            <v>55.5304355328</v>
          </cell>
          <cell r="AH15">
            <v>172.7582575264591</v>
          </cell>
          <cell r="AI15">
            <v>193.40904699472637</v>
          </cell>
          <cell r="AJ15">
            <v>210.622452177257</v>
          </cell>
        </row>
        <row r="16">
          <cell r="D16">
            <v>-52.27</v>
          </cell>
          <cell r="E16">
            <v>-23.891000000000002</v>
          </cell>
          <cell r="F16">
            <v>-29.4592</v>
          </cell>
          <cell r="G16">
            <v>-36.77</v>
          </cell>
          <cell r="H16">
            <v>-38.398</v>
          </cell>
          <cell r="I16">
            <v>-128.5182</v>
          </cell>
          <cell r="J16">
            <v>-30.423150000000003</v>
          </cell>
          <cell r="K16">
            <v>-39.349087499999996</v>
          </cell>
          <cell r="L16">
            <v>-44.0128907</v>
          </cell>
          <cell r="M16">
            <v>-45.58227160000001</v>
          </cell>
          <cell r="N16">
            <v>-159.36739980000002</v>
          </cell>
          <cell r="O16">
            <v>-41.2280258</v>
          </cell>
          <cell r="P16">
            <v>-47.9534034</v>
          </cell>
          <cell r="Q16">
            <v>-49.4302043</v>
          </cell>
          <cell r="R16">
            <v>-54.95235419999999</v>
          </cell>
          <cell r="S16">
            <v>-193.56398769999998</v>
          </cell>
          <cell r="T16">
            <v>-42.593605279</v>
          </cell>
          <cell r="U16">
            <v>-45.201439380000004</v>
          </cell>
          <cell r="V16">
            <v>-49.10067355</v>
          </cell>
          <cell r="W16">
            <v>-60.93439185000001</v>
          </cell>
          <cell r="X16">
            <v>-197.83011005900005</v>
          </cell>
          <cell r="Y16">
            <v>-42.899496795780344</v>
          </cell>
          <cell r="Z16">
            <v>-46.84628533</v>
          </cell>
          <cell r="AA16">
            <v>-40.789449286431925</v>
          </cell>
          <cell r="AB16">
            <v>-53.4578399808571</v>
          </cell>
          <cell r="AC16">
            <v>-183.99307139306939</v>
          </cell>
          <cell r="AD16">
            <v>-49.72267835296427</v>
          </cell>
          <cell r="AE16">
            <v>-52.05273510061903</v>
          </cell>
          <cell r="AF16">
            <v>-53.5</v>
          </cell>
          <cell r="AG16">
            <v>-54.9</v>
          </cell>
          <cell r="AH16">
            <v>-210.1754134535833</v>
          </cell>
          <cell r="AI16">
            <v>-221.73506119353038</v>
          </cell>
          <cell r="AJ16">
            <v>-231.71313894723923</v>
          </cell>
        </row>
        <row r="17">
          <cell r="D17">
            <v>40.02</v>
          </cell>
          <cell r="E17">
            <v>4.33</v>
          </cell>
          <cell r="F17">
            <v>7.949999999999999</v>
          </cell>
          <cell r="G17">
            <v>22.1</v>
          </cell>
          <cell r="H17">
            <v>10.349999999999998</v>
          </cell>
          <cell r="I17">
            <v>44.730000000000004</v>
          </cell>
          <cell r="J17">
            <v>8.067</v>
          </cell>
          <cell r="K17">
            <v>18.750999999999998</v>
          </cell>
          <cell r="L17">
            <v>33.315</v>
          </cell>
          <cell r="M17">
            <v>38.383</v>
          </cell>
          <cell r="N17">
            <v>98.51599999999999</v>
          </cell>
          <cell r="O17">
            <v>13.083</v>
          </cell>
          <cell r="P17">
            <v>27.922</v>
          </cell>
          <cell r="Q17">
            <v>5.271600000000001</v>
          </cell>
          <cell r="R17">
            <v>14.124</v>
          </cell>
          <cell r="S17">
            <v>60.400600000000004</v>
          </cell>
          <cell r="T17">
            <v>11.652</v>
          </cell>
          <cell r="U17">
            <v>10.489080000000001</v>
          </cell>
          <cell r="V17">
            <v>12.642000000000001</v>
          </cell>
          <cell r="W17">
            <v>20.168</v>
          </cell>
          <cell r="X17">
            <v>54.951080000000005</v>
          </cell>
          <cell r="Y17">
            <v>1.1699999999999982</v>
          </cell>
          <cell r="Z17">
            <v>14.730080000000003</v>
          </cell>
          <cell r="AA17">
            <v>20.087274999999998</v>
          </cell>
          <cell r="AB17">
            <v>18.33399275</v>
          </cell>
          <cell r="AC17">
            <v>54.32134775</v>
          </cell>
          <cell r="AD17">
            <v>4.468883128000002</v>
          </cell>
          <cell r="AE17">
            <v>12.595770003500004</v>
          </cell>
          <cell r="AF17">
            <v>17.331041642</v>
          </cell>
          <cell r="AG17">
            <v>16.312815113699997</v>
          </cell>
          <cell r="AH17">
            <v>50.7085098872</v>
          </cell>
          <cell r="AI17">
            <v>53.937870946896005</v>
          </cell>
          <cell r="AJ17">
            <v>51.43648121066002</v>
          </cell>
        </row>
        <row r="18">
          <cell r="D18">
            <v>18.35</v>
          </cell>
          <cell r="E18">
            <v>14.52</v>
          </cell>
          <cell r="F18">
            <v>19.5</v>
          </cell>
          <cell r="G18">
            <v>12.95</v>
          </cell>
          <cell r="H18">
            <v>20.52</v>
          </cell>
          <cell r="I18">
            <v>67.49</v>
          </cell>
          <cell r="J18">
            <v>15.5622768</v>
          </cell>
          <cell r="K18">
            <v>18.1259072</v>
          </cell>
          <cell r="L18">
            <v>16.898528</v>
          </cell>
          <cell r="M18">
            <v>17.209688</v>
          </cell>
          <cell r="N18">
            <v>67.7964</v>
          </cell>
          <cell r="O18">
            <v>19.6221</v>
          </cell>
          <cell r="P18">
            <v>22.6628</v>
          </cell>
          <cell r="Q18">
            <v>12.683229999999998</v>
          </cell>
          <cell r="R18">
            <v>9.703119999999998</v>
          </cell>
          <cell r="S18">
            <v>64.67125</v>
          </cell>
          <cell r="T18">
            <v>17.6521</v>
          </cell>
          <cell r="U18">
            <v>19.552751999999998</v>
          </cell>
          <cell r="V18">
            <v>21.0204</v>
          </cell>
          <cell r="W18">
            <v>22.1164</v>
          </cell>
          <cell r="X18">
            <v>80.341652</v>
          </cell>
          <cell r="Y18">
            <v>16.902099999999997</v>
          </cell>
          <cell r="Z18">
            <v>20.3968</v>
          </cell>
          <cell r="AA18">
            <v>23.54</v>
          </cell>
          <cell r="AB18">
            <v>24.5</v>
          </cell>
          <cell r="AC18">
            <v>85.3389</v>
          </cell>
          <cell r="AD18">
            <v>18</v>
          </cell>
          <cell r="AE18">
            <v>22</v>
          </cell>
          <cell r="AF18">
            <v>24</v>
          </cell>
          <cell r="AG18">
            <v>28</v>
          </cell>
          <cell r="AH18">
            <v>92</v>
          </cell>
          <cell r="AI18">
            <v>101</v>
          </cell>
          <cell r="AJ18">
            <v>102</v>
          </cell>
        </row>
        <row r="19">
          <cell r="D19">
            <v>149.9</v>
          </cell>
          <cell r="E19">
            <v>26.349999999999998</v>
          </cell>
          <cell r="F19">
            <v>24.55</v>
          </cell>
          <cell r="G19">
            <v>34.55</v>
          </cell>
          <cell r="H19">
            <v>31.65</v>
          </cell>
          <cell r="I19">
            <v>117.1</v>
          </cell>
          <cell r="J19">
            <v>25.821499999999997</v>
          </cell>
          <cell r="K19">
            <v>48.3295</v>
          </cell>
          <cell r="L19">
            <v>49.7745</v>
          </cell>
          <cell r="M19">
            <v>25.4955</v>
          </cell>
          <cell r="N19">
            <v>149.421</v>
          </cell>
          <cell r="O19">
            <v>19.638</v>
          </cell>
          <cell r="P19">
            <v>26.5885</v>
          </cell>
          <cell r="Q19">
            <v>33.32600000000001</v>
          </cell>
          <cell r="R19">
            <v>33.17</v>
          </cell>
          <cell r="S19">
            <v>112.72250000000001</v>
          </cell>
          <cell r="T19">
            <v>19.704</v>
          </cell>
          <cell r="U19">
            <v>26.0975</v>
          </cell>
          <cell r="V19">
            <v>26.78255653382762</v>
          </cell>
          <cell r="W19">
            <v>21.1909236921664</v>
          </cell>
          <cell r="X19">
            <v>93.77498022599403</v>
          </cell>
          <cell r="Y19">
            <v>19.078923005565862</v>
          </cell>
          <cell r="Z19">
            <v>31.51892764378479</v>
          </cell>
          <cell r="AA19">
            <v>16.9985</v>
          </cell>
          <cell r="AB19">
            <v>32.5</v>
          </cell>
          <cell r="AC19">
            <v>100.09635064935065</v>
          </cell>
          <cell r="AD19">
            <v>20</v>
          </cell>
          <cell r="AE19">
            <v>25</v>
          </cell>
          <cell r="AF19">
            <v>29</v>
          </cell>
          <cell r="AG19">
            <v>34</v>
          </cell>
          <cell r="AH19">
            <v>108</v>
          </cell>
          <cell r="AI19">
            <v>117.2</v>
          </cell>
          <cell r="AJ19">
            <v>104.5</v>
          </cell>
        </row>
        <row r="21">
          <cell r="D21">
            <v>235.54700000000005</v>
          </cell>
          <cell r="E21">
            <v>59.19499999999999</v>
          </cell>
          <cell r="F21">
            <v>54.84599999999999</v>
          </cell>
          <cell r="G21">
            <v>45.919999999999995</v>
          </cell>
          <cell r="H21">
            <v>121.98</v>
          </cell>
          <cell r="I21">
            <v>281.941</v>
          </cell>
          <cell r="J21">
            <v>75.74199999999998</v>
          </cell>
          <cell r="K21">
            <v>62.456</v>
          </cell>
          <cell r="L21">
            <v>97.20799999999997</v>
          </cell>
          <cell r="M21">
            <v>110.2817</v>
          </cell>
          <cell r="N21">
            <v>345.68769999999995</v>
          </cell>
          <cell r="O21">
            <v>76.61600000000001</v>
          </cell>
          <cell r="P21">
            <v>63.872000000000014</v>
          </cell>
          <cell r="Q21">
            <v>94.358</v>
          </cell>
          <cell r="R21">
            <v>167.55100000000002</v>
          </cell>
          <cell r="S21">
            <v>402.39700000000005</v>
          </cell>
          <cell r="T21">
            <v>44.47682375000001</v>
          </cell>
          <cell r="U21">
            <v>42.080171875000005</v>
          </cell>
          <cell r="V21">
            <v>95.87098174999998</v>
          </cell>
          <cell r="W21">
            <v>117.444147875</v>
          </cell>
          <cell r="X21">
            <v>299.87212525</v>
          </cell>
          <cell r="Y21">
            <v>75.03665</v>
          </cell>
          <cell r="Z21">
            <v>72.2216576994434</v>
          </cell>
          <cell r="AA21">
            <v>54.2114</v>
          </cell>
          <cell r="AB21">
            <v>104.46457516030006</v>
          </cell>
          <cell r="AC21">
            <v>305.93428285974346</v>
          </cell>
          <cell r="AD21">
            <v>71.5826640472875</v>
          </cell>
          <cell r="AE21">
            <v>90.32855272035258</v>
          </cell>
          <cell r="AF21">
            <v>79.96588660514018</v>
          </cell>
          <cell r="AG21">
            <v>80.38544723015883</v>
          </cell>
          <cell r="AH21">
            <v>322.2625506029391</v>
          </cell>
          <cell r="AI21">
            <v>297.5418607044029</v>
          </cell>
          <cell r="AJ21">
            <v>222.28764698061184</v>
          </cell>
        </row>
        <row r="22">
          <cell r="D22">
            <v>8.05</v>
          </cell>
          <cell r="E22">
            <v>3.6</v>
          </cell>
          <cell r="F22">
            <v>2.6</v>
          </cell>
          <cell r="G22">
            <v>1.2</v>
          </cell>
          <cell r="H22">
            <v>6</v>
          </cell>
          <cell r="I22">
            <v>13.4</v>
          </cell>
          <cell r="J22">
            <v>2.35</v>
          </cell>
          <cell r="K22">
            <v>4.7</v>
          </cell>
          <cell r="L22">
            <v>2.1</v>
          </cell>
          <cell r="M22">
            <v>1.73</v>
          </cell>
          <cell r="N22">
            <v>10.88</v>
          </cell>
          <cell r="O22">
            <v>2.52</v>
          </cell>
          <cell r="P22">
            <v>2.13</v>
          </cell>
          <cell r="Q22">
            <v>2.54</v>
          </cell>
          <cell r="R22">
            <v>2.55</v>
          </cell>
          <cell r="S22">
            <v>9.74</v>
          </cell>
          <cell r="T22">
            <v>2.8</v>
          </cell>
          <cell r="U22">
            <v>3</v>
          </cell>
          <cell r="V22">
            <v>3.17</v>
          </cell>
          <cell r="W22">
            <v>7.88</v>
          </cell>
          <cell r="X22">
            <v>16.849999999999998</v>
          </cell>
          <cell r="Y22">
            <v>7.04</v>
          </cell>
          <cell r="Z22">
            <v>4.705157699443413</v>
          </cell>
          <cell r="AA22">
            <v>5.14</v>
          </cell>
          <cell r="AB22">
            <v>2.925</v>
          </cell>
          <cell r="AC22">
            <v>19.810157699443415</v>
          </cell>
          <cell r="AD22">
            <v>16.5</v>
          </cell>
          <cell r="AE22">
            <v>17</v>
          </cell>
          <cell r="AF22">
            <v>17.5</v>
          </cell>
          <cell r="AG22">
            <v>18.5</v>
          </cell>
          <cell r="AH22">
            <v>69.5</v>
          </cell>
          <cell r="AI22">
            <v>60.178</v>
          </cell>
          <cell r="AJ22">
            <v>10.345500000000001</v>
          </cell>
        </row>
        <row r="23">
          <cell r="D23">
            <v>25.32</v>
          </cell>
          <cell r="E23">
            <v>5.26</v>
          </cell>
          <cell r="F23">
            <v>6.24</v>
          </cell>
          <cell r="G23">
            <v>3</v>
          </cell>
          <cell r="H23">
            <v>3.07</v>
          </cell>
          <cell r="I23">
            <v>17.57</v>
          </cell>
          <cell r="J23">
            <v>6.34</v>
          </cell>
          <cell r="K23">
            <v>5.29</v>
          </cell>
          <cell r="L23">
            <v>16.03</v>
          </cell>
          <cell r="M23">
            <v>24.279999999999998</v>
          </cell>
          <cell r="N23">
            <v>51.94</v>
          </cell>
          <cell r="O23">
            <v>84.5</v>
          </cell>
          <cell r="P23">
            <v>26.163</v>
          </cell>
          <cell r="Q23">
            <v>29.71</v>
          </cell>
          <cell r="R23">
            <v>80.456</v>
          </cell>
          <cell r="S23">
            <v>220.829</v>
          </cell>
          <cell r="T23">
            <v>14.908</v>
          </cell>
          <cell r="U23">
            <v>45.455</v>
          </cell>
          <cell r="V23">
            <v>30.96</v>
          </cell>
          <cell r="W23">
            <v>30.711000000000002</v>
          </cell>
          <cell r="X23">
            <v>122.034</v>
          </cell>
          <cell r="Y23">
            <v>44.127</v>
          </cell>
          <cell r="Z23">
            <v>35.153999999999996</v>
          </cell>
          <cell r="AA23">
            <v>20.2965</v>
          </cell>
          <cell r="AB23">
            <v>40.5</v>
          </cell>
          <cell r="AC23">
            <v>140.07750000000001</v>
          </cell>
          <cell r="AD23">
            <v>40</v>
          </cell>
          <cell r="AE23">
            <v>54</v>
          </cell>
          <cell r="AF23">
            <v>33</v>
          </cell>
          <cell r="AG23">
            <v>53</v>
          </cell>
          <cell r="AH23">
            <v>180</v>
          </cell>
          <cell r="AI23">
            <v>170</v>
          </cell>
          <cell r="AJ23">
            <v>170</v>
          </cell>
        </row>
        <row r="24">
          <cell r="D24">
            <v>0</v>
          </cell>
          <cell r="E24">
            <v>0.2</v>
          </cell>
          <cell r="F24">
            <v>0.6</v>
          </cell>
          <cell r="G24">
            <v>0.4</v>
          </cell>
          <cell r="H24">
            <v>6.03</v>
          </cell>
          <cell r="I24">
            <v>7.23</v>
          </cell>
          <cell r="J24">
            <v>4.6499999999999995</v>
          </cell>
          <cell r="K24">
            <v>5.21</v>
          </cell>
          <cell r="L24">
            <v>4.21</v>
          </cell>
          <cell r="M24">
            <v>1.6837</v>
          </cell>
          <cell r="N24">
            <v>15.7537</v>
          </cell>
          <cell r="O24">
            <v>0.4760000000000002</v>
          </cell>
          <cell r="P24">
            <v>0.46</v>
          </cell>
          <cell r="Q24">
            <v>-12.07</v>
          </cell>
          <cell r="R24">
            <v>-4.81</v>
          </cell>
          <cell r="S24">
            <v>-15.943999999999999</v>
          </cell>
          <cell r="T24">
            <v>0.62</v>
          </cell>
          <cell r="U24">
            <v>0.24</v>
          </cell>
          <cell r="V24">
            <v>1.11</v>
          </cell>
          <cell r="W24">
            <v>-0.33</v>
          </cell>
          <cell r="X24">
            <v>1.6400000000000001</v>
          </cell>
          <cell r="Y24">
            <v>-0.2</v>
          </cell>
          <cell r="Z24">
            <v>-0.91</v>
          </cell>
          <cell r="AA24">
            <v>-0.63</v>
          </cell>
          <cell r="AB24">
            <v>1.7329999999999999</v>
          </cell>
          <cell r="AC24">
            <v>-0.007000000000000339</v>
          </cell>
          <cell r="AD24">
            <v>0.2</v>
          </cell>
          <cell r="AE24">
            <v>0.2</v>
          </cell>
          <cell r="AF24">
            <v>0.2</v>
          </cell>
          <cell r="AG24">
            <v>0.2</v>
          </cell>
          <cell r="AH24">
            <v>0.8</v>
          </cell>
          <cell r="AI24">
            <v>0</v>
          </cell>
          <cell r="AJ24">
            <v>0</v>
          </cell>
        </row>
        <row r="25">
          <cell r="D25">
            <v>151.2</v>
          </cell>
          <cell r="E25">
            <v>-23.004999999999995</v>
          </cell>
          <cell r="F25">
            <v>17.566000000000003</v>
          </cell>
          <cell r="G25">
            <v>21.65</v>
          </cell>
          <cell r="H25">
            <v>28.000000000000004</v>
          </cell>
          <cell r="I25">
            <v>44.21100000000001</v>
          </cell>
          <cell r="J25">
            <v>17.712</v>
          </cell>
          <cell r="K25">
            <v>6.396000000000001</v>
          </cell>
          <cell r="L25">
            <v>58.838</v>
          </cell>
          <cell r="M25">
            <v>39.90800000000001</v>
          </cell>
          <cell r="N25">
            <v>122.85400000000001</v>
          </cell>
          <cell r="O25">
            <v>16.999000000000002</v>
          </cell>
          <cell r="P25">
            <v>0.2209999999999992</v>
          </cell>
          <cell r="Q25">
            <v>18.294000000000004</v>
          </cell>
          <cell r="R25">
            <v>-0.5030000000000001</v>
          </cell>
          <cell r="S25">
            <v>35.01100000000001</v>
          </cell>
          <cell r="T25">
            <v>5.640999999999998</v>
          </cell>
          <cell r="U25">
            <v>9.714000000000002</v>
          </cell>
          <cell r="V25">
            <v>37.516000000000005</v>
          </cell>
          <cell r="W25">
            <v>20.809000000000005</v>
          </cell>
          <cell r="X25">
            <v>73.68</v>
          </cell>
          <cell r="Y25">
            <v>21.161</v>
          </cell>
          <cell r="Z25">
            <v>2.455</v>
          </cell>
          <cell r="AA25">
            <v>10.006</v>
          </cell>
          <cell r="AB25">
            <v>11.633000000000003</v>
          </cell>
          <cell r="AC25">
            <v>45.255</v>
          </cell>
          <cell r="AD25">
            <v>6.580000000000001</v>
          </cell>
          <cell r="AE25">
            <v>32.169</v>
          </cell>
          <cell r="AF25">
            <v>26.993</v>
          </cell>
          <cell r="AG25">
            <v>23.408000000000005</v>
          </cell>
          <cell r="AH25">
            <v>89.14999999999999</v>
          </cell>
          <cell r="AI25">
            <v>35.010999999999996</v>
          </cell>
          <cell r="AJ25">
            <v>28.372999999999998</v>
          </cell>
        </row>
        <row r="26">
          <cell r="D26">
            <v>151.2</v>
          </cell>
          <cell r="E26">
            <v>40.1</v>
          </cell>
          <cell r="F26">
            <v>23.1</v>
          </cell>
          <cell r="G26">
            <v>27</v>
          </cell>
          <cell r="H26">
            <v>44.7</v>
          </cell>
          <cell r="I26">
            <v>134.9</v>
          </cell>
          <cell r="J26">
            <v>27.811</v>
          </cell>
          <cell r="K26">
            <v>83.446</v>
          </cell>
          <cell r="L26">
            <v>58.938</v>
          </cell>
          <cell r="M26">
            <v>49.30800000000001</v>
          </cell>
          <cell r="N26">
            <v>219.503</v>
          </cell>
          <cell r="O26">
            <v>17.867</v>
          </cell>
          <cell r="P26">
            <v>5.561999999999999</v>
          </cell>
          <cell r="Q26">
            <v>20.858000000000004</v>
          </cell>
          <cell r="R26">
            <v>60.734</v>
          </cell>
          <cell r="S26">
            <v>105.02100000000002</v>
          </cell>
          <cell r="T26">
            <v>9.499999999999998</v>
          </cell>
          <cell r="U26">
            <v>14.373000000000001</v>
          </cell>
          <cell r="V26">
            <v>41.356</v>
          </cell>
          <cell r="W26">
            <v>30.549000000000003</v>
          </cell>
          <cell r="X26">
            <v>95.778</v>
          </cell>
          <cell r="Y26">
            <v>27.121000000000002</v>
          </cell>
          <cell r="Z26">
            <v>10.295</v>
          </cell>
          <cell r="AA26">
            <v>14.556000000000001</v>
          </cell>
          <cell r="AB26">
            <v>18.511000000000003</v>
          </cell>
          <cell r="AC26">
            <v>70.483</v>
          </cell>
          <cell r="AD26">
            <v>11.222000000000001</v>
          </cell>
          <cell r="AE26">
            <v>38.809</v>
          </cell>
          <cell r="AF26">
            <v>32.555</v>
          </cell>
          <cell r="AG26">
            <v>36.519000000000005</v>
          </cell>
          <cell r="AH26">
            <v>119.105</v>
          </cell>
          <cell r="AI26">
            <v>69.44</v>
          </cell>
          <cell r="AJ26">
            <v>52.48</v>
          </cell>
        </row>
        <row r="27">
          <cell r="D27">
            <v>0</v>
          </cell>
          <cell r="E27">
            <v>-63.105</v>
          </cell>
          <cell r="F27">
            <v>-5.534</v>
          </cell>
          <cell r="G27">
            <v>-5.35</v>
          </cell>
          <cell r="H27">
            <v>-16.7</v>
          </cell>
          <cell r="I27">
            <v>-90.689</v>
          </cell>
          <cell r="J27">
            <v>-10.099</v>
          </cell>
          <cell r="K27">
            <v>-77.05</v>
          </cell>
          <cell r="L27">
            <v>-0.1</v>
          </cell>
          <cell r="M27">
            <v>-9.4</v>
          </cell>
          <cell r="N27">
            <v>-96.649</v>
          </cell>
          <cell r="O27">
            <v>-0.868</v>
          </cell>
          <cell r="P27">
            <v>-5.341</v>
          </cell>
          <cell r="Q27">
            <v>-2.564</v>
          </cell>
          <cell r="R27">
            <v>-61.237</v>
          </cell>
          <cell r="S27">
            <v>-70.01</v>
          </cell>
          <cell r="T27">
            <v>-3.859</v>
          </cell>
          <cell r="U27">
            <v>-4.659</v>
          </cell>
          <cell r="V27">
            <v>-3.84</v>
          </cell>
          <cell r="W27">
            <v>-9.74</v>
          </cell>
          <cell r="X27">
            <v>-22.098</v>
          </cell>
          <cell r="Y27">
            <v>-5.96</v>
          </cell>
          <cell r="Z27">
            <v>-7.84</v>
          </cell>
          <cell r="AA27">
            <v>-4.55</v>
          </cell>
          <cell r="AB27">
            <v>-6.878</v>
          </cell>
          <cell r="AC27">
            <v>-25.228</v>
          </cell>
          <cell r="AD27">
            <v>-4.642</v>
          </cell>
          <cell r="AE27">
            <v>-6.640000000000001</v>
          </cell>
          <cell r="AF27">
            <v>-5.562000000000001</v>
          </cell>
          <cell r="AG27">
            <v>-13.111</v>
          </cell>
          <cell r="AH27">
            <v>-29.955000000000002</v>
          </cell>
          <cell r="AI27">
            <v>-34.429</v>
          </cell>
          <cell r="AJ27">
            <v>-24.107</v>
          </cell>
        </row>
        <row r="28">
          <cell r="D28">
            <v>50.97700000000007</v>
          </cell>
          <cell r="E28">
            <v>73.13999999999999</v>
          </cell>
          <cell r="F28">
            <v>27.839999999999986</v>
          </cell>
          <cell r="G28">
            <v>19.669999999999995</v>
          </cell>
          <cell r="H28">
            <v>78.88</v>
          </cell>
          <cell r="I28">
            <v>199.52999999999997</v>
          </cell>
          <cell r="J28">
            <v>44.689999999999976</v>
          </cell>
          <cell r="K28">
            <v>40.86</v>
          </cell>
          <cell r="L28">
            <v>16.029999999999973</v>
          </cell>
          <cell r="M28">
            <v>42.67999999999999</v>
          </cell>
          <cell r="N28">
            <v>144.25999999999993</v>
          </cell>
          <cell r="O28">
            <v>-27.878999999999994</v>
          </cell>
          <cell r="P28">
            <v>34.89800000000001</v>
          </cell>
          <cell r="Q28">
            <v>55.884</v>
          </cell>
          <cell r="R28">
            <v>89.85800000000002</v>
          </cell>
          <cell r="S28">
            <v>152.76100000000002</v>
          </cell>
          <cell r="T28">
            <v>20.507823750000007</v>
          </cell>
          <cell r="U28">
            <v>-16.328828125</v>
          </cell>
          <cell r="V28">
            <v>23.114981749999984</v>
          </cell>
          <cell r="W28">
            <v>58.37414787499999</v>
          </cell>
          <cell r="X28">
            <v>85.66812524999997</v>
          </cell>
          <cell r="Y28">
            <v>2.9086499999999944</v>
          </cell>
          <cell r="Z28">
            <v>30.817499999999985</v>
          </cell>
          <cell r="AA28">
            <v>19.398899999999998</v>
          </cell>
          <cell r="AB28">
            <v>47.673575160300054</v>
          </cell>
          <cell r="AC28">
            <v>100.79862516030002</v>
          </cell>
          <cell r="AD28">
            <v>8.3026640472875</v>
          </cell>
          <cell r="AE28">
            <v>-13.040447279647431</v>
          </cell>
          <cell r="AF28">
            <v>2.2728866051401866</v>
          </cell>
          <cell r="AG28">
            <v>-14.722552769841172</v>
          </cell>
          <cell r="AH28">
            <v>-17.187449397060917</v>
          </cell>
          <cell r="AI28">
            <v>32.35286070440294</v>
          </cell>
          <cell r="AJ28">
            <v>13.56914698061184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-58.6</v>
          </cell>
          <cell r="P29">
            <v>1.45</v>
          </cell>
          <cell r="Q29">
            <v>-5.94</v>
          </cell>
          <cell r="R29">
            <v>19.82</v>
          </cell>
          <cell r="S29">
            <v>-43.269999999999996</v>
          </cell>
          <cell r="T29">
            <v>4.764</v>
          </cell>
          <cell r="U29">
            <v>-17.54</v>
          </cell>
          <cell r="V29">
            <v>-0.28</v>
          </cell>
          <cell r="W29">
            <v>28.63</v>
          </cell>
          <cell r="X29">
            <v>15.574</v>
          </cell>
          <cell r="Y29">
            <v>-24.6</v>
          </cell>
          <cell r="Z29">
            <v>2.4</v>
          </cell>
          <cell r="AA29">
            <v>6.43</v>
          </cell>
          <cell r="AB29">
            <v>27.103</v>
          </cell>
          <cell r="AC29">
            <v>11.332999999999998</v>
          </cell>
          <cell r="AD29">
            <v>-31.409090909090907</v>
          </cell>
          <cell r="AE29">
            <v>-41.49818181818181</v>
          </cell>
          <cell r="AF29">
            <v>-1.4981818181818198</v>
          </cell>
          <cell r="AG29">
            <v>-1.4981818181818198</v>
          </cell>
          <cell r="AH29">
            <v>-75.90363636363637</v>
          </cell>
        </row>
        <row r="30">
          <cell r="D30">
            <v>0</v>
          </cell>
          <cell r="E30">
            <v>0.27999999999999936</v>
          </cell>
          <cell r="F30">
            <v>4.610000000000001</v>
          </cell>
          <cell r="G30">
            <v>-7.08</v>
          </cell>
          <cell r="H30">
            <v>35.699999999999996</v>
          </cell>
          <cell r="I30">
            <v>33.51</v>
          </cell>
          <cell r="J30">
            <v>-0.8099999999999996</v>
          </cell>
          <cell r="K30">
            <v>11.73</v>
          </cell>
          <cell r="L30">
            <v>-9.94</v>
          </cell>
          <cell r="M30">
            <v>10.49</v>
          </cell>
          <cell r="N30">
            <v>11.470000000000002</v>
          </cell>
          <cell r="O30">
            <v>7.29</v>
          </cell>
          <cell r="P30">
            <v>-2.95</v>
          </cell>
          <cell r="Q30">
            <v>-1.65</v>
          </cell>
          <cell r="R30">
            <v>27.470000000000002</v>
          </cell>
          <cell r="S30">
            <v>30.160000000000004</v>
          </cell>
          <cell r="T30">
            <v>-6.34</v>
          </cell>
          <cell r="U30">
            <v>-7.6</v>
          </cell>
          <cell r="V30">
            <v>-11.959999999999997</v>
          </cell>
          <cell r="W30">
            <v>2.6299999999999994</v>
          </cell>
          <cell r="X30">
            <v>-23.27</v>
          </cell>
          <cell r="Y30">
            <v>1.6099999999999999</v>
          </cell>
          <cell r="Z30">
            <v>2.130000000000001</v>
          </cell>
          <cell r="AA30">
            <v>-20.28</v>
          </cell>
          <cell r="AB30">
            <v>-0.3000000000000007</v>
          </cell>
          <cell r="AC30">
            <v>-16.84</v>
          </cell>
          <cell r="AD30">
            <v>1</v>
          </cell>
          <cell r="AE30">
            <v>-0.5</v>
          </cell>
          <cell r="AF30">
            <v>-0.5</v>
          </cell>
          <cell r="AG30">
            <v>-2</v>
          </cell>
          <cell r="AH30">
            <v>-2</v>
          </cell>
        </row>
        <row r="31">
          <cell r="D31">
            <v>50.97700000000007</v>
          </cell>
          <cell r="E31">
            <v>72.85999999999999</v>
          </cell>
          <cell r="F31">
            <v>23.229999999999983</v>
          </cell>
          <cell r="G31">
            <v>26.749999999999993</v>
          </cell>
          <cell r="H31">
            <v>43.18</v>
          </cell>
          <cell r="I31">
            <v>166.01999999999998</v>
          </cell>
          <cell r="J31">
            <v>45.49999999999998</v>
          </cell>
          <cell r="K31">
            <v>29.13</v>
          </cell>
          <cell r="L31">
            <v>25.96999999999997</v>
          </cell>
          <cell r="M31">
            <v>32.18999999999999</v>
          </cell>
          <cell r="N31">
            <v>132.78999999999994</v>
          </cell>
          <cell r="O31">
            <v>23.431000000000008</v>
          </cell>
          <cell r="P31">
            <v>36.39800000000001</v>
          </cell>
          <cell r="Q31">
            <v>63.474</v>
          </cell>
          <cell r="R31">
            <v>42.56800000000001</v>
          </cell>
          <cell r="S31">
            <v>165.87100000000004</v>
          </cell>
          <cell r="T31">
            <v>22.083823750000008</v>
          </cell>
          <cell r="U31">
            <v>8.811171874999998</v>
          </cell>
          <cell r="V31">
            <v>35.35498174999998</v>
          </cell>
          <cell r="W31">
            <v>27.114147874999993</v>
          </cell>
          <cell r="X31">
            <v>93.36412524999997</v>
          </cell>
          <cell r="Y31">
            <v>25.898649999999996</v>
          </cell>
          <cell r="Z31">
            <v>26.287499999999987</v>
          </cell>
          <cell r="AA31">
            <v>33.2489</v>
          </cell>
          <cell r="AB31">
            <v>20.870575160300053</v>
          </cell>
          <cell r="AC31">
            <v>106.30562516030004</v>
          </cell>
          <cell r="AD31">
            <v>38.71175495637841</v>
          </cell>
          <cell r="AE31">
            <v>28.957734538534382</v>
          </cell>
          <cell r="AF31">
            <v>4.271068423322006</v>
          </cell>
          <cell r="AG31">
            <v>-11.224370951659353</v>
          </cell>
          <cell r="AH31">
            <v>60.71618696657545</v>
          </cell>
        </row>
        <row r="32">
          <cell r="D32">
            <v>59</v>
          </cell>
          <cell r="E32">
            <v>7</v>
          </cell>
          <cell r="F32">
            <v>15</v>
          </cell>
          <cell r="G32">
            <v>13</v>
          </cell>
          <cell r="H32">
            <v>18</v>
          </cell>
          <cell r="I32">
            <v>53</v>
          </cell>
          <cell r="J32">
            <v>21.4</v>
          </cell>
          <cell r="K32">
            <v>8.9</v>
          </cell>
          <cell r="L32">
            <v>17.299999999999997</v>
          </cell>
          <cell r="M32">
            <v>4.8999999999999995</v>
          </cell>
          <cell r="N32">
            <v>52.49999999999999</v>
          </cell>
          <cell r="O32">
            <v>11.73</v>
          </cell>
          <cell r="P32">
            <v>18.79</v>
          </cell>
          <cell r="Q32">
            <v>38.59</v>
          </cell>
          <cell r="R32">
            <v>22.608</v>
          </cell>
          <cell r="S32">
            <v>91.718</v>
          </cell>
          <cell r="T32">
            <v>11.213620000000002</v>
          </cell>
          <cell r="U32">
            <v>0.6277999999999979</v>
          </cell>
          <cell r="V32">
            <v>13.142879999999998</v>
          </cell>
          <cell r="W32">
            <v>10.34376</v>
          </cell>
          <cell r="X32">
            <v>35.328059999999994</v>
          </cell>
          <cell r="Y32">
            <v>12.883650000000003</v>
          </cell>
          <cell r="Z32">
            <v>21.962499999999995</v>
          </cell>
          <cell r="AA32">
            <v>20.0909</v>
          </cell>
          <cell r="AB32">
            <v>9.692694812974333</v>
          </cell>
          <cell r="AC32">
            <v>64.62974481297434</v>
          </cell>
          <cell r="AD32">
            <v>10.391984044287497</v>
          </cell>
          <cell r="AE32">
            <v>11.642655660034379</v>
          </cell>
          <cell r="AF32">
            <v>12.696123656321998</v>
          </cell>
          <cell r="AG32">
            <v>13.567667059640646</v>
          </cell>
          <cell r="AH32">
            <v>66.82649432338347</v>
          </cell>
        </row>
        <row r="34">
          <cell r="D34">
            <v>17.17700000000002</v>
          </cell>
          <cell r="E34">
            <v>-4.516401427438566</v>
          </cell>
          <cell r="F34">
            <v>-13.358488750683406</v>
          </cell>
          <cell r="G34">
            <v>-16.578750000000007</v>
          </cell>
          <cell r="H34">
            <v>25.721499999999978</v>
          </cell>
          <cell r="I34">
            <v>-8.732140178121938</v>
          </cell>
          <cell r="J34">
            <v>-22.306909200000064</v>
          </cell>
          <cell r="K34">
            <v>-2.4043770999999907</v>
          </cell>
          <cell r="L34">
            <v>49.944585300000014</v>
          </cell>
          <cell r="M34">
            <v>13.912588400000033</v>
          </cell>
          <cell r="N34">
            <v>39.14588739999999</v>
          </cell>
          <cell r="O34">
            <v>-8.734293799999975</v>
          </cell>
          <cell r="P34">
            <v>-0.0481573999999938</v>
          </cell>
          <cell r="Q34">
            <v>-5.268380300000004</v>
          </cell>
          <cell r="R34">
            <v>13.904051800000019</v>
          </cell>
          <cell r="S34">
            <v>-0.14677969999985407</v>
          </cell>
          <cell r="T34">
            <v>-11.910578384289117</v>
          </cell>
          <cell r="U34">
            <v>-23.7424924724007</v>
          </cell>
          <cell r="V34">
            <v>25.97153497900871</v>
          </cell>
          <cell r="W34">
            <v>2.619746511817908</v>
          </cell>
          <cell r="X34">
            <v>-7.061789365863149</v>
          </cell>
          <cell r="Y34">
            <v>-13.734309882624231</v>
          </cell>
          <cell r="Z34">
            <v>4.0158818881025695</v>
          </cell>
          <cell r="AA34">
            <v>8.590020275681695</v>
          </cell>
          <cell r="AB34">
            <v>29.20721538780907</v>
          </cell>
          <cell r="AC34">
            <v>28.078807668969105</v>
          </cell>
          <cell r="AD34">
            <v>-14.881445460829426</v>
          </cell>
          <cell r="AE34">
            <v>12.129300113668137</v>
          </cell>
          <cell r="AF34">
            <v>9.947879897084704</v>
          </cell>
          <cell r="AG34">
            <v>15.594929653888613</v>
          </cell>
          <cell r="AH34">
            <v>22.790664203812028</v>
          </cell>
          <cell r="AI34">
            <v>32.18137107444295</v>
          </cell>
          <cell r="AJ34">
            <v>-13.010115272855899</v>
          </cell>
        </row>
        <row r="36">
          <cell r="D36">
            <v>-74.69</v>
          </cell>
          <cell r="E36">
            <v>-23.889999999999997</v>
          </cell>
          <cell r="F36">
            <v>8.41</v>
          </cell>
          <cell r="G36">
            <v>17.990000000000002</v>
          </cell>
          <cell r="H36">
            <v>-61.37</v>
          </cell>
          <cell r="I36">
            <v>-58.85999999999999</v>
          </cell>
          <cell r="J36">
            <v>19.57</v>
          </cell>
          <cell r="K36">
            <v>-23.110000000000003</v>
          </cell>
          <cell r="L36">
            <v>-53.269999999999996</v>
          </cell>
          <cell r="M36">
            <v>-14.149999999999999</v>
          </cell>
          <cell r="N36">
            <v>-70.96000000000001</v>
          </cell>
          <cell r="O36">
            <v>-18.599999999999998</v>
          </cell>
          <cell r="P36">
            <v>6.22</v>
          </cell>
          <cell r="Q36">
            <v>-10.430000000000001</v>
          </cell>
          <cell r="R36">
            <v>-29.660000000000004</v>
          </cell>
          <cell r="S36">
            <v>-52.470000000000006</v>
          </cell>
          <cell r="T36">
            <v>8.89</v>
          </cell>
          <cell r="U36">
            <v>23.02</v>
          </cell>
          <cell r="V36">
            <v>-35.94</v>
          </cell>
          <cell r="W36">
            <v>-16.56</v>
          </cell>
          <cell r="X36">
            <v>-20.589999999999996</v>
          </cell>
          <cell r="Y36">
            <v>12.027838248511962</v>
          </cell>
          <cell r="Z36">
            <v>3.825000000000462</v>
          </cell>
          <cell r="AA36">
            <v>-9.32452951640037</v>
          </cell>
          <cell r="AB36">
            <v>-25.482878312500002</v>
          </cell>
          <cell r="AC36">
            <v>-18.954569580387947</v>
          </cell>
          <cell r="AD36">
            <v>6.0893199970000005</v>
          </cell>
          <cell r="AE36">
            <v>-8.357597060318183</v>
          </cell>
          <cell r="AF36">
            <v>-17.576762948818185</v>
          </cell>
          <cell r="AG36">
            <v>-9.750480170518182</v>
          </cell>
          <cell r="AH36">
            <v>-29.595520182654546</v>
          </cell>
          <cell r="AI36">
            <v>-1.1851382000000275</v>
          </cell>
          <cell r="AJ36">
            <v>-2.5879304999999047</v>
          </cell>
        </row>
        <row r="37">
          <cell r="D37">
            <v>46.64</v>
          </cell>
          <cell r="E37">
            <v>24.740000000000002</v>
          </cell>
          <cell r="F37">
            <v>-0.02</v>
          </cell>
          <cell r="G37">
            <v>-0.13</v>
          </cell>
          <cell r="H37">
            <v>29.3</v>
          </cell>
          <cell r="I37">
            <v>53.89</v>
          </cell>
          <cell r="J37">
            <v>0</v>
          </cell>
          <cell r="K37">
            <v>23.66</v>
          </cell>
          <cell r="L37">
            <v>0.02</v>
          </cell>
          <cell r="M37">
            <v>-0.15</v>
          </cell>
          <cell r="N37">
            <v>23.53</v>
          </cell>
          <cell r="O37">
            <v>23.26</v>
          </cell>
          <cell r="P37">
            <v>-2.7800000000000002</v>
          </cell>
          <cell r="Q37">
            <v>-0.16</v>
          </cell>
          <cell r="R37">
            <v>28.31</v>
          </cell>
          <cell r="S37">
            <v>48.629999999999995</v>
          </cell>
          <cell r="T37">
            <v>-2.3060937500000005</v>
          </cell>
          <cell r="U37">
            <v>-4.256171875</v>
          </cell>
          <cell r="V37">
            <v>-1.5030937500000003</v>
          </cell>
          <cell r="W37">
            <v>23.233828125</v>
          </cell>
          <cell r="X37">
            <v>15.168468749999999</v>
          </cell>
          <cell r="Y37">
            <v>-3.7363570614</v>
          </cell>
          <cell r="Z37">
            <v>-2.32</v>
          </cell>
          <cell r="AA37">
            <v>-5.1754</v>
          </cell>
          <cell r="AB37">
            <v>-3.6671484375000003</v>
          </cell>
          <cell r="AC37">
            <v>-14.8989054989</v>
          </cell>
          <cell r="AD37">
            <v>12.196796875</v>
          </cell>
          <cell r="AE37">
            <v>-0.8322031249999999</v>
          </cell>
          <cell r="AF37">
            <v>9.998153125</v>
          </cell>
          <cell r="AG37">
            <v>-0.8322031249999999</v>
          </cell>
          <cell r="AH37">
            <v>20.53054375</v>
          </cell>
          <cell r="AI37">
            <v>7.736620200000001</v>
          </cell>
          <cell r="AJ37">
            <v>3.3419385000000013</v>
          </cell>
        </row>
        <row r="38">
          <cell r="D38">
            <v>46.4</v>
          </cell>
          <cell r="E38">
            <v>24.8</v>
          </cell>
          <cell r="F38">
            <v>0</v>
          </cell>
          <cell r="G38">
            <v>0</v>
          </cell>
          <cell r="H38">
            <v>24.3</v>
          </cell>
          <cell r="I38">
            <v>49.1</v>
          </cell>
          <cell r="J38">
            <v>0</v>
          </cell>
          <cell r="K38">
            <v>23.53</v>
          </cell>
          <cell r="L38">
            <v>0</v>
          </cell>
          <cell r="M38">
            <v>0</v>
          </cell>
          <cell r="N38">
            <v>23.53</v>
          </cell>
          <cell r="O38">
            <v>22.78</v>
          </cell>
          <cell r="P38">
            <v>0</v>
          </cell>
          <cell r="Q38">
            <v>0</v>
          </cell>
          <cell r="R38">
            <v>28.77</v>
          </cell>
          <cell r="S38">
            <v>51.55</v>
          </cell>
          <cell r="T38">
            <v>-2.3160937500000003</v>
          </cell>
          <cell r="U38">
            <v>-4.246171875</v>
          </cell>
          <cell r="V38">
            <v>-2.3160937500000003</v>
          </cell>
          <cell r="W38">
            <v>24.973828124999997</v>
          </cell>
          <cell r="X38">
            <v>16.095468749999995</v>
          </cell>
          <cell r="Y38">
            <v>-4.25</v>
          </cell>
          <cell r="Z38">
            <v>-2.32</v>
          </cell>
          <cell r="AA38">
            <v>-6.18</v>
          </cell>
          <cell r="AB38">
            <v>-3.6671484375000003</v>
          </cell>
          <cell r="AC38">
            <v>-16.4171484375</v>
          </cell>
          <cell r="AD38">
            <v>11.196796875</v>
          </cell>
          <cell r="AE38">
            <v>-1.832203125</v>
          </cell>
          <cell r="AF38">
            <v>8.998153125</v>
          </cell>
          <cell r="AG38">
            <v>-1.832203125</v>
          </cell>
          <cell r="AH38">
            <v>16.53054375</v>
          </cell>
          <cell r="AI38">
            <v>7.736620200000001</v>
          </cell>
          <cell r="AJ38">
            <v>3.3419385000000013</v>
          </cell>
        </row>
        <row r="39">
          <cell r="D39">
            <v>46.4</v>
          </cell>
          <cell r="E39">
            <v>24.8</v>
          </cell>
          <cell r="F39">
            <v>0</v>
          </cell>
          <cell r="G39">
            <v>0</v>
          </cell>
          <cell r="H39">
            <v>24.3</v>
          </cell>
          <cell r="I39">
            <v>49.1</v>
          </cell>
          <cell r="J39">
            <v>0</v>
          </cell>
          <cell r="K39">
            <v>23.53</v>
          </cell>
          <cell r="L39">
            <v>0</v>
          </cell>
          <cell r="M39">
            <v>0</v>
          </cell>
          <cell r="N39">
            <v>23.53</v>
          </cell>
          <cell r="O39">
            <v>22.78</v>
          </cell>
          <cell r="P39">
            <v>0</v>
          </cell>
          <cell r="Q39">
            <v>0</v>
          </cell>
          <cell r="R39">
            <v>29.34</v>
          </cell>
          <cell r="S39">
            <v>52.120000000000005</v>
          </cell>
          <cell r="T39">
            <v>0</v>
          </cell>
          <cell r="U39">
            <v>0</v>
          </cell>
          <cell r="V39">
            <v>0</v>
          </cell>
          <cell r="W39">
            <v>29.22</v>
          </cell>
          <cell r="X39">
            <v>29.22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13.029</v>
          </cell>
          <cell r="AE39">
            <v>0</v>
          </cell>
          <cell r="AF39">
            <v>13.029</v>
          </cell>
          <cell r="AG39">
            <v>0</v>
          </cell>
          <cell r="AH39">
            <v>26.058</v>
          </cell>
          <cell r="AI39">
            <v>26.058</v>
          </cell>
          <cell r="AJ39">
            <v>26.058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-0.57</v>
          </cell>
          <cell r="S40">
            <v>-0.57</v>
          </cell>
          <cell r="T40">
            <v>-2.3160937500000003</v>
          </cell>
          <cell r="U40">
            <v>-4.246171875</v>
          </cell>
          <cell r="V40">
            <v>-2.3160937500000003</v>
          </cell>
          <cell r="W40">
            <v>-4.246171875</v>
          </cell>
          <cell r="X40">
            <v>-13.12453125</v>
          </cell>
          <cell r="Y40">
            <v>-4.25</v>
          </cell>
          <cell r="Z40">
            <v>-2.32</v>
          </cell>
          <cell r="AA40">
            <v>-6.18</v>
          </cell>
          <cell r="AB40">
            <v>-3.6671484375000003</v>
          </cell>
          <cell r="AC40">
            <v>-16.4171484375</v>
          </cell>
          <cell r="AD40">
            <v>-1.832203125</v>
          </cell>
          <cell r="AE40">
            <v>-1.832203125</v>
          </cell>
          <cell r="AF40">
            <v>-4.030846875</v>
          </cell>
          <cell r="AG40">
            <v>-1.832203125</v>
          </cell>
          <cell r="AH40">
            <v>-9.52745625</v>
          </cell>
          <cell r="AI40">
            <v>-18.3213798</v>
          </cell>
          <cell r="AJ40">
            <v>-22.7160615</v>
          </cell>
        </row>
        <row r="41">
          <cell r="D41">
            <v>0.24</v>
          </cell>
          <cell r="E41">
            <v>-0.06</v>
          </cell>
          <cell r="F41">
            <v>-0.02</v>
          </cell>
          <cell r="G41">
            <v>-0.13</v>
          </cell>
          <cell r="H41">
            <v>5</v>
          </cell>
          <cell r="I41">
            <v>4.79</v>
          </cell>
          <cell r="J41">
            <v>0</v>
          </cell>
          <cell r="K41">
            <v>0.13</v>
          </cell>
          <cell r="L41">
            <v>0.02</v>
          </cell>
          <cell r="M41">
            <v>-0.15</v>
          </cell>
          <cell r="N41">
            <v>0</v>
          </cell>
          <cell r="O41">
            <v>0.48</v>
          </cell>
          <cell r="P41">
            <v>-2.7800000000000002</v>
          </cell>
          <cell r="Q41">
            <v>-0.16</v>
          </cell>
          <cell r="R41">
            <v>-0.46</v>
          </cell>
          <cell r="S41">
            <v>-2.9200000000000004</v>
          </cell>
          <cell r="T41">
            <v>0.01</v>
          </cell>
          <cell r="U41">
            <v>-0.01</v>
          </cell>
          <cell r="V41">
            <v>0.813</v>
          </cell>
          <cell r="W41">
            <v>-1.74</v>
          </cell>
          <cell r="X41">
            <v>-0.927</v>
          </cell>
          <cell r="Y41">
            <v>0.5136429386</v>
          </cell>
          <cell r="Z41">
            <v>0</v>
          </cell>
          <cell r="AA41">
            <v>1.0046</v>
          </cell>
          <cell r="AB41">
            <v>0</v>
          </cell>
          <cell r="AC41">
            <v>1.5182429385999998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4</v>
          </cell>
          <cell r="AI41">
            <v>0</v>
          </cell>
          <cell r="AJ41">
            <v>0</v>
          </cell>
        </row>
        <row r="43">
          <cell r="D43">
            <v>-10.872999999999976</v>
          </cell>
          <cell r="E43">
            <v>-3.6664014274385615</v>
          </cell>
          <cell r="F43">
            <v>-4.968488750683406</v>
          </cell>
          <cell r="G43">
            <v>1.2812499999999956</v>
          </cell>
          <cell r="H43">
            <v>-6.348500000000019</v>
          </cell>
          <cell r="I43">
            <v>-13.70214017812199</v>
          </cell>
          <cell r="J43">
            <v>-2.7369092000000634</v>
          </cell>
          <cell r="K43">
            <v>-1.8543770999999936</v>
          </cell>
          <cell r="L43">
            <v>-3.305414699999982</v>
          </cell>
          <cell r="M43">
            <v>-0.387411599999966</v>
          </cell>
          <cell r="N43">
            <v>-8.284112600000006</v>
          </cell>
          <cell r="O43">
            <v>-4.074293799999971</v>
          </cell>
          <cell r="P43">
            <v>3.3918426000000057</v>
          </cell>
          <cell r="Q43">
            <v>-15.858380300000006</v>
          </cell>
          <cell r="R43">
            <v>12.554051800000014</v>
          </cell>
          <cell r="S43">
            <v>-3.986779699999957</v>
          </cell>
          <cell r="T43">
            <v>-5.326672134289117</v>
          </cell>
          <cell r="U43">
            <v>-4.978664347400699</v>
          </cell>
          <cell r="V43">
            <v>-11.471558770991289</v>
          </cell>
          <cell r="W43">
            <v>9.293574636817908</v>
          </cell>
          <cell r="X43">
            <v>-12.483320615863196</v>
          </cell>
          <cell r="Y43">
            <v>-5.442828695512269</v>
          </cell>
          <cell r="Z43">
            <v>5.520881888103032</v>
          </cell>
          <cell r="AA43">
            <v>-5.909909240718674</v>
          </cell>
          <cell r="AB43">
            <v>0.05718863780906913</v>
          </cell>
          <cell r="AC43">
            <v>-5.774667410318841</v>
          </cell>
          <cell r="AD43">
            <v>3.4046714111705754</v>
          </cell>
          <cell r="AE43">
            <v>2.9394999283499543</v>
          </cell>
          <cell r="AF43">
            <v>2.3692700732665184</v>
          </cell>
          <cell r="AG43">
            <v>5.012246358370431</v>
          </cell>
          <cell r="AH43">
            <v>13.72568777115748</v>
          </cell>
          <cell r="AI43">
            <v>38.73285307444293</v>
          </cell>
          <cell r="AJ43">
            <v>-12.256107272855802</v>
          </cell>
        </row>
        <row r="45">
          <cell r="D45">
            <v>11.121699999999983</v>
          </cell>
          <cell r="E45">
            <v>3.6064014274385556</v>
          </cell>
          <cell r="F45">
            <v>4.948488750683417</v>
          </cell>
          <cell r="G45">
            <v>-1.4112499999999315</v>
          </cell>
          <cell r="H45">
            <v>6.358500000000049</v>
          </cell>
          <cell r="I45">
            <v>13.50214017812209</v>
          </cell>
          <cell r="J45">
            <v>2.6899092000000735</v>
          </cell>
          <cell r="K45">
            <v>1.984377099999989</v>
          </cell>
          <cell r="L45">
            <v>3.367414699999948</v>
          </cell>
          <cell r="M45">
            <v>0.23731159999992713</v>
          </cell>
          <cell r="N45">
            <v>8.279012599999938</v>
          </cell>
          <cell r="O45">
            <v>4.554293799999968</v>
          </cell>
          <cell r="P45">
            <v>-3.671842599999991</v>
          </cell>
          <cell r="Q45">
            <v>15.69838030000001</v>
          </cell>
          <cell r="R45">
            <v>-13.014051799999976</v>
          </cell>
          <cell r="S45">
            <v>3.566779700000012</v>
          </cell>
          <cell r="T45">
            <v>5.336672134289097</v>
          </cell>
          <cell r="U45">
            <v>4.978664347400702</v>
          </cell>
          <cell r="V45">
            <v>11.471558770991209</v>
          </cell>
          <cell r="W45">
            <v>-9.293574636817908</v>
          </cell>
          <cell r="X45">
            <v>12.493320615863098</v>
          </cell>
          <cell r="Y45">
            <v>5.40430988262418</v>
          </cell>
          <cell r="Z45">
            <v>-5.565881888102567</v>
          </cell>
          <cell r="AA45">
            <v>5.98225472431826</v>
          </cell>
          <cell r="AB45">
            <v>0</v>
          </cell>
          <cell r="AC45">
            <v>5.8206827188398735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7">
          <cell r="D47">
            <v>0.24870000000000658</v>
          </cell>
          <cell r="E47">
            <v>-0.060000000000005826</v>
          </cell>
          <cell r="F47">
            <v>-0.019999999999988916</v>
          </cell>
          <cell r="G47">
            <v>-0.12999999999993594</v>
          </cell>
          <cell r="H47">
            <v>0.010000000000029985</v>
          </cell>
          <cell r="I47">
            <v>-0.1999999999999007</v>
          </cell>
          <cell r="J47">
            <v>-0.04699999999998994</v>
          </cell>
          <cell r="K47">
            <v>0.12999999999999545</v>
          </cell>
          <cell r="L47">
            <v>0.06199999999996608</v>
          </cell>
          <cell r="M47">
            <v>-0.15010000000003887</v>
          </cell>
          <cell r="N47">
            <v>-0.005100000000067273</v>
          </cell>
          <cell r="O47">
            <v>0.4799999999999969</v>
          </cell>
          <cell r="P47">
            <v>-0.27999999999998515</v>
          </cell>
          <cell r="Q47">
            <v>-0.1599999999999948</v>
          </cell>
          <cell r="R47">
            <v>-0.4599999999999618</v>
          </cell>
          <cell r="S47">
            <v>-0.41999999999994486</v>
          </cell>
          <cell r="T47">
            <v>0.009999999999980247</v>
          </cell>
          <cell r="U47">
            <v>0</v>
          </cell>
          <cell r="V47">
            <v>-7.993605777301127E-14</v>
          </cell>
          <cell r="W47">
            <v>0</v>
          </cell>
          <cell r="X47">
            <v>0.00999999999990031</v>
          </cell>
          <cell r="Y47">
            <v>-0.03851881288808823</v>
          </cell>
          <cell r="Z47">
            <v>-0.04499999999953452</v>
          </cell>
          <cell r="AA47">
            <v>0.07234548359958559</v>
          </cell>
          <cell r="AB47">
            <v>0.05718863780906913</v>
          </cell>
          <cell r="AC47">
            <v>0.04601530852103197</v>
          </cell>
          <cell r="AD47">
            <v>3.4046714111705754</v>
          </cell>
          <cell r="AE47">
            <v>2.9394999283499543</v>
          </cell>
          <cell r="AF47">
            <v>2.3692700732665184</v>
          </cell>
          <cell r="AG47">
            <v>5.012246358370431</v>
          </cell>
          <cell r="AH47">
            <v>13.72568777115748</v>
          </cell>
          <cell r="AI47">
            <v>38.73285307444293</v>
          </cell>
          <cell r="AJ47">
            <v>-12.256107272855802</v>
          </cell>
        </row>
        <row r="51">
          <cell r="D51">
            <v>-16.97108716045028</v>
          </cell>
          <cell r="E51">
            <v>-17.276064365692044</v>
          </cell>
          <cell r="F51">
            <v>-17.054115696880913</v>
          </cell>
          <cell r="G51">
            <v>-15.163511923386439</v>
          </cell>
          <cell r="H51">
            <v>-23.08767129149615</v>
          </cell>
          <cell r="I51">
            <v>-18.17504284151591</v>
          </cell>
          <cell r="J51">
            <v>-25.34025825437366</v>
          </cell>
          <cell r="K51">
            <v>-16.752571883667017</v>
          </cell>
          <cell r="L51">
            <v>-11.255569150673091</v>
          </cell>
          <cell r="M51">
            <v>-21.770108984233676</v>
          </cell>
          <cell r="N51">
            <v>-18.708441051894564</v>
          </cell>
          <cell r="O51">
            <v>-19.59536371514012</v>
          </cell>
          <cell r="P51">
            <v>-13.787083766113426</v>
          </cell>
          <cell r="Q51">
            <v>-19.726372078257988</v>
          </cell>
          <cell r="R51">
            <v>-31.51546934643913</v>
          </cell>
          <cell r="S51">
            <v>-21.27207934464727</v>
          </cell>
          <cell r="T51">
            <v>-13.023264043667643</v>
          </cell>
          <cell r="U51">
            <v>-14.302489203167918</v>
          </cell>
          <cell r="V51">
            <v>-14.468009725842053</v>
          </cell>
          <cell r="W51">
            <v>-24.468245887245715</v>
          </cell>
          <cell r="X51">
            <v>-16.632629811112828</v>
          </cell>
          <cell r="AC51">
            <v>-14.509666711779786</v>
          </cell>
          <cell r="AH51">
            <v>-14.58850322290614</v>
          </cell>
          <cell r="AI51">
            <v>-11.62687545982056</v>
          </cell>
          <cell r="AJ51">
            <v>-9.35507047687902</v>
          </cell>
        </row>
        <row r="52">
          <cell r="D52">
            <v>-28.62088321921063</v>
          </cell>
          <cell r="E52">
            <v>-24.421163764493432</v>
          </cell>
          <cell r="F52">
            <v>-23.192693201491725</v>
          </cell>
          <cell r="G52">
            <v>-23.54606896577531</v>
          </cell>
          <cell r="H52">
            <v>-30.678946829509446</v>
          </cell>
          <cell r="I52">
            <v>-25.49700425644854</v>
          </cell>
          <cell r="J52">
            <v>-32.01369790662538</v>
          </cell>
          <cell r="K52">
            <v>-29.235438296907233</v>
          </cell>
          <cell r="L52">
            <v>-23.1091419457462</v>
          </cell>
          <cell r="M52">
            <v>-27.529628859350275</v>
          </cell>
          <cell r="N52">
            <v>-27.827699357001677</v>
          </cell>
          <cell r="O52">
            <v>-24.10400376199983</v>
          </cell>
          <cell r="P52">
            <v>-19.522017652795416</v>
          </cell>
          <cell r="Q52">
            <v>-26.325036748202095</v>
          </cell>
          <cell r="R52">
            <v>-38.31917179850896</v>
          </cell>
          <cell r="S52">
            <v>-27.228802774118773</v>
          </cell>
          <cell r="T52">
            <v>-17.574110243414495</v>
          </cell>
          <cell r="U52">
            <v>-19.973168378499935</v>
          </cell>
          <cell r="V52">
            <v>-20.011548427712633</v>
          </cell>
          <cell r="W52">
            <v>-28.98387780278074</v>
          </cell>
          <cell r="X52">
            <v>-21.71425962577643</v>
          </cell>
          <cell r="AC52">
            <v>-19.73671752296259</v>
          </cell>
          <cell r="AH52">
            <v>-19.84962595138158</v>
          </cell>
          <cell r="AI52">
            <v>-16.76204010242122</v>
          </cell>
          <cell r="AJ52">
            <v>-13.50982679700399</v>
          </cell>
        </row>
        <row r="53">
          <cell r="D53">
            <v>23.27627698197948</v>
          </cell>
          <cell r="I53">
            <v>23.019467273063658</v>
          </cell>
          <cell r="N53">
            <v>20.15235960053144</v>
          </cell>
          <cell r="S53">
            <v>37.63841698838671</v>
          </cell>
          <cell r="X53">
            <v>20.759607641955142</v>
          </cell>
          <cell r="AC53">
            <v>23.100091561071515</v>
          </cell>
          <cell r="AH53">
            <v>25.648937966077632</v>
          </cell>
          <cell r="AI53">
            <v>25.910472590678868</v>
          </cell>
          <cell r="AJ53">
            <v>25.79057262635509</v>
          </cell>
        </row>
        <row r="54">
          <cell r="D54">
            <v>-56.43350840632581</v>
          </cell>
          <cell r="I54">
            <v>-55.53329911263552</v>
          </cell>
          <cell r="N54">
            <v>-58.13021010725301</v>
          </cell>
          <cell r="S54">
            <v>-104.66250653386449</v>
          </cell>
          <cell r="X54">
            <v>-49.805327951398226</v>
          </cell>
          <cell r="AC54">
            <v>-50.1298942620237</v>
          </cell>
          <cell r="AH54">
            <v>-53.083763735835056</v>
          </cell>
          <cell r="AI54">
            <v>-49.46117716994586</v>
          </cell>
          <cell r="AJ54">
            <v>-45.40079358649521</v>
          </cell>
        </row>
        <row r="55">
          <cell r="D55">
            <v>110.03993791135</v>
          </cell>
          <cell r="G55">
            <v>106.966</v>
          </cell>
          <cell r="H55">
            <v>168.408</v>
          </cell>
          <cell r="I55">
            <v>168.408</v>
          </cell>
          <cell r="J55">
            <v>148.466</v>
          </cell>
          <cell r="K55">
            <v>170.385</v>
          </cell>
          <cell r="L55">
            <v>225.371</v>
          </cell>
          <cell r="M55">
            <v>239.813</v>
          </cell>
          <cell r="N55">
            <v>239.813</v>
          </cell>
          <cell r="O55">
            <v>316.791</v>
          </cell>
          <cell r="P55">
            <v>308.899</v>
          </cell>
          <cell r="Q55">
            <v>262.034</v>
          </cell>
          <cell r="R55">
            <v>292.092</v>
          </cell>
          <cell r="S55">
            <v>292.092</v>
          </cell>
          <cell r="T55">
            <v>284.234</v>
          </cell>
          <cell r="U55">
            <v>259.643</v>
          </cell>
          <cell r="V55">
            <v>293.836</v>
          </cell>
          <cell r="W55">
            <v>304.617</v>
          </cell>
          <cell r="X55">
            <v>304.617</v>
          </cell>
          <cell r="Y55">
            <v>286.645</v>
          </cell>
          <cell r="Z55">
            <v>280.108</v>
          </cell>
          <cell r="AA55">
            <v>285.888</v>
          </cell>
          <cell r="AB55">
            <v>303.146</v>
          </cell>
          <cell r="AC55">
            <v>303.146</v>
          </cell>
          <cell r="AD55">
            <v>297.056680003</v>
          </cell>
          <cell r="AE55">
            <v>305.4142770633182</v>
          </cell>
          <cell r="AF55">
            <v>322.9910400121364</v>
          </cell>
          <cell r="AG55">
            <v>332.7415201826546</v>
          </cell>
          <cell r="AH55">
            <v>332.7415201826546</v>
          </cell>
          <cell r="AI55">
            <v>333.92665838265464</v>
          </cell>
          <cell r="AJ55">
            <v>336.51458888265455</v>
          </cell>
        </row>
        <row r="56">
          <cell r="Q56">
            <v>325.126</v>
          </cell>
          <cell r="R56">
            <v>335.36</v>
          </cell>
          <cell r="S56">
            <v>335.36</v>
          </cell>
          <cell r="T56">
            <v>322.73699999999997</v>
          </cell>
          <cell r="U56">
            <v>315.68399999999997</v>
          </cell>
          <cell r="V56">
            <v>350.159</v>
          </cell>
          <cell r="W56">
            <v>332.312</v>
          </cell>
          <cell r="X56">
            <v>332.312</v>
          </cell>
          <cell r="Y56">
            <v>338.94</v>
          </cell>
          <cell r="Z56">
            <v>330.003</v>
          </cell>
          <cell r="AA56">
            <v>329.35299999999995</v>
          </cell>
        </row>
        <row r="57">
          <cell r="D57">
            <v>1.8184912756991765</v>
          </cell>
          <cell r="I57">
            <v>2.2754171674423063</v>
          </cell>
          <cell r="N57">
            <v>3.021342461001449</v>
          </cell>
          <cell r="S57">
            <v>3.505349592854779</v>
          </cell>
          <cell r="X57">
            <v>3.9771834345033077</v>
          </cell>
          <cell r="AC57">
            <v>3.708458720823904</v>
          </cell>
          <cell r="AH57">
            <v>3.5371261980246</v>
          </cell>
          <cell r="AI57">
            <v>3.5091195164602476</v>
          </cell>
          <cell r="AJ57">
            <v>3.440140598344207</v>
          </cell>
        </row>
        <row r="59">
          <cell r="D59">
            <v>405.88230000000004</v>
          </cell>
          <cell r="E59">
            <v>402.6676333333333</v>
          </cell>
          <cell r="F59">
            <v>407.1241</v>
          </cell>
          <cell r="G59">
            <v>415.23436666666663</v>
          </cell>
          <cell r="H59">
            <v>428.72180000000003</v>
          </cell>
          <cell r="I59">
            <v>413.43697499999996</v>
          </cell>
          <cell r="J59">
            <v>465.4822</v>
          </cell>
          <cell r="K59">
            <v>495.3075666666667</v>
          </cell>
          <cell r="L59">
            <v>502.5133333333333</v>
          </cell>
          <cell r="M59">
            <v>500.26</v>
          </cell>
          <cell r="N59">
            <v>490.890775</v>
          </cell>
          <cell r="O59">
            <v>499.42</v>
          </cell>
          <cell r="P59">
            <v>502.89</v>
          </cell>
          <cell r="Q59">
            <v>503.31</v>
          </cell>
          <cell r="R59">
            <v>513.84</v>
          </cell>
          <cell r="S59">
            <v>504.865</v>
          </cell>
          <cell r="T59">
            <v>538.68</v>
          </cell>
          <cell r="U59">
            <v>539.87</v>
          </cell>
          <cell r="V59">
            <v>539.11</v>
          </cell>
          <cell r="W59">
            <v>522</v>
          </cell>
          <cell r="X59">
            <v>534.915</v>
          </cell>
          <cell r="Y59">
            <v>527.46</v>
          </cell>
          <cell r="Z59">
            <v>536.22</v>
          </cell>
          <cell r="AA59">
            <v>542.79</v>
          </cell>
          <cell r="AB59">
            <v>549.82</v>
          </cell>
          <cell r="AC59">
            <v>539.15</v>
          </cell>
          <cell r="AD59">
            <v>550</v>
          </cell>
          <cell r="AE59">
            <v>550</v>
          </cell>
          <cell r="AF59">
            <v>550</v>
          </cell>
          <cell r="AG59">
            <v>550</v>
          </cell>
          <cell r="AH59">
            <v>550</v>
          </cell>
          <cell r="AI59">
            <v>550</v>
          </cell>
          <cell r="AJ59">
            <v>550</v>
          </cell>
        </row>
        <row r="60">
          <cell r="D60">
            <v>522.255981676594</v>
          </cell>
          <cell r="E60">
            <v>148.4974742284654</v>
          </cell>
          <cell r="F60">
            <v>162.821055</v>
          </cell>
          <cell r="G60">
            <v>171.14524</v>
          </cell>
          <cell r="H60">
            <v>178.745257</v>
          </cell>
          <cell r="I60">
            <v>661.2090262284651</v>
          </cell>
          <cell r="J60">
            <v>180.10874831608677</v>
          </cell>
          <cell r="K60">
            <v>191.766588304</v>
          </cell>
          <cell r="L60">
            <v>211.01106259200003</v>
          </cell>
          <cell r="M60">
            <v>221.448646876</v>
          </cell>
          <cell r="N60">
            <v>804.335046088087</v>
          </cell>
          <cell r="O60">
            <v>217.529229613951</v>
          </cell>
          <cell r="P60">
            <v>233.15161132112</v>
          </cell>
          <cell r="Q60">
            <v>254.19247528064</v>
          </cell>
          <cell r="R60">
            <v>250.51173122385498</v>
          </cell>
          <cell r="S60">
            <v>955.385047439566</v>
          </cell>
          <cell r="T60">
            <v>233.23466129421</v>
          </cell>
          <cell r="U60">
            <v>248.458022211688</v>
          </cell>
          <cell r="V60">
            <v>260.46077838474696</v>
          </cell>
          <cell r="W60">
            <v>244.963769727459</v>
          </cell>
          <cell r="X60">
            <v>987.117231618104</v>
          </cell>
          <cell r="Y60">
            <v>233.25332194371214</v>
          </cell>
          <cell r="Z60">
            <v>253.31265889212784</v>
          </cell>
          <cell r="AA60">
            <v>189.738</v>
          </cell>
          <cell r="AB60">
            <v>288.26319839358973</v>
          </cell>
          <cell r="AC60">
            <v>1032.455</v>
          </cell>
          <cell r="AH60">
            <v>1129.03657765864</v>
          </cell>
          <cell r="AI60">
            <v>1255.26647121006</v>
          </cell>
          <cell r="AJ60">
            <v>1383.35429497033</v>
          </cell>
        </row>
        <row r="61">
          <cell r="D61">
            <v>1286.7178038475538</v>
          </cell>
          <cell r="E61">
            <v>368.7842327906632</v>
          </cell>
          <cell r="F61">
            <v>399.9297879933907</v>
          </cell>
          <cell r="G61">
            <v>412.1654028154863</v>
          </cell>
          <cell r="H61">
            <v>416.92598090416675</v>
          </cell>
          <cell r="I61">
            <v>1599.2982394195997</v>
          </cell>
          <cell r="J61">
            <v>386.9293999127932</v>
          </cell>
          <cell r="K61">
            <v>387.1666843181008</v>
          </cell>
          <cell r="L61">
            <v>419.91137069397837</v>
          </cell>
          <cell r="M61">
            <v>442.66710685643466</v>
          </cell>
          <cell r="N61">
            <v>1638.5214126056596</v>
          </cell>
          <cell r="O61">
            <v>435.56371313513876</v>
          </cell>
          <cell r="P61">
            <v>463.62347893400147</v>
          </cell>
          <cell r="Q61">
            <v>505.04157533257836</v>
          </cell>
          <cell r="R61">
            <v>487.5286688927584</v>
          </cell>
          <cell r="S61">
            <v>1892.3574568242323</v>
          </cell>
          <cell r="T61">
            <v>432.97442135258416</v>
          </cell>
          <cell r="U61">
            <v>460.21824182060124</v>
          </cell>
          <cell r="V61">
            <v>483.1310463258833</v>
          </cell>
          <cell r="W61">
            <v>469.27925235145403</v>
          </cell>
          <cell r="X61">
            <v>1845.372127568126</v>
          </cell>
          <cell r="Y61">
            <v>442.2199255748533</v>
          </cell>
          <cell r="Z61">
            <v>472.40434689516957</v>
          </cell>
          <cell r="AA61">
            <v>349.56060354833363</v>
          </cell>
          <cell r="AB61">
            <v>524.2864908398926</v>
          </cell>
          <cell r="AC61">
            <v>1914.9680051933599</v>
          </cell>
          <cell r="AH61">
            <v>2052.7937775611636</v>
          </cell>
          <cell r="AI61">
            <v>2282.3026749273818</v>
          </cell>
          <cell r="AJ61">
            <v>2515.189627218782</v>
          </cell>
        </row>
        <row r="68">
          <cell r="D68">
            <v>1995</v>
          </cell>
          <cell r="E68">
            <v>1.96</v>
          </cell>
          <cell r="F68">
            <v>2.96</v>
          </cell>
          <cell r="G68">
            <v>3.96</v>
          </cell>
          <cell r="H68">
            <v>4.96</v>
          </cell>
          <cell r="I68">
            <v>1996</v>
          </cell>
          <cell r="J68">
            <v>1.97</v>
          </cell>
          <cell r="K68">
            <v>2.97</v>
          </cell>
          <cell r="L68">
            <v>3.97</v>
          </cell>
          <cell r="M68">
            <v>4.97</v>
          </cell>
          <cell r="N68">
            <v>1997</v>
          </cell>
          <cell r="O68">
            <v>1.98</v>
          </cell>
          <cell r="P68">
            <v>2.98</v>
          </cell>
          <cell r="Q68">
            <v>3.98</v>
          </cell>
          <cell r="R68">
            <v>4.98</v>
          </cell>
          <cell r="S68">
            <v>1998</v>
          </cell>
          <cell r="T68">
            <v>1.99</v>
          </cell>
          <cell r="U68">
            <v>2.99</v>
          </cell>
          <cell r="V68">
            <v>3.99</v>
          </cell>
          <cell r="W68">
            <v>4.99</v>
          </cell>
          <cell r="X68">
            <v>1999</v>
          </cell>
          <cell r="Y68">
            <v>1</v>
          </cell>
          <cell r="Z68">
            <v>2</v>
          </cell>
          <cell r="AA68">
            <v>3</v>
          </cell>
          <cell r="AB68">
            <v>4</v>
          </cell>
          <cell r="AC68">
            <v>2000</v>
          </cell>
          <cell r="AD68">
            <v>1.01</v>
          </cell>
          <cell r="AE68">
            <v>2.01</v>
          </cell>
          <cell r="AF68">
            <v>3.01</v>
          </cell>
          <cell r="AG68">
            <v>4.01</v>
          </cell>
          <cell r="AH68">
            <v>2001</v>
          </cell>
          <cell r="AI68">
            <v>2002</v>
          </cell>
          <cell r="AJ68">
            <v>2003</v>
          </cell>
        </row>
        <row r="69">
          <cell r="T69" t="str">
            <v>actual</v>
          </cell>
          <cell r="U69" t="str">
            <v>actual</v>
          </cell>
          <cell r="V69" t="str">
            <v>actual</v>
          </cell>
          <cell r="W69" t="str">
            <v>actual</v>
          </cell>
          <cell r="X69" t="str">
            <v>actual</v>
          </cell>
          <cell r="Y69" t="str">
            <v>actual</v>
          </cell>
          <cell r="Z69" t="str">
            <v>actual</v>
          </cell>
          <cell r="AA69" t="str">
            <v>prog.</v>
          </cell>
          <cell r="AB69" t="str">
            <v>prog</v>
          </cell>
          <cell r="AC69" t="str">
            <v>prog.</v>
          </cell>
          <cell r="AD69" t="str">
            <v>prog</v>
          </cell>
          <cell r="AE69" t="str">
            <v>prog.</v>
          </cell>
          <cell r="AF69" t="str">
            <v>prog</v>
          </cell>
          <cell r="AG69" t="str">
            <v>prog.</v>
          </cell>
          <cell r="AH69" t="str">
            <v>prog</v>
          </cell>
          <cell r="AI69" t="str">
            <v>prog.</v>
          </cell>
          <cell r="AJ69" t="str">
            <v>prog</v>
          </cell>
        </row>
        <row r="71">
          <cell r="I71">
            <v>33.11038154422397</v>
          </cell>
          <cell r="J71">
            <v>53.89538921329293</v>
          </cell>
          <cell r="K71">
            <v>-4.903066809733829</v>
          </cell>
          <cell r="L71">
            <v>-24.37702402048049</v>
          </cell>
          <cell r="M71">
            <v>0.11491099487312795</v>
          </cell>
          <cell r="N71">
            <v>5.45928406462113</v>
          </cell>
          <cell r="O71">
            <v>-12.951307162527868</v>
          </cell>
          <cell r="P71">
            <v>-1.4496056637943724</v>
          </cell>
          <cell r="Q71">
            <v>110.78963704245456</v>
          </cell>
          <cell r="R71">
            <v>59.435887338822425</v>
          </cell>
          <cell r="S71">
            <v>31.317739751630853</v>
          </cell>
          <cell r="T71">
            <v>-33.93414407404286</v>
          </cell>
          <cell r="U71">
            <v>2.976380260604145</v>
          </cell>
          <cell r="V71">
            <v>-29.838415728337694</v>
          </cell>
          <cell r="W71">
            <v>-25.267372565241686</v>
          </cell>
          <cell r="X71">
            <v>-23.751420318900728</v>
          </cell>
          <cell r="Y71">
            <v>57.430483623296226</v>
          </cell>
          <cell r="Z71">
            <v>3.6205028884313606</v>
          </cell>
          <cell r="AA71">
            <v>-34.73284577804202</v>
          </cell>
          <cell r="AB71">
            <v>-34.4587397112075</v>
          </cell>
          <cell r="AC71">
            <v>-9.473843730003352</v>
          </cell>
          <cell r="AD71">
            <v>-2.5986543094245036</v>
          </cell>
          <cell r="AE71">
            <v>14.651950918329646</v>
          </cell>
          <cell r="AF71">
            <v>53.47630240725195</v>
          </cell>
          <cell r="AG71">
            <v>-13.908064577156125</v>
          </cell>
          <cell r="AH71">
            <v>7.779731960837182</v>
          </cell>
          <cell r="AI71">
            <v>-11.39051721326004</v>
          </cell>
          <cell r="AJ71">
            <v>-11.329014134098898</v>
          </cell>
        </row>
        <row r="72">
          <cell r="I72">
            <v>10.726678843816188</v>
          </cell>
          <cell r="J72">
            <v>37.53995300617325</v>
          </cell>
          <cell r="K72">
            <v>22.031697467758434</v>
          </cell>
          <cell r="L72">
            <v>-0.011164801195320706</v>
          </cell>
          <cell r="M72">
            <v>-4.72516556757374</v>
          </cell>
          <cell r="N72">
            <v>11.81776524094451</v>
          </cell>
          <cell r="O72">
            <v>-15.243443145096222</v>
          </cell>
          <cell r="P72">
            <v>-20.038205077263044</v>
          </cell>
          <cell r="Q72">
            <v>37.0107557556573</v>
          </cell>
          <cell r="R72">
            <v>53.298767991150015</v>
          </cell>
          <cell r="S72">
            <v>13.006206967151243</v>
          </cell>
          <cell r="T72">
            <v>-27.523917781499236</v>
          </cell>
          <cell r="U72">
            <v>1.5595269976910373</v>
          </cell>
          <cell r="V72">
            <v>-27.28072781648507</v>
          </cell>
          <cell r="W72">
            <v>-27.193262513990433</v>
          </cell>
          <cell r="X72">
            <v>-22.23265704964058</v>
          </cell>
          <cell r="Y72">
            <v>41.737278934421965</v>
          </cell>
          <cell r="Z72">
            <v>8.490562612821975</v>
          </cell>
          <cell r="AA72">
            <v>-35.23108998177207</v>
          </cell>
          <cell r="AB72">
            <v>-20.775574569526285</v>
          </cell>
          <cell r="AC72">
            <v>-5.679202357290663</v>
          </cell>
          <cell r="AD72">
            <v>-1.2849094898970037</v>
          </cell>
          <cell r="AE72">
            <v>3.484140870995219</v>
          </cell>
          <cell r="AF72">
            <v>58.12551404438747</v>
          </cell>
          <cell r="AG72">
            <v>-8.321326928529558</v>
          </cell>
          <cell r="AH72">
            <v>7.810535243052129</v>
          </cell>
          <cell r="AI72">
            <v>-6.113647984235612</v>
          </cell>
          <cell r="AJ72">
            <v>-11.178030281656987</v>
          </cell>
        </row>
        <row r="73">
          <cell r="I73">
            <v>16.431713278904112</v>
          </cell>
          <cell r="J73">
            <v>38.84557643526432</v>
          </cell>
          <cell r="K73">
            <v>26.671352766866562</v>
          </cell>
          <cell r="L73">
            <v>11.600640706049532</v>
          </cell>
          <cell r="M73">
            <v>7.14642029206216</v>
          </cell>
          <cell r="N73">
            <v>19.24415508918524</v>
          </cell>
          <cell r="O73">
            <v>-6.993303704587518</v>
          </cell>
          <cell r="P73">
            <v>-4.406354762996145</v>
          </cell>
          <cell r="Q73">
            <v>2.8135379533537446</v>
          </cell>
          <cell r="R73">
            <v>18.7402716852979</v>
          </cell>
          <cell r="S73">
            <v>3.2198744559950114</v>
          </cell>
          <cell r="T73">
            <v>-25.553586790853828</v>
          </cell>
          <cell r="U73">
            <v>-17.22350577134101</v>
          </cell>
          <cell r="V73">
            <v>-13.896538577171569</v>
          </cell>
          <cell r="W73">
            <v>-16.246913284686443</v>
          </cell>
          <cell r="X73">
            <v>-17.925808579006443</v>
          </cell>
          <cell r="Y73">
            <v>21.693498629727742</v>
          </cell>
          <cell r="Z73">
            <v>13.184995837563363</v>
          </cell>
          <cell r="AA73">
            <v>-15.295547567203087</v>
          </cell>
          <cell r="AB73">
            <v>-13.45422571714873</v>
          </cell>
          <cell r="AC73">
            <v>-0.9918509621357146</v>
          </cell>
          <cell r="AD73">
            <v>-2.66177044605449</v>
          </cell>
          <cell r="AE73">
            <v>1.9119855273234947</v>
          </cell>
          <cell r="AF73">
            <v>37.21025084432043</v>
          </cell>
          <cell r="AG73">
            <v>5.494780768681196</v>
          </cell>
          <cell r="AH73">
            <v>9.268479159424658</v>
          </cell>
          <cell r="AI73">
            <v>-0.700302537021841</v>
          </cell>
          <cell r="AJ73">
            <v>-7.27234893004443</v>
          </cell>
        </row>
        <row r="74">
          <cell r="I74">
            <v>7.212993724621626</v>
          </cell>
          <cell r="J74">
            <v>-14.949423665019992</v>
          </cell>
          <cell r="K74">
            <v>-26.339981508387282</v>
          </cell>
          <cell r="L74">
            <v>-30.72893446277307</v>
          </cell>
          <cell r="M74">
            <v>-3.5636363636363626</v>
          </cell>
          <cell r="N74">
            <v>-19.55894504889133</v>
          </cell>
          <cell r="O74">
            <v>59.20342967777623</v>
          </cell>
          <cell r="P74">
            <v>8.825849949792001</v>
          </cell>
          <cell r="Q74">
            <v>-7.626709573612217</v>
          </cell>
          <cell r="R74">
            <v>-33.11211664152842</v>
          </cell>
          <cell r="S74">
            <v>-2.0360993524031272</v>
          </cell>
          <cell r="T74">
            <v>11.418380820013894</v>
          </cell>
          <cell r="U74">
            <v>0.7109902784643083</v>
          </cell>
          <cell r="V74">
            <v>8.326075596585952</v>
          </cell>
          <cell r="W74">
            <v>12.465053743235117</v>
          </cell>
          <cell r="X74">
            <v>8.046856376378472</v>
          </cell>
          <cell r="Y74">
            <v>-4.948230551724066</v>
          </cell>
          <cell r="Z74">
            <v>37.96290994167356</v>
          </cell>
          <cell r="AA74">
            <v>19.565846599131703</v>
          </cell>
          <cell r="AB74">
            <v>45.477200199160734</v>
          </cell>
          <cell r="AC74">
            <v>24.02649295157579</v>
          </cell>
          <cell r="AD74">
            <v>31.465533414548617</v>
          </cell>
          <cell r="AE74">
            <v>1.3058692990300642</v>
          </cell>
          <cell r="AF74">
            <v>21.04951005777542</v>
          </cell>
          <cell r="AG74">
            <v>12.769517301543559</v>
          </cell>
          <cell r="AH74">
            <v>15.341014790620406</v>
          </cell>
          <cell r="AI74">
            <v>12.489999999999995</v>
          </cell>
          <cell r="AJ74">
            <v>10.079999999999998</v>
          </cell>
        </row>
        <row r="75">
          <cell r="I75">
            <v>12.725729740157604</v>
          </cell>
          <cell r="J75">
            <v>22.40483123045405</v>
          </cell>
          <cell r="K75">
            <v>4.707152478162641</v>
          </cell>
          <cell r="L75">
            <v>-6.696874981180045</v>
          </cell>
          <cell r="M75">
            <v>3.308815705180379</v>
          </cell>
          <cell r="N75">
            <v>4.407921080783453</v>
          </cell>
          <cell r="O75">
            <v>7.063767554138067</v>
          </cell>
          <cell r="P75">
            <v>-0.5494905815576914</v>
          </cell>
          <cell r="Q75">
            <v>-0.5370011587389314</v>
          </cell>
          <cell r="R75">
            <v>1.39661516315428</v>
          </cell>
          <cell r="S75">
            <v>1.671575746744594</v>
          </cell>
          <cell r="T75">
            <v>-13.879020680174023</v>
          </cell>
          <cell r="U75">
            <v>-11.503237883818784</v>
          </cell>
          <cell r="V75">
            <v>-7.273093988464808</v>
          </cell>
          <cell r="W75">
            <v>-9.911734999344901</v>
          </cell>
          <cell r="X75">
            <v>-10.553821127987874</v>
          </cell>
          <cell r="Y75">
            <v>10.809750638638803</v>
          </cell>
          <cell r="Z75">
            <v>22.17875840903045</v>
          </cell>
          <cell r="AA75">
            <v>-3.1571668920186085</v>
          </cell>
          <cell r="AB75">
            <v>2.7785286283554598</v>
          </cell>
          <cell r="AC75">
            <v>7.585969966060318</v>
          </cell>
          <cell r="AD75">
            <v>9.29737852311618</v>
          </cell>
          <cell r="AE75">
            <v>1.6635582807773375</v>
          </cell>
          <cell r="AF75">
            <v>30.262936918501197</v>
          </cell>
          <cell r="AG75">
            <v>8.331099768870516</v>
          </cell>
          <cell r="AH75">
            <v>11.668678504553355</v>
          </cell>
          <cell r="AI75">
            <v>4.684681116946621</v>
          </cell>
          <cell r="AJ75">
            <v>0.3400000000000034</v>
          </cell>
        </row>
        <row r="76">
          <cell r="I76">
            <v>114.65257785433874</v>
          </cell>
          <cell r="J76">
            <v>8.674750525171461</v>
          </cell>
          <cell r="K76">
            <v>10.002989369947016</v>
          </cell>
          <cell r="L76">
            <v>10.39721388499295</v>
          </cell>
          <cell r="M76">
            <v>73.5819101123596</v>
          </cell>
          <cell r="N76">
            <v>23.60129278147747</v>
          </cell>
          <cell r="O76">
            <v>-3.195000241122486</v>
          </cell>
          <cell r="P76">
            <v>-20.682654966520374</v>
          </cell>
          <cell r="Q76">
            <v>-0.28128949404410264</v>
          </cell>
          <cell r="R76">
            <v>18.37897671033788</v>
          </cell>
          <cell r="S76">
            <v>0.07724100778186482</v>
          </cell>
          <cell r="T76">
            <v>-3.2850996659935845</v>
          </cell>
          <cell r="U76">
            <v>27.71211181983621</v>
          </cell>
          <cell r="V76">
            <v>-11.297084289631869</v>
          </cell>
          <cell r="W76">
            <v>-7.9618943901343044</v>
          </cell>
          <cell r="X76">
            <v>-1.2995759973343866</v>
          </cell>
          <cell r="Y76">
            <v>3.0557340253406267</v>
          </cell>
          <cell r="Z76">
            <v>-8.533346972143704</v>
          </cell>
          <cell r="AA76">
            <v>-45.17265537006486</v>
          </cell>
          <cell r="AB76">
            <v>-31.275103130804908</v>
          </cell>
          <cell r="AC76">
            <v>-22.067002864457237</v>
          </cell>
          <cell r="AD76">
            <v>46.56683235268318</v>
          </cell>
          <cell r="AE76">
            <v>4.628621404893437</v>
          </cell>
          <cell r="AF76">
            <v>-33.95130600814083</v>
          </cell>
          <cell r="AG76">
            <v>-104.39509410800395</v>
          </cell>
          <cell r="AH76">
            <v>-22.600585878270195</v>
          </cell>
          <cell r="AI76">
            <v>-24.296720322695364</v>
          </cell>
          <cell r="AJ76">
            <v>-25.54304809014492</v>
          </cell>
        </row>
        <row r="77">
          <cell r="I77">
            <v>171.71305881775527</v>
          </cell>
          <cell r="J77">
            <v>47.23783011716384</v>
          </cell>
          <cell r="K77">
            <v>52.6684068919389</v>
          </cell>
          <cell r="L77">
            <v>25.58972900932919</v>
          </cell>
          <cell r="M77">
            <v>-3.4216358453329434</v>
          </cell>
          <cell r="N77">
            <v>24.266900263584887</v>
          </cell>
          <cell r="O77">
            <v>65.96911906552856</v>
          </cell>
          <cell r="P77">
            <v>46.70821609088097</v>
          </cell>
          <cell r="Q77">
            <v>19.31923625148248</v>
          </cell>
          <cell r="R77">
            <v>22.134884082099873</v>
          </cell>
          <cell r="S77">
            <v>35.361794038371045</v>
          </cell>
          <cell r="T77">
            <v>6.339561561806391</v>
          </cell>
          <cell r="U77">
            <v>-16.297503245810404</v>
          </cell>
          <cell r="V77">
            <v>4.280602759757542</v>
          </cell>
          <cell r="W77">
            <v>24.12875923754791</v>
          </cell>
          <cell r="X77">
            <v>3.888498487606668</v>
          </cell>
          <cell r="Y77">
            <v>-0.25738540088325124</v>
          </cell>
          <cell r="Z77">
            <v>9.50120050498235</v>
          </cell>
          <cell r="AA77">
            <v>-5.745362984181796</v>
          </cell>
          <cell r="AB77">
            <v>-2.3685329550608003</v>
          </cell>
          <cell r="AC77">
            <v>-0.10939978311054688</v>
          </cell>
          <cell r="AD77">
            <v>2.683774582755305</v>
          </cell>
          <cell r="AE77">
            <v>13.722860366583006</v>
          </cell>
          <cell r="AF77">
            <v>46.15506114211556</v>
          </cell>
          <cell r="AG77">
            <v>41.971588634327986</v>
          </cell>
          <cell r="AH77">
            <v>27.355765654206394</v>
          </cell>
          <cell r="AI77">
            <v>11.953575918132003</v>
          </cell>
          <cell r="AJ77">
            <v>8.899999999999991</v>
          </cell>
        </row>
        <row r="78">
          <cell r="I78">
            <v>145.87373254256747</v>
          </cell>
          <cell r="J78">
            <v>27.34146749822108</v>
          </cell>
          <cell r="K78">
            <v>33.57147342765586</v>
          </cell>
          <cell r="L78">
            <v>19.69782621702474</v>
          </cell>
          <cell r="M78">
            <v>18.7100151049534</v>
          </cell>
          <cell r="N78">
            <v>24.00375962315067</v>
          </cell>
          <cell r="O78">
            <v>35.51530922997782</v>
          </cell>
          <cell r="P78">
            <v>21.866621176412295</v>
          </cell>
          <cell r="Q78">
            <v>12.30847034548448</v>
          </cell>
          <cell r="R78">
            <v>20.556418693271027</v>
          </cell>
          <cell r="S78">
            <v>21.45770586890127</v>
          </cell>
          <cell r="T78">
            <v>3.312260173757835</v>
          </cell>
          <cell r="U78">
            <v>-5.738829415390342</v>
          </cell>
          <cell r="V78">
            <v>-0.6666586850420941</v>
          </cell>
          <cell r="W78">
            <v>10.885862374937204</v>
          </cell>
          <cell r="X78">
            <v>2.203985570710614</v>
          </cell>
          <cell r="Y78">
            <v>0.7181630077488563</v>
          </cell>
          <cell r="Z78">
            <v>3.638923831987057</v>
          </cell>
          <cell r="AA78">
            <v>-16.926904791040442</v>
          </cell>
          <cell r="AB78">
            <v>-12.269839153474564</v>
          </cell>
          <cell r="AC78">
            <v>-6.9944047757967525</v>
          </cell>
          <cell r="AD78">
            <v>15.905038676013248</v>
          </cell>
          <cell r="AE78">
            <v>11.113900993308562</v>
          </cell>
          <cell r="AF78">
            <v>31.161368775322188</v>
          </cell>
          <cell r="AG78">
            <v>2.697752134503233</v>
          </cell>
          <cell r="AH78">
            <v>14.23006956853277</v>
          </cell>
          <cell r="AI78">
            <v>5.5</v>
          </cell>
          <cell r="AJ78">
            <v>4.5</v>
          </cell>
        </row>
        <row r="79">
          <cell r="I79">
            <v>22.921514130844074</v>
          </cell>
          <cell r="J79">
            <v>-1.649821905500275</v>
          </cell>
          <cell r="K79">
            <v>-12.362122872446989</v>
          </cell>
          <cell r="L79">
            <v>-19.433085627728772</v>
          </cell>
          <cell r="M79">
            <v>-3.5282700114689334</v>
          </cell>
          <cell r="N79">
            <v>-10.30808484055251</v>
          </cell>
          <cell r="O79">
            <v>61.3696048381662</v>
          </cell>
          <cell r="P79">
            <v>20.500983652071355</v>
          </cell>
          <cell r="Q79">
            <v>0.7980469153325203</v>
          </cell>
          <cell r="R79">
            <v>-19.337204997667044</v>
          </cell>
          <cell r="S79">
            <v>8.900973977019149</v>
          </cell>
          <cell r="T79">
            <v>9.745943589114631</v>
          </cell>
          <cell r="U79">
            <v>-5.670975317461213</v>
          </cell>
          <cell r="V79">
            <v>6.828835112422254</v>
          </cell>
          <cell r="W79">
            <v>16.86840285857585</v>
          </cell>
          <cell r="X79">
            <v>6.535244878866322</v>
          </cell>
          <cell r="Y79">
            <v>-3.4514967920682693</v>
          </cell>
          <cell r="Z79">
            <v>28.48652576321524</v>
          </cell>
          <cell r="AA79">
            <v>10.421551939024212</v>
          </cell>
          <cell r="AB79">
            <v>26.292054872262142</v>
          </cell>
          <cell r="AC79">
            <v>15.470786991884978</v>
          </cell>
          <cell r="AD79">
            <v>21.978160079515078</v>
          </cell>
          <cell r="AE79">
            <v>4.829248136288797</v>
          </cell>
          <cell r="AF79">
            <v>28.79155966182566</v>
          </cell>
          <cell r="AG79">
            <v>21.82161687602924</v>
          </cell>
          <cell r="AH79">
            <v>19.025355205617018</v>
          </cell>
          <cell r="AI79">
            <v>12.313992014687813</v>
          </cell>
          <cell r="AJ79">
            <v>9.694068507751254</v>
          </cell>
        </row>
        <row r="80">
          <cell r="I80">
            <v>22.310170903682476</v>
          </cell>
          <cell r="J80">
            <v>23.12845888603931</v>
          </cell>
          <cell r="K80">
            <v>8.714544531478197</v>
          </cell>
          <cell r="L80">
            <v>-2.7246319968485295</v>
          </cell>
          <cell r="M80">
            <v>5.510178696064031</v>
          </cell>
          <cell r="N80">
            <v>7.243524901660692</v>
          </cell>
          <cell r="O80">
            <v>11.376983852325637</v>
          </cell>
          <cell r="P80">
            <v>3.2742360594527895</v>
          </cell>
          <cell r="Q80">
            <v>1.8417690332019419</v>
          </cell>
          <cell r="R80">
            <v>4.477824251746526</v>
          </cell>
          <cell r="S80">
            <v>4.982172873570363</v>
          </cell>
          <cell r="T80">
            <v>-10.708018237061651</v>
          </cell>
          <cell r="U80">
            <v>-10.342927762995927</v>
          </cell>
          <cell r="V80">
            <v>-5.923956526691541</v>
          </cell>
          <cell r="W80">
            <v>-6.052426432930403</v>
          </cell>
          <cell r="X80">
            <v>-8.084196161476726</v>
          </cell>
          <cell r="Y80">
            <v>8.656040572751238</v>
          </cell>
          <cell r="Z80">
            <v>18.25526015562326</v>
          </cell>
          <cell r="AA80">
            <v>-6.126306983163801</v>
          </cell>
          <cell r="AB80">
            <v>-0.5173889638626719</v>
          </cell>
          <cell r="AC80">
            <v>4.447620385382251</v>
          </cell>
          <cell r="AD80">
            <v>10.60454036308407</v>
          </cell>
          <cell r="AE80">
            <v>3.4162986680796905</v>
          </cell>
          <cell r="AF80">
            <v>30.43437474295544</v>
          </cell>
          <cell r="AG80">
            <v>7.243033741920726</v>
          </cell>
          <cell r="AH80">
            <v>12.159607912607356</v>
          </cell>
          <cell r="AI80">
            <v>4.843834039480683</v>
          </cell>
          <cell r="AJ80">
            <v>1.157127850750527</v>
          </cell>
        </row>
        <row r="81">
          <cell r="I81">
            <v>11.76911544227886</v>
          </cell>
          <cell r="J81">
            <v>86.30484988452656</v>
          </cell>
          <cell r="K81">
            <v>135.8616352201258</v>
          </cell>
          <cell r="L81">
            <v>50.7466063348416</v>
          </cell>
          <cell r="M81">
            <v>270.8502415458938</v>
          </cell>
          <cell r="N81">
            <v>120.24591996422978</v>
          </cell>
          <cell r="O81">
            <v>62.17924879137226</v>
          </cell>
          <cell r="P81">
            <v>48.90939149912006</v>
          </cell>
          <cell r="Q81">
            <v>-84.17649707339037</v>
          </cell>
          <cell r="R81">
            <v>-63.20245942214001</v>
          </cell>
          <cell r="S81">
            <v>-38.68955296601566</v>
          </cell>
          <cell r="T81">
            <v>-10.937858289383172</v>
          </cell>
          <cell r="U81">
            <v>-62.43435284005444</v>
          </cell>
          <cell r="V81">
            <v>139.81333940359661</v>
          </cell>
          <cell r="W81">
            <v>42.79241008212972</v>
          </cell>
          <cell r="X81">
            <v>-9.022294480518397</v>
          </cell>
          <cell r="Y81">
            <v>-89.95880535530382</v>
          </cell>
          <cell r="Z81">
            <v>40.43252601753443</v>
          </cell>
          <cell r="AA81">
            <v>58.89317354848913</v>
          </cell>
          <cell r="AB81">
            <v>-9.093649593415307</v>
          </cell>
          <cell r="AC81">
            <v>-1.1459870306461823</v>
          </cell>
          <cell r="AD81">
            <v>281.95582290598367</v>
          </cell>
          <cell r="AE81">
            <v>-14.48946642855978</v>
          </cell>
          <cell r="AF81">
            <v>-13.721290508543333</v>
          </cell>
          <cell r="AG81">
            <v>-11.024208768163732</v>
          </cell>
          <cell r="AH81">
            <v>-6.650861976818305</v>
          </cell>
          <cell r="AI81">
            <v>6.368479505470887</v>
          </cell>
          <cell r="AJ81">
            <v>-4.6375388800546204</v>
          </cell>
        </row>
        <row r="82">
          <cell r="I82">
            <v>267.7929155313351</v>
          </cell>
          <cell r="J82">
            <v>7.178214876033053</v>
          </cell>
          <cell r="K82">
            <v>-7.046629743589733</v>
          </cell>
          <cell r="L82">
            <v>30.490563706563705</v>
          </cell>
          <cell r="M82">
            <v>-16.132124756335287</v>
          </cell>
          <cell r="N82">
            <v>0.4539931841754452</v>
          </cell>
          <cell r="O82">
            <v>26.087591502035238</v>
          </cell>
          <cell r="P82">
            <v>25.029879883750056</v>
          </cell>
          <cell r="Q82">
            <v>-24.944764419717515</v>
          </cell>
          <cell r="R82">
            <v>-43.618268965712815</v>
          </cell>
          <cell r="S82">
            <v>-4.609610539792683</v>
          </cell>
          <cell r="T82">
            <v>-10.039700134032543</v>
          </cell>
          <cell r="U82">
            <v>-13.72314100640699</v>
          </cell>
          <cell r="V82">
            <v>65.73380755533097</v>
          </cell>
          <cell r="W82">
            <v>127.93080988383122</v>
          </cell>
          <cell r="X82">
            <v>24.230863018729337</v>
          </cell>
          <cell r="Y82">
            <v>-4.248786263390784</v>
          </cell>
          <cell r="Z82">
            <v>4.3167734137885105</v>
          </cell>
          <cell r="AA82">
            <v>11.986451256874275</v>
          </cell>
          <cell r="AB82">
            <v>10.777522562442357</v>
          </cell>
          <cell r="AC82">
            <v>6.2199965716413175</v>
          </cell>
          <cell r="AD82">
            <v>6.4956425532922</v>
          </cell>
          <cell r="AE82">
            <v>7.860056479447763</v>
          </cell>
          <cell r="AF82">
            <v>1.9541206457094376</v>
          </cell>
          <cell r="AG82">
            <v>14.285714285714278</v>
          </cell>
          <cell r="AH82">
            <v>7.805467377714038</v>
          </cell>
          <cell r="AI82">
            <v>9.782608695652172</v>
          </cell>
          <cell r="AJ82">
            <v>0.9900990099009874</v>
          </cell>
        </row>
        <row r="83">
          <cell r="I83">
            <v>-21.881254169446308</v>
          </cell>
          <cell r="J83">
            <v>-2.0056925996205024</v>
          </cell>
          <cell r="K83">
            <v>96.8615071283096</v>
          </cell>
          <cell r="L83">
            <v>44.065123010130264</v>
          </cell>
          <cell r="M83">
            <v>-19.445497630331758</v>
          </cell>
          <cell r="N83">
            <v>27.601195559350984</v>
          </cell>
          <cell r="O83">
            <v>-23.947098348275645</v>
          </cell>
          <cell r="P83">
            <v>-44.98494708200995</v>
          </cell>
          <cell r="Q83">
            <v>-33.046037629709986</v>
          </cell>
          <cell r="R83">
            <v>30.101390441450462</v>
          </cell>
          <cell r="S83">
            <v>-24.560470081180014</v>
          </cell>
          <cell r="T83">
            <v>0.3360831041857608</v>
          </cell>
          <cell r="U83">
            <v>-1.8466630310096406</v>
          </cell>
          <cell r="V83">
            <v>-19.634650021521892</v>
          </cell>
          <cell r="W83">
            <v>-36.11418844689056</v>
          </cell>
          <cell r="X83">
            <v>-16.808995341662907</v>
          </cell>
          <cell r="Y83">
            <v>-3.1723355381351013</v>
          </cell>
          <cell r="Z83">
            <v>20.773743246612852</v>
          </cell>
          <cell r="AA83">
            <v>-36.53145106394119</v>
          </cell>
          <cell r="AB83">
            <v>53.36754769219522</v>
          </cell>
          <cell r="AC83">
            <v>6.740998940359532</v>
          </cell>
          <cell r="AD83">
            <v>4.8277200666171325</v>
          </cell>
          <cell r="AE83">
            <v>-20.68258069392236</v>
          </cell>
          <cell r="AF83">
            <v>70.60328852545811</v>
          </cell>
          <cell r="AG83">
            <v>4.615384615384627</v>
          </cell>
          <cell r="AH83">
            <v>7.896041463426329</v>
          </cell>
          <cell r="AI83">
            <v>8.518518518518519</v>
          </cell>
          <cell r="AJ83">
            <v>-10.836177474402731</v>
          </cell>
        </row>
        <row r="85">
          <cell r="D85">
            <v>299.5</v>
          </cell>
          <cell r="I85">
            <v>24.958333333333332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Quarterly"/>
      <sheetName val="Monthly"/>
      <sheetName val="Interest"/>
      <sheetName val="INFlevel"/>
      <sheetName val="INFrate"/>
      <sheetName val="GDPQ"/>
      <sheetName val="GDPM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  <sheetName val="INFlevel"/>
      <sheetName val="Table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 Balance"/>
      <sheetName val="MAreserves"/>
      <sheetName val="DMB-T4"/>
      <sheetName val="T 5. MA Forwards etc."/>
      <sheetName val="T. 6 Sberbank, Vneshtorg, VEB"/>
      <sheetName val="T 8. FX items"/>
      <sheetName val="T 7. Prud. Ind."/>
      <sheetName val="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R452"/>
  <sheetViews>
    <sheetView showZeros="0" tabSelected="1" zoomScalePageLayoutView="0" workbookViewId="0" topLeftCell="B1">
      <pane xSplit="2" ySplit="5" topLeftCell="P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AQ6" sqref="AQ6"/>
    </sheetView>
  </sheetViews>
  <sheetFormatPr defaultColWidth="6.7109375" defaultRowHeight="15"/>
  <cols>
    <col min="1" max="1" width="55.140625" style="2" hidden="1" customWidth="1"/>
    <col min="2" max="2" width="51.7109375" style="2" customWidth="1"/>
    <col min="3" max="3" width="48.57421875" style="2" hidden="1" customWidth="1"/>
    <col min="4" max="4" width="7.421875" style="2" customWidth="1"/>
    <col min="5" max="5" width="6.421875" style="2" customWidth="1"/>
    <col min="6" max="6" width="6.8515625" style="2" customWidth="1"/>
    <col min="7" max="7" width="6.57421875" style="2" customWidth="1"/>
    <col min="8" max="8" width="7.7109375" style="2" customWidth="1"/>
    <col min="9" max="9" width="7.140625" style="2" customWidth="1"/>
    <col min="10" max="11" width="6.8515625" style="2" customWidth="1"/>
    <col min="12" max="12" width="6.7109375" style="2" customWidth="1"/>
    <col min="13" max="13" width="7.8515625" style="2" customWidth="1"/>
    <col min="14" max="14" width="7.00390625" style="2" customWidth="1"/>
    <col min="15" max="15" width="7.28125" style="2" customWidth="1"/>
    <col min="16" max="17" width="6.7109375" style="2" customWidth="1"/>
    <col min="18" max="18" width="7.8515625" style="2" customWidth="1"/>
    <col min="19" max="19" width="7.00390625" style="2" customWidth="1"/>
    <col min="20" max="20" width="7.57421875" style="2" customWidth="1"/>
    <col min="21" max="21" width="6.8515625" style="2" customWidth="1"/>
    <col min="22" max="22" width="6.57421875" style="2" customWidth="1"/>
    <col min="23" max="23" width="7.8515625" style="2" customWidth="1"/>
    <col min="24" max="24" width="7.00390625" style="2" customWidth="1"/>
    <col min="25" max="25" width="7.57421875" style="2" customWidth="1"/>
    <col min="26" max="26" width="7.00390625" style="2" customWidth="1"/>
    <col min="27" max="27" width="6.7109375" style="2" customWidth="1"/>
    <col min="28" max="28" width="7.8515625" style="2" customWidth="1"/>
    <col min="29" max="29" width="6.57421875" style="2" customWidth="1"/>
    <col min="30" max="31" width="6.7109375" style="2" customWidth="1"/>
    <col min="32" max="32" width="6.8515625" style="2" customWidth="1"/>
    <col min="33" max="33" width="7.8515625" style="2" customWidth="1"/>
    <col min="34" max="43" width="7.7109375" style="2" customWidth="1"/>
    <col min="44" max="244" width="9.140625" style="2" customWidth="1"/>
    <col min="245" max="245" width="44.28125" style="2" customWidth="1"/>
    <col min="246" max="247" width="0" style="2" hidden="1" customWidth="1"/>
    <col min="248" max="248" width="7.421875" style="2" bestFit="1" customWidth="1"/>
    <col min="249" max="249" width="6.421875" style="2" bestFit="1" customWidth="1"/>
    <col min="250" max="250" width="6.8515625" style="2" bestFit="1" customWidth="1"/>
    <col min="251" max="251" width="6.57421875" style="2" bestFit="1" customWidth="1"/>
    <col min="252" max="252" width="7.7109375" style="2" bestFit="1" customWidth="1"/>
    <col min="253" max="253" width="7.140625" style="2" bestFit="1" customWidth="1"/>
    <col min="254" max="255" width="6.8515625" style="2" bestFit="1" customWidth="1"/>
    <col min="256" max="16384" width="6.7109375" style="2" bestFit="1" customWidth="1"/>
  </cols>
  <sheetData>
    <row r="1" spans="1:43" s="1" customFormat="1" ht="15.75">
      <c r="A1" s="73" t="s">
        <v>580</v>
      </c>
      <c r="B1" s="73" t="s">
        <v>579</v>
      </c>
      <c r="C1" s="73" t="s">
        <v>581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</row>
    <row r="2" spans="1:43" ht="11.25" customHeight="1">
      <c r="A2" s="2" t="s">
        <v>578</v>
      </c>
      <c r="B2" s="74" t="s">
        <v>0</v>
      </c>
      <c r="C2" s="2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Q2" s="4"/>
    </row>
    <row r="3" spans="1:43" ht="22.5" hidden="1">
      <c r="A3" s="5"/>
      <c r="B3" s="5"/>
      <c r="C3" s="5"/>
      <c r="D3" s="6" t="s">
        <v>2</v>
      </c>
      <c r="E3" s="6" t="s">
        <v>3</v>
      </c>
      <c r="F3" s="6" t="s">
        <v>4</v>
      </c>
      <c r="G3" s="6" t="s">
        <v>5</v>
      </c>
      <c r="H3" s="7">
        <v>2009</v>
      </c>
      <c r="I3" s="6" t="s">
        <v>6</v>
      </c>
      <c r="J3" s="6" t="s">
        <v>7</v>
      </c>
      <c r="K3" s="6" t="s">
        <v>8</v>
      </c>
      <c r="L3" s="6" t="s">
        <v>9</v>
      </c>
      <c r="M3" s="7">
        <v>2010</v>
      </c>
      <c r="N3" s="6" t="s">
        <v>10</v>
      </c>
      <c r="O3" s="6" t="s">
        <v>11</v>
      </c>
      <c r="P3" s="6" t="s">
        <v>12</v>
      </c>
      <c r="Q3" s="6" t="s">
        <v>13</v>
      </c>
      <c r="R3" s="7">
        <v>2011</v>
      </c>
      <c r="S3" s="6" t="s">
        <v>14</v>
      </c>
      <c r="T3" s="6" t="s">
        <v>15</v>
      </c>
      <c r="U3" s="6" t="s">
        <v>16</v>
      </c>
      <c r="V3" s="6" t="s">
        <v>17</v>
      </c>
      <c r="W3" s="7">
        <v>2012</v>
      </c>
      <c r="X3" s="6" t="s">
        <v>18</v>
      </c>
      <c r="Y3" s="6" t="s">
        <v>19</v>
      </c>
      <c r="Z3" s="6" t="s">
        <v>20</v>
      </c>
      <c r="AA3" s="6" t="s">
        <v>21</v>
      </c>
      <c r="AB3" s="7">
        <v>2013</v>
      </c>
      <c r="AC3" s="6" t="s">
        <v>22</v>
      </c>
      <c r="AD3" s="6" t="s">
        <v>23</v>
      </c>
      <c r="AE3" s="6" t="s">
        <v>24</v>
      </c>
      <c r="AF3" s="6" t="s">
        <v>25</v>
      </c>
      <c r="AG3" s="7">
        <v>2014</v>
      </c>
      <c r="AH3" s="6" t="s">
        <v>26</v>
      </c>
      <c r="AI3" s="6" t="s">
        <v>27</v>
      </c>
      <c r="AJ3" s="6" t="s">
        <v>28</v>
      </c>
      <c r="AK3" s="6" t="s">
        <v>29</v>
      </c>
      <c r="AL3" s="7">
        <v>2015</v>
      </c>
      <c r="AM3" s="6" t="s">
        <v>30</v>
      </c>
      <c r="AN3" s="6" t="s">
        <v>31</v>
      </c>
      <c r="AO3" s="6" t="s">
        <v>32</v>
      </c>
      <c r="AP3" s="6" t="s">
        <v>33</v>
      </c>
      <c r="AQ3" s="7">
        <v>2016</v>
      </c>
    </row>
    <row r="4" spans="1:43" ht="22.5">
      <c r="A4" s="5"/>
      <c r="B4" s="5"/>
      <c r="C4" s="5"/>
      <c r="D4" s="6" t="s">
        <v>34</v>
      </c>
      <c r="E4" s="6" t="s">
        <v>35</v>
      </c>
      <c r="F4" s="6" t="s">
        <v>36</v>
      </c>
      <c r="G4" s="6" t="s">
        <v>37</v>
      </c>
      <c r="H4" s="7">
        <v>2009</v>
      </c>
      <c r="I4" s="6" t="s">
        <v>38</v>
      </c>
      <c r="J4" s="6" t="s">
        <v>39</v>
      </c>
      <c r="K4" s="6" t="s">
        <v>40</v>
      </c>
      <c r="L4" s="6" t="s">
        <v>41</v>
      </c>
      <c r="M4" s="7">
        <v>2010</v>
      </c>
      <c r="N4" s="6" t="s">
        <v>42</v>
      </c>
      <c r="O4" s="6" t="s">
        <v>43</v>
      </c>
      <c r="P4" s="6" t="s">
        <v>44</v>
      </c>
      <c r="Q4" s="6" t="s">
        <v>45</v>
      </c>
      <c r="R4" s="7">
        <v>2011</v>
      </c>
      <c r="S4" s="6" t="s">
        <v>46</v>
      </c>
      <c r="T4" s="6" t="s">
        <v>47</v>
      </c>
      <c r="U4" s="6" t="s">
        <v>48</v>
      </c>
      <c r="V4" s="6" t="s">
        <v>49</v>
      </c>
      <c r="W4" s="7">
        <v>2012</v>
      </c>
      <c r="X4" s="6" t="s">
        <v>50</v>
      </c>
      <c r="Y4" s="6" t="s">
        <v>51</v>
      </c>
      <c r="Z4" s="6" t="s">
        <v>52</v>
      </c>
      <c r="AA4" s="6" t="s">
        <v>53</v>
      </c>
      <c r="AB4" s="7">
        <v>2013</v>
      </c>
      <c r="AC4" s="6" t="s">
        <v>54</v>
      </c>
      <c r="AD4" s="6" t="s">
        <v>55</v>
      </c>
      <c r="AE4" s="6" t="s">
        <v>56</v>
      </c>
      <c r="AF4" s="6" t="s">
        <v>57</v>
      </c>
      <c r="AG4" s="7">
        <v>2014</v>
      </c>
      <c r="AH4" s="6" t="s">
        <v>58</v>
      </c>
      <c r="AI4" s="6" t="s">
        <v>59</v>
      </c>
      <c r="AJ4" s="6" t="s">
        <v>60</v>
      </c>
      <c r="AK4" s="6" t="s">
        <v>61</v>
      </c>
      <c r="AL4" s="7">
        <v>2015</v>
      </c>
      <c r="AM4" s="6" t="s">
        <v>62</v>
      </c>
      <c r="AN4" s="6" t="s">
        <v>586</v>
      </c>
      <c r="AO4" s="6" t="s">
        <v>587</v>
      </c>
      <c r="AP4" s="6" t="s">
        <v>588</v>
      </c>
      <c r="AQ4" s="7">
        <v>2016</v>
      </c>
    </row>
    <row r="5" spans="1:43" ht="22.5" hidden="1">
      <c r="A5" s="5"/>
      <c r="B5" s="5"/>
      <c r="C5" s="5"/>
      <c r="D5" s="6" t="s">
        <v>63</v>
      </c>
      <c r="E5" s="6" t="s">
        <v>64</v>
      </c>
      <c r="F5" s="6" t="s">
        <v>65</v>
      </c>
      <c r="G5" s="6" t="s">
        <v>66</v>
      </c>
      <c r="H5" s="7">
        <v>2009</v>
      </c>
      <c r="I5" s="6" t="s">
        <v>67</v>
      </c>
      <c r="J5" s="6" t="s">
        <v>68</v>
      </c>
      <c r="K5" s="6" t="s">
        <v>69</v>
      </c>
      <c r="L5" s="6" t="s">
        <v>70</v>
      </c>
      <c r="M5" s="7">
        <v>2010</v>
      </c>
      <c r="N5" s="6" t="s">
        <v>71</v>
      </c>
      <c r="O5" s="6" t="s">
        <v>72</v>
      </c>
      <c r="P5" s="6" t="s">
        <v>73</v>
      </c>
      <c r="Q5" s="6" t="s">
        <v>74</v>
      </c>
      <c r="R5" s="7">
        <v>2011</v>
      </c>
      <c r="S5" s="6" t="s">
        <v>75</v>
      </c>
      <c r="T5" s="6" t="s">
        <v>76</v>
      </c>
      <c r="U5" s="6" t="s">
        <v>77</v>
      </c>
      <c r="V5" s="6" t="s">
        <v>78</v>
      </c>
      <c r="W5" s="7">
        <v>2012</v>
      </c>
      <c r="X5" s="6" t="s">
        <v>79</v>
      </c>
      <c r="Y5" s="6" t="s">
        <v>80</v>
      </c>
      <c r="Z5" s="6" t="s">
        <v>81</v>
      </c>
      <c r="AA5" s="6" t="s">
        <v>82</v>
      </c>
      <c r="AB5" s="7">
        <v>2013</v>
      </c>
      <c r="AC5" s="6" t="s">
        <v>83</v>
      </c>
      <c r="AD5" s="6" t="s">
        <v>84</v>
      </c>
      <c r="AE5" s="6" t="s">
        <v>85</v>
      </c>
      <c r="AF5" s="6" t="s">
        <v>86</v>
      </c>
      <c r="AG5" s="7">
        <v>2014</v>
      </c>
      <c r="AH5" s="6" t="s">
        <v>87</v>
      </c>
      <c r="AI5" s="6" t="s">
        <v>88</v>
      </c>
      <c r="AJ5" s="6" t="s">
        <v>89</v>
      </c>
      <c r="AK5" s="6" t="s">
        <v>90</v>
      </c>
      <c r="AL5" s="7">
        <v>2015</v>
      </c>
      <c r="AM5" s="6" t="s">
        <v>91</v>
      </c>
      <c r="AN5" s="6" t="s">
        <v>589</v>
      </c>
      <c r="AO5" s="6" t="s">
        <v>590</v>
      </c>
      <c r="AP5" s="6" t="s">
        <v>591</v>
      </c>
      <c r="AQ5" s="7">
        <v>2016</v>
      </c>
    </row>
    <row r="6" spans="1:43" ht="11.25">
      <c r="A6" s="8" t="s">
        <v>92</v>
      </c>
      <c r="B6" s="8" t="s">
        <v>93</v>
      </c>
      <c r="C6" s="8" t="s">
        <v>94</v>
      </c>
      <c r="D6" s="9">
        <f aca="true" t="shared" si="0" ref="D6:AQ6">D7-D8</f>
        <v>-245.1600000000002</v>
      </c>
      <c r="E6" s="9">
        <f t="shared" si="0"/>
        <v>-46.81000000000017</v>
      </c>
      <c r="F6" s="9">
        <f t="shared" si="0"/>
        <v>-89.64999999999998</v>
      </c>
      <c r="G6" s="9">
        <f t="shared" si="0"/>
        <v>-103.57000000000016</v>
      </c>
      <c r="H6" s="10">
        <f t="shared" si="0"/>
        <v>-485.19000000000005</v>
      </c>
      <c r="I6" s="9">
        <f t="shared" si="0"/>
        <v>-131.85375661</v>
      </c>
      <c r="J6" s="9">
        <f t="shared" si="0"/>
        <v>-166.4617890333334</v>
      </c>
      <c r="K6" s="9">
        <f t="shared" si="0"/>
        <v>-108.79712316666655</v>
      </c>
      <c r="L6" s="9">
        <f t="shared" si="0"/>
        <v>-74.35608154666647</v>
      </c>
      <c r="M6" s="10">
        <f t="shared" si="0"/>
        <v>-481.468750356667</v>
      </c>
      <c r="N6" s="9">
        <f t="shared" si="0"/>
        <v>-191.56999999999994</v>
      </c>
      <c r="O6" s="9">
        <f t="shared" si="0"/>
        <v>-190.59999999999968</v>
      </c>
      <c r="P6" s="9">
        <f t="shared" si="0"/>
        <v>-201.17000000000007</v>
      </c>
      <c r="Q6" s="9">
        <f t="shared" si="0"/>
        <v>-268.6099999999999</v>
      </c>
      <c r="R6" s="10">
        <f t="shared" si="0"/>
        <v>-851.9499999999989</v>
      </c>
      <c r="S6" s="9">
        <f t="shared" si="0"/>
        <v>-216.16999999999985</v>
      </c>
      <c r="T6" s="9">
        <f t="shared" si="0"/>
        <v>-94.75</v>
      </c>
      <c r="U6" s="9">
        <f t="shared" si="0"/>
        <v>-107.77999999999997</v>
      </c>
      <c r="V6" s="9">
        <f t="shared" si="0"/>
        <v>-217.67999999999984</v>
      </c>
      <c r="W6" s="11">
        <f t="shared" si="0"/>
        <v>-636.3799999999992</v>
      </c>
      <c r="X6" s="12">
        <f t="shared" si="0"/>
        <v>-156.82999999999993</v>
      </c>
      <c r="Y6" s="12">
        <f t="shared" si="0"/>
        <v>-222.25</v>
      </c>
      <c r="Z6" s="12">
        <f t="shared" si="0"/>
        <v>-86.41999999999985</v>
      </c>
      <c r="AA6" s="12">
        <f t="shared" si="0"/>
        <v>-50.98000000000002</v>
      </c>
      <c r="AB6" s="11">
        <f t="shared" si="0"/>
        <v>-516.4800000000014</v>
      </c>
      <c r="AC6" s="12">
        <f t="shared" si="0"/>
        <v>-161.7900000000002</v>
      </c>
      <c r="AD6" s="12">
        <f t="shared" si="0"/>
        <v>-111.52000000000021</v>
      </c>
      <c r="AE6" s="12">
        <f t="shared" si="0"/>
        <v>-104.59000000000015</v>
      </c>
      <c r="AF6" s="12">
        <f t="shared" si="0"/>
        <v>-191.1800000000003</v>
      </c>
      <c r="AG6" s="11">
        <f t="shared" si="0"/>
        <v>-569.0800000000008</v>
      </c>
      <c r="AH6" s="13">
        <f t="shared" si="0"/>
        <v>-138.5</v>
      </c>
      <c r="AI6" s="13">
        <f t="shared" si="0"/>
        <v>-127.02999999999997</v>
      </c>
      <c r="AJ6" s="13">
        <f t="shared" si="0"/>
        <v>-117.05999999999995</v>
      </c>
      <c r="AK6" s="13">
        <f t="shared" si="0"/>
        <v>-32.25</v>
      </c>
      <c r="AL6" s="14">
        <f t="shared" si="0"/>
        <v>-414.83999999999924</v>
      </c>
      <c r="AM6" s="15">
        <f t="shared" si="0"/>
        <v>-79.68000000000006</v>
      </c>
      <c r="AN6" s="15">
        <f t="shared" si="0"/>
        <v>-75.9699999999998</v>
      </c>
      <c r="AO6" s="15">
        <f t="shared" si="0"/>
        <v>-98.71000000000004</v>
      </c>
      <c r="AP6" s="15">
        <f t="shared" si="0"/>
        <v>-22.2199999999998</v>
      </c>
      <c r="AQ6" s="14">
        <f t="shared" si="0"/>
        <v>-276.5799999999999</v>
      </c>
    </row>
    <row r="7" spans="1:43" ht="11.25">
      <c r="A7" s="16" t="s">
        <v>95</v>
      </c>
      <c r="B7" s="16" t="s">
        <v>95</v>
      </c>
      <c r="C7" s="16" t="s">
        <v>96</v>
      </c>
      <c r="D7" s="17">
        <f aca="true" t="shared" si="1" ref="D7:AF8">+D10+D180+D244</f>
        <v>711.0799999999999</v>
      </c>
      <c r="E7" s="17">
        <f t="shared" si="1"/>
        <v>885.0699999999999</v>
      </c>
      <c r="F7" s="17">
        <f t="shared" si="1"/>
        <v>914.72</v>
      </c>
      <c r="G7" s="17">
        <f t="shared" si="1"/>
        <v>1082.75</v>
      </c>
      <c r="H7" s="18">
        <f t="shared" si="1"/>
        <v>3593.6200000000003</v>
      </c>
      <c r="I7" s="17">
        <f t="shared" si="1"/>
        <v>772.8262433900001</v>
      </c>
      <c r="J7" s="17">
        <f t="shared" si="1"/>
        <v>902.0782109666666</v>
      </c>
      <c r="K7" s="17">
        <f t="shared" si="1"/>
        <v>1065.9428768333332</v>
      </c>
      <c r="L7" s="17">
        <f t="shared" si="1"/>
        <v>1336.8639184533333</v>
      </c>
      <c r="M7" s="18">
        <f t="shared" si="1"/>
        <v>4077.7112496433333</v>
      </c>
      <c r="N7" s="17">
        <f t="shared" si="1"/>
        <v>1047</v>
      </c>
      <c r="O7" s="17">
        <f t="shared" si="1"/>
        <v>1272.6200000000001</v>
      </c>
      <c r="P7" s="17">
        <f t="shared" si="1"/>
        <v>1366.84</v>
      </c>
      <c r="Q7" s="17">
        <f t="shared" si="1"/>
        <v>1496.56</v>
      </c>
      <c r="R7" s="18">
        <f t="shared" si="1"/>
        <v>5183.02</v>
      </c>
      <c r="S7" s="17">
        <f t="shared" si="1"/>
        <v>1109.8600000000001</v>
      </c>
      <c r="T7" s="17">
        <f t="shared" si="1"/>
        <v>1370</v>
      </c>
      <c r="U7" s="17">
        <f t="shared" si="1"/>
        <v>1398.1699999999998</v>
      </c>
      <c r="V7" s="17">
        <f t="shared" si="1"/>
        <v>1501.7</v>
      </c>
      <c r="W7" s="18">
        <f t="shared" si="1"/>
        <v>5379.73</v>
      </c>
      <c r="X7" s="17">
        <f t="shared" si="1"/>
        <v>1272.3</v>
      </c>
      <c r="Y7" s="17">
        <f t="shared" si="1"/>
        <v>1394.58</v>
      </c>
      <c r="Z7" s="17">
        <f t="shared" si="1"/>
        <v>1559.6</v>
      </c>
      <c r="AA7" s="17">
        <f t="shared" si="1"/>
        <v>1702.5</v>
      </c>
      <c r="AB7" s="18">
        <f t="shared" si="1"/>
        <v>5928.98</v>
      </c>
      <c r="AC7" s="19">
        <f t="shared" si="1"/>
        <v>1263.62</v>
      </c>
      <c r="AD7" s="19">
        <f t="shared" si="1"/>
        <v>1482.84</v>
      </c>
      <c r="AE7" s="19">
        <f t="shared" si="1"/>
        <v>1515.71</v>
      </c>
      <c r="AF7" s="19">
        <f t="shared" si="1"/>
        <v>1484.05</v>
      </c>
      <c r="AG7" s="20">
        <f>SUM(AC7:AF7)</f>
        <v>5746.22</v>
      </c>
      <c r="AH7" s="21">
        <f aca="true" t="shared" si="2" ref="AH7:AK8">+AH10+AH180+AH244</f>
        <v>1053.06</v>
      </c>
      <c r="AI7" s="21">
        <f t="shared" si="2"/>
        <v>1181.4</v>
      </c>
      <c r="AJ7" s="21">
        <f t="shared" si="2"/>
        <v>1101.18</v>
      </c>
      <c r="AK7" s="21">
        <f t="shared" si="2"/>
        <v>1183.96</v>
      </c>
      <c r="AL7" s="22">
        <f>SUM(AH7:AK7)</f>
        <v>4519.6</v>
      </c>
      <c r="AM7" s="23">
        <f aca="true" t="shared" si="3" ref="AM7:AP8">+AM10+AM180+AM244</f>
        <v>952.5899999999999</v>
      </c>
      <c r="AN7" s="23">
        <f t="shared" si="3"/>
        <v>1120.5800000000002</v>
      </c>
      <c r="AO7" s="23">
        <f t="shared" si="3"/>
        <v>1190.9</v>
      </c>
      <c r="AP7" s="23">
        <f t="shared" si="3"/>
        <v>1324.02</v>
      </c>
      <c r="AQ7" s="22">
        <f>SUM(AM7:AP7)</f>
        <v>4588.09</v>
      </c>
    </row>
    <row r="8" spans="1:43" ht="11.25" customHeight="1">
      <c r="A8" s="16" t="s">
        <v>97</v>
      </c>
      <c r="B8" s="16" t="s">
        <v>97</v>
      </c>
      <c r="C8" s="16" t="s">
        <v>98</v>
      </c>
      <c r="D8" s="17">
        <f t="shared" si="1"/>
        <v>956.2400000000001</v>
      </c>
      <c r="E8" s="17">
        <f t="shared" si="1"/>
        <v>931.8800000000001</v>
      </c>
      <c r="F8" s="17">
        <f t="shared" si="1"/>
        <v>1004.37</v>
      </c>
      <c r="G8" s="17">
        <f t="shared" si="1"/>
        <v>1186.3200000000002</v>
      </c>
      <c r="H8" s="18">
        <f t="shared" si="1"/>
        <v>4078.8100000000004</v>
      </c>
      <c r="I8" s="17">
        <f t="shared" si="1"/>
        <v>904.6800000000001</v>
      </c>
      <c r="J8" s="17">
        <f t="shared" si="1"/>
        <v>1068.54</v>
      </c>
      <c r="K8" s="17">
        <f t="shared" si="1"/>
        <v>1174.7399999999998</v>
      </c>
      <c r="L8" s="17">
        <f t="shared" si="1"/>
        <v>1411.2199999999998</v>
      </c>
      <c r="M8" s="18">
        <f t="shared" si="1"/>
        <v>4559.18</v>
      </c>
      <c r="N8" s="17">
        <f t="shared" si="1"/>
        <v>1238.57</v>
      </c>
      <c r="O8" s="17">
        <f t="shared" si="1"/>
        <v>1463.2199999999998</v>
      </c>
      <c r="P8" s="17">
        <f t="shared" si="1"/>
        <v>1568.01</v>
      </c>
      <c r="Q8" s="17">
        <f t="shared" si="1"/>
        <v>1765.1699999999998</v>
      </c>
      <c r="R8" s="18">
        <f t="shared" si="1"/>
        <v>6034.969999999999</v>
      </c>
      <c r="S8" s="17">
        <f t="shared" si="1"/>
        <v>1326.03</v>
      </c>
      <c r="T8" s="17">
        <f t="shared" si="1"/>
        <v>1464.75</v>
      </c>
      <c r="U8" s="17">
        <f t="shared" si="1"/>
        <v>1505.9499999999998</v>
      </c>
      <c r="V8" s="17">
        <f t="shared" si="1"/>
        <v>1719.3799999999999</v>
      </c>
      <c r="W8" s="18">
        <f t="shared" si="1"/>
        <v>6016.109999999999</v>
      </c>
      <c r="X8" s="17">
        <f t="shared" si="1"/>
        <v>1429.1299999999999</v>
      </c>
      <c r="Y8" s="17">
        <f t="shared" si="1"/>
        <v>1616.83</v>
      </c>
      <c r="Z8" s="17">
        <f t="shared" si="1"/>
        <v>1646.0199999999998</v>
      </c>
      <c r="AA8" s="17">
        <f t="shared" si="1"/>
        <v>1753.48</v>
      </c>
      <c r="AB8" s="18">
        <f t="shared" si="1"/>
        <v>6445.460000000001</v>
      </c>
      <c r="AC8" s="19">
        <f t="shared" si="1"/>
        <v>1425.41</v>
      </c>
      <c r="AD8" s="19">
        <f t="shared" si="1"/>
        <v>1594.3600000000001</v>
      </c>
      <c r="AE8" s="19">
        <f t="shared" si="1"/>
        <v>1620.3000000000002</v>
      </c>
      <c r="AF8" s="19">
        <f t="shared" si="1"/>
        <v>1675.2300000000002</v>
      </c>
      <c r="AG8" s="20">
        <f>SUM(AC8:AF8)</f>
        <v>6315.300000000001</v>
      </c>
      <c r="AH8" s="21">
        <f t="shared" si="2"/>
        <v>1191.56</v>
      </c>
      <c r="AI8" s="21">
        <f t="shared" si="2"/>
        <v>1308.43</v>
      </c>
      <c r="AJ8" s="21">
        <f t="shared" si="2"/>
        <v>1218.24</v>
      </c>
      <c r="AK8" s="21">
        <f t="shared" si="2"/>
        <v>1216.21</v>
      </c>
      <c r="AL8" s="22">
        <f>SUM(AH8:AK8)</f>
        <v>4934.44</v>
      </c>
      <c r="AM8" s="23">
        <f t="shared" si="3"/>
        <v>1032.27</v>
      </c>
      <c r="AN8" s="23">
        <f t="shared" si="3"/>
        <v>1196.55</v>
      </c>
      <c r="AO8" s="23">
        <f t="shared" si="3"/>
        <v>1289.6100000000001</v>
      </c>
      <c r="AP8" s="23">
        <f t="shared" si="3"/>
        <v>1346.2399999999998</v>
      </c>
      <c r="AQ8" s="22">
        <f>SUM(AM8:AP8)</f>
        <v>4864.67</v>
      </c>
    </row>
    <row r="9" spans="1:43" s="24" customFormat="1" ht="11.25">
      <c r="A9" s="8" t="s">
        <v>99</v>
      </c>
      <c r="B9" s="8" t="s">
        <v>100</v>
      </c>
      <c r="C9" s="8" t="s">
        <v>101</v>
      </c>
      <c r="D9" s="9">
        <f aca="true" t="shared" si="4" ref="D9:AQ9">D10-D11</f>
        <v>-477.31000000000006</v>
      </c>
      <c r="E9" s="9">
        <f t="shared" si="4"/>
        <v>-433.34000000000015</v>
      </c>
      <c r="F9" s="9">
        <f t="shared" si="4"/>
        <v>-482.91999999999996</v>
      </c>
      <c r="G9" s="9">
        <f t="shared" si="4"/>
        <v>-605.0100000000001</v>
      </c>
      <c r="H9" s="10">
        <f t="shared" si="4"/>
        <v>-1998.5800000000004</v>
      </c>
      <c r="I9" s="9">
        <f t="shared" si="4"/>
        <v>-457.62375661</v>
      </c>
      <c r="J9" s="9">
        <f t="shared" si="4"/>
        <v>-583.5717890333333</v>
      </c>
      <c r="K9" s="9">
        <f t="shared" si="4"/>
        <v>-578.8371231666665</v>
      </c>
      <c r="L9" s="9">
        <f t="shared" si="4"/>
        <v>-635.4660815466666</v>
      </c>
      <c r="M9" s="10">
        <f t="shared" si="4"/>
        <v>-2255.4987503566667</v>
      </c>
      <c r="N9" s="9">
        <f t="shared" si="4"/>
        <v>-582.1699999999998</v>
      </c>
      <c r="O9" s="9">
        <f t="shared" si="4"/>
        <v>-672.5099999999998</v>
      </c>
      <c r="P9" s="9">
        <f t="shared" si="4"/>
        <v>-745.6699999999998</v>
      </c>
      <c r="Q9" s="9">
        <f t="shared" si="4"/>
        <v>-825.1499999999999</v>
      </c>
      <c r="R9" s="10">
        <f t="shared" si="4"/>
        <v>-2825.499999999999</v>
      </c>
      <c r="S9" s="9">
        <f t="shared" si="4"/>
        <v>-681.8900000000001</v>
      </c>
      <c r="T9" s="9">
        <f t="shared" si="4"/>
        <v>-680.5199999999999</v>
      </c>
      <c r="U9" s="9">
        <f t="shared" si="4"/>
        <v>-746.2499999999998</v>
      </c>
      <c r="V9" s="9">
        <f t="shared" si="4"/>
        <v>-850.2399999999998</v>
      </c>
      <c r="W9" s="11">
        <f t="shared" si="4"/>
        <v>-2958.8999999999996</v>
      </c>
      <c r="X9" s="12">
        <f t="shared" si="4"/>
        <v>-643.6699999999998</v>
      </c>
      <c r="Y9" s="12">
        <f t="shared" si="4"/>
        <v>-782.8599999999999</v>
      </c>
      <c r="Z9" s="12">
        <f t="shared" si="4"/>
        <v>-745.51</v>
      </c>
      <c r="AA9" s="12">
        <f t="shared" si="4"/>
        <v>-819.44</v>
      </c>
      <c r="AB9" s="11">
        <f t="shared" si="4"/>
        <v>-2991.4800000000005</v>
      </c>
      <c r="AC9" s="12">
        <f t="shared" si="4"/>
        <v>-627.5600000000001</v>
      </c>
      <c r="AD9" s="12">
        <f t="shared" si="4"/>
        <v>-726.64</v>
      </c>
      <c r="AE9" s="12">
        <f t="shared" si="4"/>
        <v>-765.8800000000001</v>
      </c>
      <c r="AF9" s="12">
        <f t="shared" si="4"/>
        <v>-798.0600000000002</v>
      </c>
      <c r="AG9" s="11">
        <f t="shared" si="4"/>
        <v>-2918.140000000001</v>
      </c>
      <c r="AH9" s="13">
        <f t="shared" si="4"/>
        <v>-472.8499999999999</v>
      </c>
      <c r="AI9" s="13">
        <f t="shared" si="4"/>
        <v>-494.24</v>
      </c>
      <c r="AJ9" s="13">
        <f t="shared" si="4"/>
        <v>-522.9099999999999</v>
      </c>
      <c r="AK9" s="13">
        <f t="shared" si="4"/>
        <v>-466.99</v>
      </c>
      <c r="AL9" s="14">
        <f t="shared" si="4"/>
        <v>-1956.9899999999998</v>
      </c>
      <c r="AM9" s="15">
        <f t="shared" si="4"/>
        <v>-413.6199999999999</v>
      </c>
      <c r="AN9" s="15">
        <f t="shared" si="4"/>
        <v>-480.7099999999998</v>
      </c>
      <c r="AO9" s="15">
        <f t="shared" si="4"/>
        <v>-473.70000000000005</v>
      </c>
      <c r="AP9" s="15">
        <f t="shared" si="4"/>
        <v>-476.7099999999998</v>
      </c>
      <c r="AQ9" s="14">
        <f t="shared" si="4"/>
        <v>-1844.7399999999998</v>
      </c>
    </row>
    <row r="10" spans="1:43" ht="11.25">
      <c r="A10" s="16" t="s">
        <v>102</v>
      </c>
      <c r="B10" s="16" t="s">
        <v>102</v>
      </c>
      <c r="C10" s="16" t="s">
        <v>103</v>
      </c>
      <c r="D10" s="17">
        <f aca="true" t="shared" si="5" ref="D10:G11">D13+D26</f>
        <v>375.26</v>
      </c>
      <c r="E10" s="17">
        <f t="shared" si="5"/>
        <v>401.28</v>
      </c>
      <c r="F10" s="17">
        <f t="shared" si="5"/>
        <v>422</v>
      </c>
      <c r="G10" s="17">
        <f t="shared" si="5"/>
        <v>510.33000000000004</v>
      </c>
      <c r="H10" s="18">
        <f>SUM(D10:G10)</f>
        <v>1708.87</v>
      </c>
      <c r="I10" s="17">
        <f aca="true" t="shared" si="6" ref="I10:L11">I13+I26</f>
        <v>371.90624339</v>
      </c>
      <c r="J10" s="17">
        <f t="shared" si="6"/>
        <v>401.10821096666666</v>
      </c>
      <c r="K10" s="17">
        <f t="shared" si="6"/>
        <v>495.5528768333333</v>
      </c>
      <c r="L10" s="17">
        <f t="shared" si="6"/>
        <v>684.0639184533334</v>
      </c>
      <c r="M10" s="18">
        <f>SUM(I10:L10)</f>
        <v>1952.6312496433334</v>
      </c>
      <c r="N10" s="17">
        <f aca="true" t="shared" si="7" ref="N10:V11">N13+N26</f>
        <v>576.8900000000001</v>
      </c>
      <c r="O10" s="17">
        <f t="shared" si="7"/>
        <v>660.6300000000001</v>
      </c>
      <c r="P10" s="17">
        <f t="shared" si="7"/>
        <v>691.1800000000001</v>
      </c>
      <c r="Q10" s="17">
        <f t="shared" si="7"/>
        <v>811.94</v>
      </c>
      <c r="R10" s="18">
        <f>SUM(N10:Q10)</f>
        <v>2740.6400000000003</v>
      </c>
      <c r="S10" s="17">
        <f t="shared" si="7"/>
        <v>585.26</v>
      </c>
      <c r="T10" s="17">
        <f t="shared" si="7"/>
        <v>674.66</v>
      </c>
      <c r="U10" s="17">
        <f t="shared" si="7"/>
        <v>676.54</v>
      </c>
      <c r="V10" s="17">
        <f t="shared" si="7"/>
        <v>772.2</v>
      </c>
      <c r="W10" s="25">
        <f>SUM(S10:V10)</f>
        <v>2708.66</v>
      </c>
      <c r="X10" s="19">
        <f aca="true" t="shared" si="8" ref="X10:AP11">X13+X26</f>
        <v>709.01</v>
      </c>
      <c r="Y10" s="19">
        <f t="shared" si="8"/>
        <v>691.3</v>
      </c>
      <c r="Z10" s="19">
        <f t="shared" si="8"/>
        <v>779.5699999999999</v>
      </c>
      <c r="AA10" s="19">
        <f t="shared" si="8"/>
        <v>853.3599999999999</v>
      </c>
      <c r="AB10" s="20">
        <f>SUM(X10:AA10)</f>
        <v>3033.24</v>
      </c>
      <c r="AC10" s="19">
        <f t="shared" si="8"/>
        <v>697.43</v>
      </c>
      <c r="AD10" s="19">
        <f t="shared" si="8"/>
        <v>741.91</v>
      </c>
      <c r="AE10" s="19">
        <f t="shared" si="8"/>
        <v>721.3499999999999</v>
      </c>
      <c r="AF10" s="19">
        <f t="shared" si="8"/>
        <v>793.81</v>
      </c>
      <c r="AG10" s="20">
        <f>SUM(AC10:AF10)</f>
        <v>2954.4999999999995</v>
      </c>
      <c r="AH10" s="21">
        <f t="shared" si="8"/>
        <v>596.49</v>
      </c>
      <c r="AI10" s="21">
        <f t="shared" si="8"/>
        <v>630.5699999999999</v>
      </c>
      <c r="AJ10" s="21">
        <f t="shared" si="8"/>
        <v>584.4200000000001</v>
      </c>
      <c r="AK10" s="21">
        <f t="shared" si="8"/>
        <v>663.8399999999999</v>
      </c>
      <c r="AL10" s="22">
        <f>SUM(AH10:AK10)</f>
        <v>2475.3199999999997</v>
      </c>
      <c r="AM10" s="23">
        <f t="shared" si="8"/>
        <v>526.48</v>
      </c>
      <c r="AN10" s="23">
        <f t="shared" si="8"/>
        <v>619.1100000000001</v>
      </c>
      <c r="AO10" s="23">
        <f t="shared" si="8"/>
        <v>676.73</v>
      </c>
      <c r="AP10" s="23">
        <f t="shared" si="8"/>
        <v>772.1500000000001</v>
      </c>
      <c r="AQ10" s="22">
        <f>SUM(AM10:AP10)</f>
        <v>2594.4700000000003</v>
      </c>
    </row>
    <row r="11" spans="1:43" ht="11.25">
      <c r="A11" s="16" t="s">
        <v>104</v>
      </c>
      <c r="B11" s="16" t="s">
        <v>104</v>
      </c>
      <c r="C11" s="16" t="s">
        <v>105</v>
      </c>
      <c r="D11" s="17">
        <f t="shared" si="5"/>
        <v>852.57</v>
      </c>
      <c r="E11" s="17">
        <f t="shared" si="5"/>
        <v>834.6200000000001</v>
      </c>
      <c r="F11" s="17">
        <f t="shared" si="5"/>
        <v>904.92</v>
      </c>
      <c r="G11" s="17">
        <f t="shared" si="5"/>
        <v>1115.3400000000001</v>
      </c>
      <c r="H11" s="18">
        <f>SUM(D11:G11)</f>
        <v>3707.4500000000003</v>
      </c>
      <c r="I11" s="17">
        <f t="shared" si="6"/>
        <v>829.53</v>
      </c>
      <c r="J11" s="17">
        <f t="shared" si="6"/>
        <v>984.68</v>
      </c>
      <c r="K11" s="17">
        <f t="shared" si="6"/>
        <v>1074.3899999999999</v>
      </c>
      <c r="L11" s="17">
        <f t="shared" si="6"/>
        <v>1319.53</v>
      </c>
      <c r="M11" s="18">
        <f>SUM(I11:L11)</f>
        <v>4208.13</v>
      </c>
      <c r="N11" s="17">
        <f t="shared" si="7"/>
        <v>1159.06</v>
      </c>
      <c r="O11" s="17">
        <f t="shared" si="7"/>
        <v>1333.1399999999999</v>
      </c>
      <c r="P11" s="17">
        <f t="shared" si="7"/>
        <v>1436.85</v>
      </c>
      <c r="Q11" s="17">
        <f t="shared" si="7"/>
        <v>1637.09</v>
      </c>
      <c r="R11" s="18">
        <f>SUM(N11:Q11)</f>
        <v>5566.139999999999</v>
      </c>
      <c r="S11" s="17">
        <f t="shared" si="7"/>
        <v>1267.15</v>
      </c>
      <c r="T11" s="17">
        <f t="shared" si="7"/>
        <v>1355.1799999999998</v>
      </c>
      <c r="U11" s="17">
        <f t="shared" si="7"/>
        <v>1422.7899999999997</v>
      </c>
      <c r="V11" s="17">
        <f t="shared" si="7"/>
        <v>1622.4399999999998</v>
      </c>
      <c r="W11" s="25">
        <f>SUM(S11:V11)</f>
        <v>5667.5599999999995</v>
      </c>
      <c r="X11" s="19">
        <f t="shared" si="8"/>
        <v>1352.6799999999998</v>
      </c>
      <c r="Y11" s="19">
        <f t="shared" si="8"/>
        <v>1474.1599999999999</v>
      </c>
      <c r="Z11" s="19">
        <f t="shared" si="8"/>
        <v>1525.08</v>
      </c>
      <c r="AA11" s="19">
        <f t="shared" si="8"/>
        <v>1672.8</v>
      </c>
      <c r="AB11" s="20">
        <f>SUM(X11:AA11)</f>
        <v>6024.72</v>
      </c>
      <c r="AC11" s="19">
        <f t="shared" si="8"/>
        <v>1324.99</v>
      </c>
      <c r="AD11" s="19">
        <f t="shared" si="8"/>
        <v>1468.55</v>
      </c>
      <c r="AE11" s="19">
        <f t="shared" si="8"/>
        <v>1487.23</v>
      </c>
      <c r="AF11" s="19">
        <f t="shared" si="8"/>
        <v>1591.8700000000001</v>
      </c>
      <c r="AG11" s="20">
        <f>SUM(AC11:AF11)</f>
        <v>5872.64</v>
      </c>
      <c r="AH11" s="21">
        <f t="shared" si="8"/>
        <v>1069.34</v>
      </c>
      <c r="AI11" s="21">
        <f t="shared" si="8"/>
        <v>1124.81</v>
      </c>
      <c r="AJ11" s="21">
        <f t="shared" si="8"/>
        <v>1107.33</v>
      </c>
      <c r="AK11" s="21">
        <f t="shared" si="8"/>
        <v>1130.83</v>
      </c>
      <c r="AL11" s="22">
        <f>SUM(AH11:AK11)</f>
        <v>4432.3099999999995</v>
      </c>
      <c r="AM11" s="23">
        <f t="shared" si="8"/>
        <v>940.0999999999999</v>
      </c>
      <c r="AN11" s="23">
        <f t="shared" si="8"/>
        <v>1099.82</v>
      </c>
      <c r="AO11" s="23">
        <f t="shared" si="8"/>
        <v>1150.43</v>
      </c>
      <c r="AP11" s="23">
        <f t="shared" si="8"/>
        <v>1248.86</v>
      </c>
      <c r="AQ11" s="22">
        <f>SUM(AM11:AP11)</f>
        <v>4439.21</v>
      </c>
    </row>
    <row r="12" spans="1:43" s="24" customFormat="1" ht="11.25">
      <c r="A12" s="8" t="s">
        <v>106</v>
      </c>
      <c r="B12" s="8" t="s">
        <v>107</v>
      </c>
      <c r="C12" s="8" t="s">
        <v>108</v>
      </c>
      <c r="D12" s="9">
        <f aca="true" t="shared" si="9" ref="D12:AQ12">D13-D14</f>
        <v>-488.84000000000003</v>
      </c>
      <c r="E12" s="9">
        <f t="shared" si="9"/>
        <v>-447.57000000000005</v>
      </c>
      <c r="F12" s="9">
        <f t="shared" si="9"/>
        <v>-499.47999999999996</v>
      </c>
      <c r="G12" s="9">
        <f t="shared" si="9"/>
        <v>-621.2800000000001</v>
      </c>
      <c r="H12" s="10">
        <f t="shared" si="9"/>
        <v>-2057.17</v>
      </c>
      <c r="I12" s="9">
        <f t="shared" si="9"/>
        <v>-473.48375661</v>
      </c>
      <c r="J12" s="9">
        <f t="shared" si="9"/>
        <v>-601.0217890333332</v>
      </c>
      <c r="K12" s="9">
        <f t="shared" si="9"/>
        <v>-593.5371231666667</v>
      </c>
      <c r="L12" s="9">
        <f t="shared" si="9"/>
        <v>-659.0460815466665</v>
      </c>
      <c r="M12" s="10">
        <f t="shared" si="9"/>
        <v>-2327.0887503566664</v>
      </c>
      <c r="N12" s="9">
        <f t="shared" si="9"/>
        <v>-612.3699999999999</v>
      </c>
      <c r="O12" s="9">
        <f t="shared" si="9"/>
        <v>-720.4899999999998</v>
      </c>
      <c r="P12" s="9">
        <f t="shared" si="9"/>
        <v>-794.4299999999998</v>
      </c>
      <c r="Q12" s="9">
        <f t="shared" si="9"/>
        <v>-857.26</v>
      </c>
      <c r="R12" s="10">
        <f t="shared" si="9"/>
        <v>-2984.5499999999993</v>
      </c>
      <c r="S12" s="9">
        <f t="shared" si="9"/>
        <v>-697.4400000000003</v>
      </c>
      <c r="T12" s="9">
        <f t="shared" si="9"/>
        <v>-709.8699999999999</v>
      </c>
      <c r="U12" s="9">
        <f t="shared" si="9"/>
        <v>-786.1599999999999</v>
      </c>
      <c r="V12" s="9">
        <f t="shared" si="9"/>
        <v>-874.3999999999999</v>
      </c>
      <c r="W12" s="11">
        <f t="shared" si="9"/>
        <v>-3067.869999999999</v>
      </c>
      <c r="X12" s="12">
        <f t="shared" si="9"/>
        <v>-668.01</v>
      </c>
      <c r="Y12" s="12">
        <f t="shared" si="9"/>
        <v>-815.03</v>
      </c>
      <c r="Z12" s="12">
        <f t="shared" si="9"/>
        <v>-795.0999999999999</v>
      </c>
      <c r="AA12" s="12">
        <f t="shared" si="9"/>
        <v>-860.27</v>
      </c>
      <c r="AB12" s="11">
        <f t="shared" si="9"/>
        <v>-3138.41</v>
      </c>
      <c r="AC12" s="12">
        <f t="shared" si="9"/>
        <v>-660.3000000000001</v>
      </c>
      <c r="AD12" s="12">
        <f t="shared" si="9"/>
        <v>-754.44</v>
      </c>
      <c r="AE12" s="12">
        <f t="shared" si="9"/>
        <v>-794.12</v>
      </c>
      <c r="AF12" s="12">
        <f t="shared" si="9"/>
        <v>-832.3300000000002</v>
      </c>
      <c r="AG12" s="11">
        <f t="shared" si="9"/>
        <v>-3041.1900000000005</v>
      </c>
      <c r="AH12" s="13">
        <f t="shared" si="9"/>
        <v>-499.3999999999999</v>
      </c>
      <c r="AI12" s="13">
        <f t="shared" si="9"/>
        <v>-519.4200000000001</v>
      </c>
      <c r="AJ12" s="13">
        <f t="shared" si="9"/>
        <v>-552.3299999999999</v>
      </c>
      <c r="AK12" s="13">
        <f t="shared" si="9"/>
        <v>-516.7100000000002</v>
      </c>
      <c r="AL12" s="14">
        <f t="shared" si="9"/>
        <v>-2087.86</v>
      </c>
      <c r="AM12" s="15">
        <f t="shared" si="9"/>
        <v>-456.38999999999993</v>
      </c>
      <c r="AN12" s="15">
        <f t="shared" si="9"/>
        <v>-530.8299999999999</v>
      </c>
      <c r="AO12" s="15">
        <f t="shared" si="9"/>
        <v>-535.87</v>
      </c>
      <c r="AP12" s="15">
        <f t="shared" si="9"/>
        <v>-533.53</v>
      </c>
      <c r="AQ12" s="14">
        <f t="shared" si="9"/>
        <v>-2056.6199999999994</v>
      </c>
    </row>
    <row r="13" spans="1:43" ht="11.25">
      <c r="A13" s="16" t="s">
        <v>109</v>
      </c>
      <c r="B13" s="16" t="s">
        <v>109</v>
      </c>
      <c r="C13" s="16" t="s">
        <v>110</v>
      </c>
      <c r="D13" s="17">
        <f aca="true" t="shared" si="10" ref="D13:AQ13">D16+D19+D23</f>
        <v>198.97</v>
      </c>
      <c r="E13" s="17">
        <f t="shared" si="10"/>
        <v>215.98000000000002</v>
      </c>
      <c r="F13" s="17">
        <f t="shared" si="10"/>
        <v>220.8</v>
      </c>
      <c r="G13" s="17">
        <f t="shared" si="10"/>
        <v>293.76</v>
      </c>
      <c r="H13" s="18">
        <f t="shared" si="10"/>
        <v>929.51</v>
      </c>
      <c r="I13" s="17">
        <f t="shared" si="10"/>
        <v>207.06624338999998</v>
      </c>
      <c r="J13" s="17">
        <f t="shared" si="10"/>
        <v>213.33821096666665</v>
      </c>
      <c r="K13" s="17">
        <f t="shared" si="10"/>
        <v>290.4828768333333</v>
      </c>
      <c r="L13" s="17">
        <f t="shared" si="10"/>
        <v>453.7139184533334</v>
      </c>
      <c r="M13" s="18">
        <f t="shared" si="10"/>
        <v>1164.6012496433334</v>
      </c>
      <c r="N13" s="17">
        <f t="shared" si="10"/>
        <v>373.64000000000004</v>
      </c>
      <c r="O13" s="17">
        <f t="shared" si="10"/>
        <v>408.86000000000007</v>
      </c>
      <c r="P13" s="17">
        <f t="shared" si="10"/>
        <v>413.75</v>
      </c>
      <c r="Q13" s="17">
        <f t="shared" si="10"/>
        <v>546.25</v>
      </c>
      <c r="R13" s="18">
        <f t="shared" si="10"/>
        <v>1742.5000000000002</v>
      </c>
      <c r="S13" s="17">
        <f t="shared" si="10"/>
        <v>370.84</v>
      </c>
      <c r="T13" s="17">
        <f t="shared" si="10"/>
        <v>420.71999999999997</v>
      </c>
      <c r="U13" s="17">
        <f t="shared" si="10"/>
        <v>401.03000000000003</v>
      </c>
      <c r="V13" s="17">
        <f t="shared" si="10"/>
        <v>494.92</v>
      </c>
      <c r="W13" s="25">
        <f t="shared" si="10"/>
        <v>1687.5100000000002</v>
      </c>
      <c r="X13" s="19">
        <f t="shared" si="10"/>
        <v>462.82</v>
      </c>
      <c r="Y13" s="19">
        <f t="shared" si="10"/>
        <v>409.55</v>
      </c>
      <c r="Z13" s="19">
        <f t="shared" si="10"/>
        <v>475.74000000000007</v>
      </c>
      <c r="AA13" s="19">
        <f t="shared" si="10"/>
        <v>550.02</v>
      </c>
      <c r="AB13" s="20">
        <f t="shared" si="10"/>
        <v>1898.13</v>
      </c>
      <c r="AC13" s="19">
        <f t="shared" si="10"/>
        <v>437.92999999999995</v>
      </c>
      <c r="AD13" s="19">
        <f t="shared" si="10"/>
        <v>447.35999999999996</v>
      </c>
      <c r="AE13" s="19">
        <f t="shared" si="10"/>
        <v>428.39</v>
      </c>
      <c r="AF13" s="19">
        <f t="shared" si="10"/>
        <v>502.80999999999995</v>
      </c>
      <c r="AG13" s="20">
        <f t="shared" si="10"/>
        <v>1816.49</v>
      </c>
      <c r="AH13" s="21">
        <f t="shared" si="10"/>
        <v>380.15000000000003</v>
      </c>
      <c r="AI13" s="21">
        <f t="shared" si="10"/>
        <v>386.66</v>
      </c>
      <c r="AJ13" s="21">
        <f t="shared" si="10"/>
        <v>333.96</v>
      </c>
      <c r="AK13" s="21">
        <f t="shared" si="10"/>
        <v>406.16999999999996</v>
      </c>
      <c r="AL13" s="22">
        <f t="shared" si="10"/>
        <v>1506.94</v>
      </c>
      <c r="AM13" s="23">
        <f t="shared" si="10"/>
        <v>304.94</v>
      </c>
      <c r="AN13" s="23">
        <f t="shared" si="10"/>
        <v>360.22</v>
      </c>
      <c r="AO13" s="23">
        <f t="shared" si="10"/>
        <v>392.72</v>
      </c>
      <c r="AP13" s="23">
        <f t="shared" si="10"/>
        <v>489.4800000000001</v>
      </c>
      <c r="AQ13" s="22">
        <f t="shared" si="10"/>
        <v>1547.3600000000001</v>
      </c>
    </row>
    <row r="14" spans="1:43" ht="11.25">
      <c r="A14" s="16" t="s">
        <v>111</v>
      </c>
      <c r="B14" s="16" t="s">
        <v>111</v>
      </c>
      <c r="C14" s="16" t="s">
        <v>112</v>
      </c>
      <c r="D14" s="17">
        <f>D17+D24</f>
        <v>687.8100000000001</v>
      </c>
      <c r="E14" s="17">
        <f>E17+E24</f>
        <v>663.5500000000001</v>
      </c>
      <c r="F14" s="17">
        <f>F17+F24</f>
        <v>720.28</v>
      </c>
      <c r="G14" s="17">
        <f>G17+G24</f>
        <v>915.0400000000001</v>
      </c>
      <c r="H14" s="18">
        <f>SUM(D14:G14)</f>
        <v>2986.6800000000003</v>
      </c>
      <c r="I14" s="17">
        <f>I17+I24</f>
        <v>680.55</v>
      </c>
      <c r="J14" s="17">
        <f>J17+J24</f>
        <v>814.3599999999999</v>
      </c>
      <c r="K14" s="17">
        <f>K17+K24</f>
        <v>884.02</v>
      </c>
      <c r="L14" s="17">
        <f>L17+L24</f>
        <v>1112.76</v>
      </c>
      <c r="M14" s="18">
        <f>SUM(I14:L14)</f>
        <v>3491.6899999999996</v>
      </c>
      <c r="N14" s="17">
        <f aca="true" t="shared" si="11" ref="N14:V14">N17+N24</f>
        <v>986.0099999999999</v>
      </c>
      <c r="O14" s="17">
        <f t="shared" si="11"/>
        <v>1129.35</v>
      </c>
      <c r="P14" s="17">
        <f t="shared" si="11"/>
        <v>1208.1799999999998</v>
      </c>
      <c r="Q14" s="17">
        <f t="shared" si="11"/>
        <v>1403.51</v>
      </c>
      <c r="R14" s="18">
        <f>SUM(N14:Q14)</f>
        <v>4727.049999999999</v>
      </c>
      <c r="S14" s="17">
        <f t="shared" si="11"/>
        <v>1068.2800000000002</v>
      </c>
      <c r="T14" s="17">
        <f t="shared" si="11"/>
        <v>1130.59</v>
      </c>
      <c r="U14" s="17">
        <f t="shared" si="11"/>
        <v>1187.1899999999998</v>
      </c>
      <c r="V14" s="17">
        <f t="shared" si="11"/>
        <v>1369.32</v>
      </c>
      <c r="W14" s="25">
        <f>SUM(S14:V14)</f>
        <v>4755.379999999999</v>
      </c>
      <c r="X14" s="19">
        <f>X17+X24</f>
        <v>1130.83</v>
      </c>
      <c r="Y14" s="19">
        <f>Y17+Y24</f>
        <v>1224.58</v>
      </c>
      <c r="Z14" s="19">
        <f>Z17+Z24</f>
        <v>1270.84</v>
      </c>
      <c r="AA14" s="19">
        <f>AA17+AA24</f>
        <v>1410.29</v>
      </c>
      <c r="AB14" s="20">
        <f>SUM(X14:AA14)</f>
        <v>5036.54</v>
      </c>
      <c r="AC14" s="19">
        <f>AC17+AC24</f>
        <v>1098.23</v>
      </c>
      <c r="AD14" s="19">
        <f>AD17+AD24</f>
        <v>1201.8</v>
      </c>
      <c r="AE14" s="19">
        <f>AE17+AE24</f>
        <v>1222.51</v>
      </c>
      <c r="AF14" s="19">
        <f>AF17+AF24</f>
        <v>1335.14</v>
      </c>
      <c r="AG14" s="20">
        <f>SUM(AC14:AF14)</f>
        <v>4857.68</v>
      </c>
      <c r="AH14" s="21">
        <f>AH17+AH24</f>
        <v>879.55</v>
      </c>
      <c r="AI14" s="21">
        <f>AI17+AI24</f>
        <v>906.08</v>
      </c>
      <c r="AJ14" s="21">
        <f>AJ17+AJ24</f>
        <v>886.29</v>
      </c>
      <c r="AK14" s="21">
        <f>AK17+AK24</f>
        <v>922.8800000000001</v>
      </c>
      <c r="AL14" s="22">
        <f>SUM(AH14:AK14)</f>
        <v>3594.8</v>
      </c>
      <c r="AM14" s="23">
        <f>AM17+AM24</f>
        <v>761.3299999999999</v>
      </c>
      <c r="AN14" s="23">
        <f>AN17+AN24</f>
        <v>891.05</v>
      </c>
      <c r="AO14" s="23">
        <f>AO17+AO24</f>
        <v>928.59</v>
      </c>
      <c r="AP14" s="23">
        <f>AP17+AP24</f>
        <v>1023.01</v>
      </c>
      <c r="AQ14" s="22">
        <f>SUM(AM14:AP14)</f>
        <v>3603.9799999999996</v>
      </c>
    </row>
    <row r="15" spans="1:43" ht="11.25" customHeight="1">
      <c r="A15" s="16" t="s">
        <v>113</v>
      </c>
      <c r="B15" s="16" t="s">
        <v>114</v>
      </c>
      <c r="C15" s="16" t="s">
        <v>115</v>
      </c>
      <c r="D15" s="17">
        <f aca="true" t="shared" si="12" ref="D15:AQ15">D16-D17</f>
        <v>-488.4800000000001</v>
      </c>
      <c r="E15" s="17">
        <f t="shared" si="12"/>
        <v>-447.37000000000006</v>
      </c>
      <c r="F15" s="17">
        <f t="shared" si="12"/>
        <v>-499.89</v>
      </c>
      <c r="G15" s="17">
        <f t="shared" si="12"/>
        <v>-621.3400000000001</v>
      </c>
      <c r="H15" s="18">
        <f t="shared" si="12"/>
        <v>-2057.08</v>
      </c>
      <c r="I15" s="17">
        <f t="shared" si="12"/>
        <v>-464.52</v>
      </c>
      <c r="J15" s="17">
        <f t="shared" si="12"/>
        <v>-597.68</v>
      </c>
      <c r="K15" s="17">
        <f t="shared" si="12"/>
        <v>-594.19</v>
      </c>
      <c r="L15" s="17">
        <f t="shared" si="12"/>
        <v>-660.46</v>
      </c>
      <c r="M15" s="18">
        <f t="shared" si="12"/>
        <v>-2316.8499999999995</v>
      </c>
      <c r="N15" s="17">
        <f t="shared" si="12"/>
        <v>-611.1299999999999</v>
      </c>
      <c r="O15" s="17">
        <f t="shared" si="12"/>
        <v>-723.2299999999999</v>
      </c>
      <c r="P15" s="17">
        <f t="shared" si="12"/>
        <v>-781.4099999999999</v>
      </c>
      <c r="Q15" s="17">
        <f t="shared" si="12"/>
        <v>-857.7699999999999</v>
      </c>
      <c r="R15" s="18">
        <f t="shared" si="12"/>
        <v>-2973.539999999999</v>
      </c>
      <c r="S15" s="17">
        <f t="shared" si="12"/>
        <v>-684.3800000000003</v>
      </c>
      <c r="T15" s="17">
        <f t="shared" si="12"/>
        <v>-713.1299999999999</v>
      </c>
      <c r="U15" s="17">
        <f t="shared" si="12"/>
        <v>-789.0599999999998</v>
      </c>
      <c r="V15" s="17">
        <f t="shared" si="12"/>
        <v>-868.8999999999999</v>
      </c>
      <c r="W15" s="25">
        <f t="shared" si="12"/>
        <v>-3055.4699999999993</v>
      </c>
      <c r="X15" s="19">
        <f t="shared" si="12"/>
        <v>-663.8799999999999</v>
      </c>
      <c r="Y15" s="19">
        <f t="shared" si="12"/>
        <v>-818.9699999999999</v>
      </c>
      <c r="Z15" s="19">
        <f t="shared" si="12"/>
        <v>-802.5899999999999</v>
      </c>
      <c r="AA15" s="19">
        <f t="shared" si="12"/>
        <v>-850.9499999999999</v>
      </c>
      <c r="AB15" s="25">
        <f t="shared" si="12"/>
        <v>-3136.3899999999994</v>
      </c>
      <c r="AC15" s="19">
        <f t="shared" si="12"/>
        <v>-664.1000000000001</v>
      </c>
      <c r="AD15" s="19">
        <f t="shared" si="12"/>
        <v>-753.0799999999999</v>
      </c>
      <c r="AE15" s="19">
        <f t="shared" si="12"/>
        <v>-795.71</v>
      </c>
      <c r="AF15" s="19">
        <f t="shared" si="12"/>
        <v>-852.9700000000001</v>
      </c>
      <c r="AG15" s="25">
        <f t="shared" si="12"/>
        <v>-3065.86</v>
      </c>
      <c r="AH15" s="21">
        <f t="shared" si="12"/>
        <v>-497.73999999999995</v>
      </c>
      <c r="AI15" s="21">
        <f t="shared" si="12"/>
        <v>-520.44</v>
      </c>
      <c r="AJ15" s="21">
        <f t="shared" si="12"/>
        <v>-550.25</v>
      </c>
      <c r="AK15" s="21">
        <f t="shared" si="12"/>
        <v>-515.8400000000001</v>
      </c>
      <c r="AL15" s="26">
        <f t="shared" si="12"/>
        <v>-2084.2700000000004</v>
      </c>
      <c r="AM15" s="23">
        <f t="shared" si="12"/>
        <v>-454.87999999999994</v>
      </c>
      <c r="AN15" s="23">
        <f t="shared" si="12"/>
        <v>-531.3799999999999</v>
      </c>
      <c r="AO15" s="23">
        <f t="shared" si="12"/>
        <v>-536.73</v>
      </c>
      <c r="AP15" s="23">
        <f t="shared" si="12"/>
        <v>-533.1999999999999</v>
      </c>
      <c r="AQ15" s="26">
        <f t="shared" si="12"/>
        <v>-2056.19</v>
      </c>
    </row>
    <row r="16" spans="1:43" ht="11.25">
      <c r="A16" s="16" t="s">
        <v>116</v>
      </c>
      <c r="B16" s="16" t="s">
        <v>116</v>
      </c>
      <c r="C16" s="16" t="s">
        <v>117</v>
      </c>
      <c r="D16" s="17">
        <v>199.32</v>
      </c>
      <c r="E16" s="17">
        <v>216.18</v>
      </c>
      <c r="F16" s="17">
        <v>220.38000000000002</v>
      </c>
      <c r="G16" s="17">
        <v>293.69</v>
      </c>
      <c r="H16" s="18">
        <f>SUM(D16:G16)</f>
        <v>929.5699999999999</v>
      </c>
      <c r="I16" s="17">
        <v>216.01</v>
      </c>
      <c r="J16" s="17">
        <v>216.66</v>
      </c>
      <c r="K16" s="17">
        <v>289.8299999999999</v>
      </c>
      <c r="L16" s="17">
        <v>452.26000000000005</v>
      </c>
      <c r="M16" s="18">
        <f>SUM(I16:L16)</f>
        <v>1174.76</v>
      </c>
      <c r="N16" s="17">
        <v>374.84000000000003</v>
      </c>
      <c r="O16" s="17">
        <v>406.09000000000003</v>
      </c>
      <c r="P16" s="17">
        <v>426.66</v>
      </c>
      <c r="Q16" s="17">
        <v>545.34</v>
      </c>
      <c r="R16" s="18">
        <f>SUM(N16:Q16)</f>
        <v>1752.9300000000003</v>
      </c>
      <c r="S16" s="17">
        <v>383.84</v>
      </c>
      <c r="T16" s="17">
        <v>417.43</v>
      </c>
      <c r="U16" s="17">
        <v>398.11</v>
      </c>
      <c r="V16" s="17">
        <v>500.42</v>
      </c>
      <c r="W16" s="25">
        <f>SUM(S16:V16)</f>
        <v>1699.8000000000002</v>
      </c>
      <c r="X16" s="17">
        <v>466.94</v>
      </c>
      <c r="Y16" s="17">
        <v>405.61</v>
      </c>
      <c r="Z16" s="17">
        <v>468.25000000000006</v>
      </c>
      <c r="AA16" s="17">
        <v>559.33</v>
      </c>
      <c r="AB16" s="20">
        <f>SUM(X16:AA16)</f>
        <v>1900.13</v>
      </c>
      <c r="AC16" s="17">
        <v>434.10999999999996</v>
      </c>
      <c r="AD16" s="17">
        <v>448.71</v>
      </c>
      <c r="AE16" s="17">
        <v>426.78999999999996</v>
      </c>
      <c r="AF16" s="17">
        <v>482.15999999999997</v>
      </c>
      <c r="AG16" s="20">
        <f>SUM(AC16:AF16)</f>
        <v>1791.77</v>
      </c>
      <c r="AH16" s="27">
        <v>381.79</v>
      </c>
      <c r="AI16" s="27">
        <v>385.64</v>
      </c>
      <c r="AJ16" s="27">
        <v>336.04</v>
      </c>
      <c r="AK16" s="27">
        <v>407.03</v>
      </c>
      <c r="AL16" s="22">
        <f>SUM(AH16:AK16)</f>
        <v>1510.5</v>
      </c>
      <c r="AM16" s="23">
        <v>306.44</v>
      </c>
      <c r="AN16" s="23">
        <v>359.66</v>
      </c>
      <c r="AO16" s="23">
        <v>391.86</v>
      </c>
      <c r="AP16" s="23">
        <v>489.81000000000006</v>
      </c>
      <c r="AQ16" s="22">
        <f>SUM(AM16:AP16)</f>
        <v>1547.77</v>
      </c>
    </row>
    <row r="17" spans="1:43" ht="11.25">
      <c r="A17" s="16" t="s">
        <v>118</v>
      </c>
      <c r="B17" s="16" t="s">
        <v>118</v>
      </c>
      <c r="C17" s="16" t="s">
        <v>119</v>
      </c>
      <c r="D17" s="17">
        <v>687.8000000000001</v>
      </c>
      <c r="E17" s="17">
        <v>663.5500000000001</v>
      </c>
      <c r="F17" s="17">
        <v>720.27</v>
      </c>
      <c r="G17" s="17">
        <v>915.0300000000001</v>
      </c>
      <c r="H17" s="18">
        <f>SUM(D17:G17)</f>
        <v>2986.65</v>
      </c>
      <c r="I17" s="17">
        <v>680.53</v>
      </c>
      <c r="J17" s="17">
        <v>814.3399999999999</v>
      </c>
      <c r="K17" s="17">
        <v>884.02</v>
      </c>
      <c r="L17" s="17">
        <v>1112.72</v>
      </c>
      <c r="M17" s="18">
        <f>SUM(I17:L17)</f>
        <v>3491.6099999999997</v>
      </c>
      <c r="N17" s="17">
        <v>985.9699999999999</v>
      </c>
      <c r="O17" s="17">
        <v>1129.32</v>
      </c>
      <c r="P17" s="17">
        <v>1208.07</v>
      </c>
      <c r="Q17" s="17">
        <v>1403.11</v>
      </c>
      <c r="R17" s="18">
        <f>SUM(N17:Q17)</f>
        <v>4726.469999999999</v>
      </c>
      <c r="S17" s="17">
        <v>1068.2200000000003</v>
      </c>
      <c r="T17" s="17">
        <v>1130.56</v>
      </c>
      <c r="U17" s="17">
        <v>1187.1699999999998</v>
      </c>
      <c r="V17" s="17">
        <v>1369.32</v>
      </c>
      <c r="W17" s="25">
        <f>SUM(S17:V17)</f>
        <v>4755.2699999999995</v>
      </c>
      <c r="X17" s="17">
        <v>1130.82</v>
      </c>
      <c r="Y17" s="17">
        <v>1224.58</v>
      </c>
      <c r="Z17" s="17">
        <v>1270.84</v>
      </c>
      <c r="AA17" s="17">
        <v>1410.28</v>
      </c>
      <c r="AB17" s="20">
        <f>SUM(X17:AA17)</f>
        <v>5036.5199999999995</v>
      </c>
      <c r="AC17" s="17">
        <v>1098.21</v>
      </c>
      <c r="AD17" s="17">
        <v>1201.79</v>
      </c>
      <c r="AE17" s="17">
        <v>1222.5</v>
      </c>
      <c r="AF17" s="17">
        <v>1335.13</v>
      </c>
      <c r="AG17" s="20">
        <f>SUM(AC17:AF17)</f>
        <v>4857.63</v>
      </c>
      <c r="AH17" s="27">
        <v>879.53</v>
      </c>
      <c r="AI17" s="27">
        <v>906.08</v>
      </c>
      <c r="AJ17" s="27">
        <v>886.29</v>
      </c>
      <c r="AK17" s="27">
        <v>922.8700000000001</v>
      </c>
      <c r="AL17" s="22">
        <f aca="true" t="shared" si="13" ref="AL17:AL24">SUM(AH17:AK17)</f>
        <v>3594.7700000000004</v>
      </c>
      <c r="AM17" s="23">
        <v>761.3199999999999</v>
      </c>
      <c r="AN17" s="23">
        <v>891.04</v>
      </c>
      <c r="AO17" s="23">
        <v>928.59</v>
      </c>
      <c r="AP17" s="23">
        <v>1023.01</v>
      </c>
      <c r="AQ17" s="22">
        <f aca="true" t="shared" si="14" ref="AQ17:AQ24">SUM(AM17:AP17)</f>
        <v>3603.96</v>
      </c>
    </row>
    <row r="18" spans="1:43" ht="11.25">
      <c r="A18" s="16" t="s">
        <v>120</v>
      </c>
      <c r="B18" s="16" t="s">
        <v>121</v>
      </c>
      <c r="C18" s="16" t="s">
        <v>122</v>
      </c>
      <c r="D18" s="17">
        <v>23.360000000000014</v>
      </c>
      <c r="E18" s="17">
        <v>40.94</v>
      </c>
      <c r="F18" s="17">
        <v>39.83</v>
      </c>
      <c r="G18" s="17">
        <v>51.42</v>
      </c>
      <c r="H18" s="18">
        <f>SUM(D18:G18)</f>
        <v>155.55</v>
      </c>
      <c r="I18" s="17">
        <v>50.28999999999999</v>
      </c>
      <c r="J18" s="17">
        <v>57.6</v>
      </c>
      <c r="K18" s="17">
        <v>64.41</v>
      </c>
      <c r="L18" s="17">
        <v>81.78999999999999</v>
      </c>
      <c r="M18" s="18">
        <f>SUM(I18:L18)</f>
        <v>254.08999999999997</v>
      </c>
      <c r="N18" s="17">
        <v>100.57</v>
      </c>
      <c r="O18" s="17">
        <v>152.7</v>
      </c>
      <c r="P18" s="17">
        <v>148.90000000000003</v>
      </c>
      <c r="Q18" s="17">
        <v>151.32</v>
      </c>
      <c r="R18" s="18">
        <f>SUM(N18:Q18)</f>
        <v>553.49</v>
      </c>
      <c r="S18" s="17">
        <v>128.61</v>
      </c>
      <c r="T18" s="17">
        <v>142.28</v>
      </c>
      <c r="U18" s="17">
        <v>144.05</v>
      </c>
      <c r="V18" s="17">
        <v>144.25</v>
      </c>
      <c r="W18" s="25">
        <f>SUM(S18:V18)</f>
        <v>559.19</v>
      </c>
      <c r="X18" s="17">
        <v>149.07000000000002</v>
      </c>
      <c r="Y18" s="17">
        <v>118.67000000000002</v>
      </c>
      <c r="Z18" s="17">
        <v>126.10000000000001</v>
      </c>
      <c r="AA18" s="17">
        <v>110.77000000000001</v>
      </c>
      <c r="AB18" s="20">
        <f>SUM(X18:AA18)</f>
        <v>504.61</v>
      </c>
      <c r="AC18" s="17">
        <v>99.16</v>
      </c>
      <c r="AD18" s="17">
        <v>103.34</v>
      </c>
      <c r="AE18" s="17">
        <v>72.61000000000001</v>
      </c>
      <c r="AF18" s="17">
        <v>75.53</v>
      </c>
      <c r="AG18" s="20">
        <f>SUM(AC18:AF18)</f>
        <v>350.64</v>
      </c>
      <c r="AH18" s="27">
        <v>60.38999999999999</v>
      </c>
      <c r="AI18" s="27">
        <v>89.4</v>
      </c>
      <c r="AJ18" s="27">
        <v>69.81</v>
      </c>
      <c r="AK18" s="27">
        <v>67.81</v>
      </c>
      <c r="AL18" s="22">
        <f t="shared" si="13"/>
        <v>287.40999999999997</v>
      </c>
      <c r="AM18" s="23">
        <v>57.69</v>
      </c>
      <c r="AN18" s="23">
        <v>64.16999999999999</v>
      </c>
      <c r="AO18" s="23">
        <v>64.08999999999997</v>
      </c>
      <c r="AP18" s="23">
        <v>65.35000000000001</v>
      </c>
      <c r="AQ18" s="22">
        <f t="shared" si="14"/>
        <v>251.29999999999995</v>
      </c>
    </row>
    <row r="19" spans="1:43" ht="11.25" customHeight="1">
      <c r="A19" s="16" t="s">
        <v>123</v>
      </c>
      <c r="B19" s="16" t="s">
        <v>124</v>
      </c>
      <c r="C19" s="16" t="s">
        <v>125</v>
      </c>
      <c r="D19" s="17">
        <f aca="true" t="shared" si="15" ref="D19:AQ19">D20+D21</f>
        <v>-0.3500000000000001</v>
      </c>
      <c r="E19" s="17">
        <f t="shared" si="15"/>
        <v>-0.20000000000000018</v>
      </c>
      <c r="F19" s="17">
        <f t="shared" si="15"/>
        <v>0.41999999999999993</v>
      </c>
      <c r="G19" s="17">
        <f t="shared" si="15"/>
        <v>-0.17999999999999972</v>
      </c>
      <c r="H19" s="18">
        <f t="shared" si="15"/>
        <v>-0.3099999999999987</v>
      </c>
      <c r="I19" s="17">
        <f t="shared" si="15"/>
        <v>-8.973756609999999</v>
      </c>
      <c r="J19" s="17">
        <f t="shared" si="15"/>
        <v>-3.391789033333337</v>
      </c>
      <c r="K19" s="17">
        <f t="shared" si="15"/>
        <v>0.5528768333333316</v>
      </c>
      <c r="L19" s="17">
        <f t="shared" si="15"/>
        <v>1.4039184533333344</v>
      </c>
      <c r="M19" s="18">
        <f t="shared" si="15"/>
        <v>-10.408750356666673</v>
      </c>
      <c r="N19" s="17">
        <f t="shared" si="15"/>
        <v>-1.2800000000000002</v>
      </c>
      <c r="O19" s="17">
        <f t="shared" si="15"/>
        <v>2.4800000000000004</v>
      </c>
      <c r="P19" s="17">
        <f t="shared" si="15"/>
        <v>-12.980000000000002</v>
      </c>
      <c r="Q19" s="17">
        <f t="shared" si="15"/>
        <v>0.75</v>
      </c>
      <c r="R19" s="18">
        <f t="shared" si="15"/>
        <v>-11.030000000000001</v>
      </c>
      <c r="S19" s="17">
        <f t="shared" si="15"/>
        <v>-13.579999999999998</v>
      </c>
      <c r="T19" s="17">
        <f t="shared" si="15"/>
        <v>2.5199999999999996</v>
      </c>
      <c r="U19" s="17">
        <f t="shared" si="15"/>
        <v>2.5</v>
      </c>
      <c r="V19" s="17">
        <f t="shared" si="15"/>
        <v>-5.77</v>
      </c>
      <c r="W19" s="25">
        <f t="shared" si="15"/>
        <v>-14.330000000000005</v>
      </c>
      <c r="X19" s="19">
        <f t="shared" si="15"/>
        <v>-4.32</v>
      </c>
      <c r="Y19" s="19">
        <f t="shared" si="15"/>
        <v>3.91</v>
      </c>
      <c r="Z19" s="19">
        <f t="shared" si="15"/>
        <v>7.190000000000001</v>
      </c>
      <c r="AA19" s="19">
        <f t="shared" si="15"/>
        <v>-9.36</v>
      </c>
      <c r="AB19" s="25">
        <f t="shared" si="15"/>
        <v>-2.5800000000000125</v>
      </c>
      <c r="AC19" s="19">
        <f t="shared" si="15"/>
        <v>3.520000000000003</v>
      </c>
      <c r="AD19" s="19">
        <f t="shared" si="15"/>
        <v>-1.370000000000001</v>
      </c>
      <c r="AE19" s="19">
        <f t="shared" si="15"/>
        <v>1.42</v>
      </c>
      <c r="AF19" s="19">
        <f t="shared" si="15"/>
        <v>20.32</v>
      </c>
      <c r="AG19" s="25">
        <f t="shared" si="15"/>
        <v>23.89</v>
      </c>
      <c r="AH19" s="21">
        <f t="shared" si="15"/>
        <v>-1.75</v>
      </c>
      <c r="AI19" s="21">
        <f t="shared" si="15"/>
        <v>0.8600000000000001</v>
      </c>
      <c r="AJ19" s="21">
        <f t="shared" si="15"/>
        <v>-2.0999999999999996</v>
      </c>
      <c r="AK19" s="21">
        <f t="shared" si="15"/>
        <v>-1.04</v>
      </c>
      <c r="AL19" s="26">
        <f t="shared" si="15"/>
        <v>-4.030000000000001</v>
      </c>
      <c r="AM19" s="23">
        <f t="shared" si="15"/>
        <v>-1.52</v>
      </c>
      <c r="AN19" s="23">
        <f t="shared" si="15"/>
        <v>0.42999999999999994</v>
      </c>
      <c r="AO19" s="23">
        <f t="shared" si="15"/>
        <v>0.75</v>
      </c>
      <c r="AP19" s="23">
        <f t="shared" si="15"/>
        <v>-0.44999999999999996</v>
      </c>
      <c r="AQ19" s="26">
        <f t="shared" si="15"/>
        <v>-0.7900000000000005</v>
      </c>
    </row>
    <row r="20" spans="1:43" ht="13.5" customHeight="1">
      <c r="A20" s="28" t="s">
        <v>126</v>
      </c>
      <c r="B20" s="16" t="s">
        <v>127</v>
      </c>
      <c r="C20" s="16" t="s">
        <v>128</v>
      </c>
      <c r="D20" s="17">
        <v>-1.78</v>
      </c>
      <c r="E20" s="17">
        <v>-3.98</v>
      </c>
      <c r="F20" s="17">
        <v>-6.43</v>
      </c>
      <c r="G20" s="17">
        <v>-6.3</v>
      </c>
      <c r="H20" s="18">
        <f>SUM(D20:G20)</f>
        <v>-18.49</v>
      </c>
      <c r="I20" s="17">
        <v>-15.938451933333331</v>
      </c>
      <c r="J20" s="17">
        <v>-11.39050807666667</v>
      </c>
      <c r="K20" s="17">
        <v>-7.0888278666666675</v>
      </c>
      <c r="L20" s="17">
        <v>-3.9795383966666655</v>
      </c>
      <c r="M20" s="18">
        <f>SUM(I20:L20)</f>
        <v>-38.397326273333334</v>
      </c>
      <c r="N20" s="17">
        <v>-8.4</v>
      </c>
      <c r="O20" s="17">
        <v>-9.52</v>
      </c>
      <c r="P20" s="17">
        <v>-23.51</v>
      </c>
      <c r="Q20" s="17">
        <v>-22.8</v>
      </c>
      <c r="R20" s="18">
        <f>SUM(N20:Q20)</f>
        <v>-64.23</v>
      </c>
      <c r="S20" s="17">
        <v>-19.31</v>
      </c>
      <c r="T20" s="17">
        <v>-22.11</v>
      </c>
      <c r="U20" s="17">
        <v>-11.25</v>
      </c>
      <c r="V20" s="17">
        <v>-20.34</v>
      </c>
      <c r="W20" s="25">
        <f>SUM(S20:V20)</f>
        <v>-73.01</v>
      </c>
      <c r="X20" s="17">
        <v>-17.78</v>
      </c>
      <c r="Y20" s="17">
        <v>-16.9</v>
      </c>
      <c r="Z20" s="17">
        <v>-9.82</v>
      </c>
      <c r="AA20" s="17">
        <v>-36.18</v>
      </c>
      <c r="AB20" s="20">
        <f>SUM(X20:AA20)</f>
        <v>-80.68</v>
      </c>
      <c r="AC20" s="17">
        <v>-52.05</v>
      </c>
      <c r="AD20" s="17">
        <v>-9.91</v>
      </c>
      <c r="AE20" s="17">
        <v>-4.86</v>
      </c>
      <c r="AF20" s="17">
        <v>-3.26</v>
      </c>
      <c r="AG20" s="20">
        <f>SUM(AC20:AF20)</f>
        <v>-70.08</v>
      </c>
      <c r="AH20" s="27">
        <v>-3.21</v>
      </c>
      <c r="AI20" s="27">
        <v>-0.42</v>
      </c>
      <c r="AJ20" s="27">
        <v>-4.6</v>
      </c>
      <c r="AK20" s="27">
        <v>-1.62</v>
      </c>
      <c r="AL20" s="22">
        <f t="shared" si="13"/>
        <v>-9.850000000000001</v>
      </c>
      <c r="AM20" s="23">
        <v>-1.93</v>
      </c>
      <c r="AN20" s="23">
        <v>-0.51</v>
      </c>
      <c r="AO20" s="23">
        <v>-0.04</v>
      </c>
      <c r="AP20" s="23">
        <v>-1.42</v>
      </c>
      <c r="AQ20" s="22">
        <f t="shared" si="14"/>
        <v>-3.9</v>
      </c>
    </row>
    <row r="21" spans="1:43" ht="11.25" customHeight="1">
      <c r="A21" s="16" t="s">
        <v>129</v>
      </c>
      <c r="B21" s="16" t="s">
        <v>130</v>
      </c>
      <c r="C21" s="16" t="s">
        <v>131</v>
      </c>
      <c r="D21" s="17">
        <v>1.43</v>
      </c>
      <c r="E21" s="17">
        <v>3.78</v>
      </c>
      <c r="F21" s="17">
        <v>6.85</v>
      </c>
      <c r="G21" s="17">
        <v>6.12</v>
      </c>
      <c r="H21" s="18">
        <f>SUM(D21:G21)</f>
        <v>18.18</v>
      </c>
      <c r="I21" s="17">
        <v>6.964695323333333</v>
      </c>
      <c r="J21" s="17">
        <v>7.998719043333333</v>
      </c>
      <c r="K21" s="17">
        <v>7.641704699999999</v>
      </c>
      <c r="L21" s="17">
        <v>5.38345685</v>
      </c>
      <c r="M21" s="18">
        <f>SUM(I21:L21)</f>
        <v>27.98857591666666</v>
      </c>
      <c r="N21" s="17">
        <v>7.12</v>
      </c>
      <c r="O21" s="17">
        <v>12</v>
      </c>
      <c r="P21" s="17">
        <v>10.53</v>
      </c>
      <c r="Q21" s="17">
        <v>23.55</v>
      </c>
      <c r="R21" s="18">
        <f>SUM(N21:Q21)</f>
        <v>53.2</v>
      </c>
      <c r="S21" s="17">
        <v>5.73</v>
      </c>
      <c r="T21" s="17">
        <v>24.63</v>
      </c>
      <c r="U21" s="17">
        <v>13.75</v>
      </c>
      <c r="V21" s="17">
        <v>14.57</v>
      </c>
      <c r="W21" s="25">
        <f>SUM(S21:V21)</f>
        <v>58.68</v>
      </c>
      <c r="X21" s="17">
        <v>13.46</v>
      </c>
      <c r="Y21" s="17">
        <v>20.81</v>
      </c>
      <c r="Z21" s="17">
        <v>17.01</v>
      </c>
      <c r="AA21" s="17">
        <v>26.82</v>
      </c>
      <c r="AB21" s="20">
        <f>SUM(X21:AA21)</f>
        <v>78.1</v>
      </c>
      <c r="AC21" s="17">
        <v>55.57</v>
      </c>
      <c r="AD21" s="17">
        <v>8.54</v>
      </c>
      <c r="AE21" s="17">
        <v>6.28</v>
      </c>
      <c r="AF21" s="17">
        <v>23.58</v>
      </c>
      <c r="AG21" s="20">
        <f>SUM(AC21:AF21)</f>
        <v>93.97</v>
      </c>
      <c r="AH21" s="27">
        <v>1.46</v>
      </c>
      <c r="AI21" s="27">
        <v>1.28</v>
      </c>
      <c r="AJ21" s="27">
        <v>2.5</v>
      </c>
      <c r="AK21" s="27">
        <v>0.58</v>
      </c>
      <c r="AL21" s="22">
        <f t="shared" si="13"/>
        <v>5.82</v>
      </c>
      <c r="AM21" s="23">
        <v>0.41</v>
      </c>
      <c r="AN21" s="23">
        <v>0.94</v>
      </c>
      <c r="AO21" s="23">
        <v>0.79</v>
      </c>
      <c r="AP21" s="23">
        <v>0.97</v>
      </c>
      <c r="AQ21" s="22">
        <f t="shared" si="14"/>
        <v>3.1099999999999994</v>
      </c>
    </row>
    <row r="22" spans="1:43" ht="11.25">
      <c r="A22" s="16" t="s">
        <v>132</v>
      </c>
      <c r="B22" s="16" t="s">
        <v>133</v>
      </c>
      <c r="C22" s="16" t="s">
        <v>134</v>
      </c>
      <c r="D22" s="17">
        <f aca="true" t="shared" si="16" ref="D22:AQ22">D23-D24</f>
        <v>-0.01</v>
      </c>
      <c r="E22" s="17">
        <f t="shared" si="16"/>
        <v>0</v>
      </c>
      <c r="F22" s="17">
        <f t="shared" si="16"/>
        <v>-0.01</v>
      </c>
      <c r="G22" s="17">
        <f t="shared" si="16"/>
        <v>0.24</v>
      </c>
      <c r="H22" s="18">
        <f t="shared" si="16"/>
        <v>0.22</v>
      </c>
      <c r="I22" s="17">
        <f t="shared" si="16"/>
        <v>0.009999999999999998</v>
      </c>
      <c r="J22" s="17">
        <f t="shared" si="16"/>
        <v>0.05</v>
      </c>
      <c r="K22" s="17">
        <f t="shared" si="16"/>
        <v>0.1</v>
      </c>
      <c r="L22" s="17">
        <f t="shared" si="16"/>
        <v>0.010000000000000002</v>
      </c>
      <c r="M22" s="18">
        <f t="shared" si="16"/>
        <v>0.16999999999999998</v>
      </c>
      <c r="N22" s="17">
        <f t="shared" si="16"/>
        <v>0.04</v>
      </c>
      <c r="O22" s="17">
        <f t="shared" si="16"/>
        <v>0.26</v>
      </c>
      <c r="P22" s="17">
        <f t="shared" si="16"/>
        <v>-0.039999999999999994</v>
      </c>
      <c r="Q22" s="17">
        <f t="shared" si="16"/>
        <v>-0.24000000000000002</v>
      </c>
      <c r="R22" s="18">
        <f t="shared" si="16"/>
        <v>0.019999999999999907</v>
      </c>
      <c r="S22" s="17">
        <f t="shared" si="16"/>
        <v>0.52</v>
      </c>
      <c r="T22" s="17">
        <f t="shared" si="16"/>
        <v>0.74</v>
      </c>
      <c r="U22" s="17">
        <f t="shared" si="16"/>
        <v>0.39999999999999997</v>
      </c>
      <c r="V22" s="17">
        <f t="shared" si="16"/>
        <v>0.27</v>
      </c>
      <c r="W22" s="25">
        <f t="shared" si="16"/>
        <v>1.93</v>
      </c>
      <c r="X22" s="17">
        <f t="shared" si="16"/>
        <v>0.19</v>
      </c>
      <c r="Y22" s="17">
        <f t="shared" si="16"/>
        <v>0.03</v>
      </c>
      <c r="Z22" s="17">
        <f t="shared" si="16"/>
        <v>0.3</v>
      </c>
      <c r="AA22" s="17">
        <f t="shared" si="16"/>
        <v>0.04</v>
      </c>
      <c r="AB22" s="25">
        <f t="shared" si="16"/>
        <v>0.56</v>
      </c>
      <c r="AC22" s="17">
        <f t="shared" si="16"/>
        <v>0.27999999999999997</v>
      </c>
      <c r="AD22" s="17">
        <f t="shared" si="16"/>
        <v>0.01</v>
      </c>
      <c r="AE22" s="17">
        <f t="shared" si="16"/>
        <v>0.16999999999999998</v>
      </c>
      <c r="AF22" s="17">
        <f t="shared" si="16"/>
        <v>0.32</v>
      </c>
      <c r="AG22" s="25">
        <f t="shared" si="16"/>
        <v>0.78</v>
      </c>
      <c r="AH22" s="27">
        <f t="shared" si="16"/>
        <v>0.09</v>
      </c>
      <c r="AI22" s="27">
        <f t="shared" si="16"/>
        <v>0.16</v>
      </c>
      <c r="AJ22" s="27">
        <f t="shared" si="16"/>
        <v>0.02</v>
      </c>
      <c r="AK22" s="27">
        <f t="shared" si="16"/>
        <v>0.16999999999999998</v>
      </c>
      <c r="AL22" s="26">
        <f t="shared" si="16"/>
        <v>0.44000000000000006</v>
      </c>
      <c r="AM22" s="23">
        <f t="shared" si="16"/>
        <v>0.01</v>
      </c>
      <c r="AN22" s="23">
        <f t="shared" si="16"/>
        <v>0.12000000000000001</v>
      </c>
      <c r="AO22" s="23">
        <f t="shared" si="16"/>
        <v>0.11</v>
      </c>
      <c r="AP22" s="23">
        <f t="shared" si="16"/>
        <v>0.12</v>
      </c>
      <c r="AQ22" s="26">
        <f t="shared" si="16"/>
        <v>0.36</v>
      </c>
    </row>
    <row r="23" spans="1:43" ht="11.25">
      <c r="A23" s="16" t="s">
        <v>116</v>
      </c>
      <c r="B23" s="16" t="s">
        <v>116</v>
      </c>
      <c r="C23" s="16" t="s">
        <v>117</v>
      </c>
      <c r="D23" s="17">
        <v>0</v>
      </c>
      <c r="E23" s="17">
        <v>0</v>
      </c>
      <c r="F23" s="17">
        <v>0</v>
      </c>
      <c r="G23" s="17">
        <v>0.25</v>
      </c>
      <c r="H23" s="18">
        <f>SUM(D23:G23)</f>
        <v>0.25</v>
      </c>
      <c r="I23" s="17">
        <v>0.03</v>
      </c>
      <c r="J23" s="17">
        <v>0.07</v>
      </c>
      <c r="K23" s="17">
        <v>0.1</v>
      </c>
      <c r="L23" s="17">
        <v>0.05</v>
      </c>
      <c r="M23" s="18">
        <f>SUM(I23:L23)</f>
        <v>0.25</v>
      </c>
      <c r="N23" s="17">
        <v>0.08</v>
      </c>
      <c r="O23" s="17">
        <v>0.29</v>
      </c>
      <c r="P23" s="17">
        <v>0.07</v>
      </c>
      <c r="Q23" s="17">
        <v>0.16</v>
      </c>
      <c r="R23" s="18">
        <f>SUM(N23:Q23)</f>
        <v>0.6</v>
      </c>
      <c r="S23" s="17">
        <v>0.58</v>
      </c>
      <c r="T23" s="17">
        <v>0.77</v>
      </c>
      <c r="U23" s="17">
        <v>0.42</v>
      </c>
      <c r="V23" s="17">
        <v>0.27</v>
      </c>
      <c r="W23" s="25">
        <f>SUM(S23:V23)</f>
        <v>2.04</v>
      </c>
      <c r="X23" s="17">
        <v>0.2</v>
      </c>
      <c r="Y23" s="17">
        <v>0.03</v>
      </c>
      <c r="Z23" s="17">
        <v>0.3</v>
      </c>
      <c r="AA23" s="17">
        <v>0.05</v>
      </c>
      <c r="AB23" s="20">
        <f>SUM(X23:AA23)</f>
        <v>0.5800000000000001</v>
      </c>
      <c r="AC23" s="17">
        <v>0.3</v>
      </c>
      <c r="AD23" s="17">
        <v>0.02</v>
      </c>
      <c r="AE23" s="17">
        <v>0.18</v>
      </c>
      <c r="AF23" s="17">
        <v>0.33</v>
      </c>
      <c r="AG23" s="20">
        <f>SUM(AC23:AF23)</f>
        <v>0.8300000000000001</v>
      </c>
      <c r="AH23" s="27">
        <v>0.11</v>
      </c>
      <c r="AI23" s="27">
        <v>0.16</v>
      </c>
      <c r="AJ23" s="27">
        <v>0.02</v>
      </c>
      <c r="AK23" s="27">
        <v>0.18</v>
      </c>
      <c r="AL23" s="22">
        <f t="shared" si="13"/>
        <v>0.47000000000000003</v>
      </c>
      <c r="AM23" s="23">
        <v>0.02</v>
      </c>
      <c r="AN23" s="23">
        <v>0.13</v>
      </c>
      <c r="AO23" s="23">
        <v>0.11</v>
      </c>
      <c r="AP23" s="23">
        <v>0.12</v>
      </c>
      <c r="AQ23" s="22">
        <f t="shared" si="14"/>
        <v>0.38</v>
      </c>
    </row>
    <row r="24" spans="1:43" ht="11.25">
      <c r="A24" s="16" t="s">
        <v>118</v>
      </c>
      <c r="B24" s="16" t="s">
        <v>118</v>
      </c>
      <c r="C24" s="16" t="s">
        <v>119</v>
      </c>
      <c r="D24" s="17">
        <v>0.01</v>
      </c>
      <c r="E24" s="17">
        <v>0</v>
      </c>
      <c r="F24" s="17">
        <v>0.01</v>
      </c>
      <c r="G24" s="17">
        <v>0.01</v>
      </c>
      <c r="H24" s="18">
        <f>SUM(D24:G24)</f>
        <v>0.03</v>
      </c>
      <c r="I24" s="17">
        <v>0.02</v>
      </c>
      <c r="J24" s="17">
        <v>0.02</v>
      </c>
      <c r="K24" s="17">
        <v>0</v>
      </c>
      <c r="L24" s="17">
        <v>0.04</v>
      </c>
      <c r="M24" s="18">
        <f>SUM(I24:L24)</f>
        <v>0.08</v>
      </c>
      <c r="N24" s="17">
        <v>0.04</v>
      </c>
      <c r="O24" s="17">
        <v>0.03</v>
      </c>
      <c r="P24" s="17">
        <v>0.11</v>
      </c>
      <c r="Q24" s="17">
        <v>0.4</v>
      </c>
      <c r="R24" s="18">
        <f>SUM(N24:Q24)</f>
        <v>0.5800000000000001</v>
      </c>
      <c r="S24" s="17">
        <v>0.06</v>
      </c>
      <c r="T24" s="17">
        <v>0.03</v>
      </c>
      <c r="U24" s="17">
        <v>0.02</v>
      </c>
      <c r="V24" s="17">
        <v>0</v>
      </c>
      <c r="W24" s="25">
        <f>SUM(S24:V24)</f>
        <v>0.11</v>
      </c>
      <c r="X24" s="17">
        <v>0.01</v>
      </c>
      <c r="Y24" s="17">
        <v>0</v>
      </c>
      <c r="Z24" s="17">
        <v>0</v>
      </c>
      <c r="AA24" s="17">
        <v>0.01</v>
      </c>
      <c r="AB24" s="20">
        <f>SUM(X24:AA24)</f>
        <v>0.02</v>
      </c>
      <c r="AC24" s="17">
        <v>0.02</v>
      </c>
      <c r="AD24" s="17">
        <v>0.01</v>
      </c>
      <c r="AE24" s="17">
        <v>0.01</v>
      </c>
      <c r="AF24" s="17">
        <v>0.01</v>
      </c>
      <c r="AG24" s="20">
        <f>SUM(AC24:AF24)</f>
        <v>0.05</v>
      </c>
      <c r="AH24" s="27">
        <v>0.02</v>
      </c>
      <c r="AI24" s="27">
        <v>0</v>
      </c>
      <c r="AJ24" s="27">
        <v>0</v>
      </c>
      <c r="AK24" s="27">
        <v>0.01</v>
      </c>
      <c r="AL24" s="22">
        <f t="shared" si="13"/>
        <v>0.03</v>
      </c>
      <c r="AM24" s="23">
        <v>0.01</v>
      </c>
      <c r="AN24" s="23">
        <v>0.01</v>
      </c>
      <c r="AO24" s="23">
        <v>0</v>
      </c>
      <c r="AP24" s="23">
        <v>0</v>
      </c>
      <c r="AQ24" s="22">
        <f t="shared" si="14"/>
        <v>0.02</v>
      </c>
    </row>
    <row r="25" spans="1:43" s="24" customFormat="1" ht="11.25">
      <c r="A25" s="8" t="s">
        <v>135</v>
      </c>
      <c r="B25" s="8" t="s">
        <v>136</v>
      </c>
      <c r="C25" s="8" t="s">
        <v>137</v>
      </c>
      <c r="D25" s="12">
        <f aca="true" t="shared" si="17" ref="D25:AQ25">D26-D27</f>
        <v>11.53000000000003</v>
      </c>
      <c r="E25" s="12">
        <f t="shared" si="17"/>
        <v>14.22999999999999</v>
      </c>
      <c r="F25" s="12">
        <f t="shared" si="17"/>
        <v>16.560000000000002</v>
      </c>
      <c r="G25" s="12">
        <f t="shared" si="17"/>
        <v>16.27000000000001</v>
      </c>
      <c r="H25" s="11">
        <f t="shared" si="17"/>
        <v>58.59000000000003</v>
      </c>
      <c r="I25" s="12">
        <f t="shared" si="17"/>
        <v>15.860000000000014</v>
      </c>
      <c r="J25" s="12">
        <f t="shared" si="17"/>
        <v>17.44999999999996</v>
      </c>
      <c r="K25" s="12">
        <f t="shared" si="17"/>
        <v>14.700000000000017</v>
      </c>
      <c r="L25" s="12">
        <f t="shared" si="17"/>
        <v>23.58000000000004</v>
      </c>
      <c r="M25" s="11">
        <f t="shared" si="17"/>
        <v>71.59000000000003</v>
      </c>
      <c r="N25" s="12">
        <f t="shared" si="17"/>
        <v>30.19999999999996</v>
      </c>
      <c r="O25" s="12">
        <f t="shared" si="17"/>
        <v>47.98000000000002</v>
      </c>
      <c r="P25" s="12">
        <f t="shared" si="17"/>
        <v>48.760000000000076</v>
      </c>
      <c r="Q25" s="12">
        <f t="shared" si="17"/>
        <v>32.11000000000004</v>
      </c>
      <c r="R25" s="11">
        <f t="shared" si="17"/>
        <v>159.05000000000007</v>
      </c>
      <c r="S25" s="12">
        <f t="shared" si="17"/>
        <v>15.549999999999955</v>
      </c>
      <c r="T25" s="12">
        <f t="shared" si="17"/>
        <v>29.349999999999994</v>
      </c>
      <c r="U25" s="12">
        <f t="shared" si="17"/>
        <v>39.91</v>
      </c>
      <c r="V25" s="12">
        <f t="shared" si="17"/>
        <v>24.159999999999997</v>
      </c>
      <c r="W25" s="11">
        <f t="shared" si="17"/>
        <v>108.9699999999998</v>
      </c>
      <c r="X25" s="12">
        <f t="shared" si="17"/>
        <v>24.340000000000003</v>
      </c>
      <c r="Y25" s="12">
        <f t="shared" si="17"/>
        <v>32.16999999999996</v>
      </c>
      <c r="Z25" s="12">
        <f t="shared" si="17"/>
        <v>49.58999999999992</v>
      </c>
      <c r="AA25" s="12">
        <f t="shared" si="17"/>
        <v>40.829999999999984</v>
      </c>
      <c r="AB25" s="11">
        <f t="shared" si="17"/>
        <v>146.92999999999984</v>
      </c>
      <c r="AC25" s="12">
        <f t="shared" si="17"/>
        <v>32.74000000000001</v>
      </c>
      <c r="AD25" s="12">
        <f t="shared" si="17"/>
        <v>27.80000000000001</v>
      </c>
      <c r="AE25" s="12">
        <f t="shared" si="17"/>
        <v>28.239999999999952</v>
      </c>
      <c r="AF25" s="12">
        <f t="shared" si="17"/>
        <v>34.27000000000004</v>
      </c>
      <c r="AG25" s="11">
        <f t="shared" si="17"/>
        <v>123.05000000000007</v>
      </c>
      <c r="AH25" s="13">
        <f t="shared" si="17"/>
        <v>26.550000000000068</v>
      </c>
      <c r="AI25" s="13">
        <f t="shared" si="17"/>
        <v>25.17999999999995</v>
      </c>
      <c r="AJ25" s="13">
        <f t="shared" si="17"/>
        <v>29.420000000000044</v>
      </c>
      <c r="AK25" s="13">
        <f t="shared" si="17"/>
        <v>49.72000000000003</v>
      </c>
      <c r="AL25" s="14">
        <f t="shared" si="17"/>
        <v>130.80999999999983</v>
      </c>
      <c r="AM25" s="15">
        <f t="shared" si="17"/>
        <v>42.77000000000001</v>
      </c>
      <c r="AN25" s="15">
        <f t="shared" si="17"/>
        <v>50.12000000000003</v>
      </c>
      <c r="AO25" s="15">
        <f t="shared" si="17"/>
        <v>62.16999999999993</v>
      </c>
      <c r="AP25" s="15">
        <f t="shared" si="17"/>
        <v>56.82000000000005</v>
      </c>
      <c r="AQ25" s="14">
        <f t="shared" si="17"/>
        <v>211.88000000000034</v>
      </c>
    </row>
    <row r="26" spans="1:43" s="24" customFormat="1" ht="11.25">
      <c r="A26" s="16" t="s">
        <v>109</v>
      </c>
      <c r="B26" s="16" t="s">
        <v>109</v>
      </c>
      <c r="C26" s="16" t="s">
        <v>110</v>
      </c>
      <c r="D26" s="19">
        <f aca="true" t="shared" si="18" ref="D26:G27">+D29+D38+D41+D92+D116+D123+D135+D144+D147+D159+D171+D177</f>
        <v>176.29</v>
      </c>
      <c r="E26" s="19">
        <f t="shared" si="18"/>
        <v>185.29999999999998</v>
      </c>
      <c r="F26" s="19">
        <f t="shared" si="18"/>
        <v>201.2</v>
      </c>
      <c r="G26" s="19">
        <f t="shared" si="18"/>
        <v>216.57000000000005</v>
      </c>
      <c r="H26" s="18">
        <f>SUM(D26:G26)</f>
        <v>779.36</v>
      </c>
      <c r="I26" s="19">
        <f aca="true" t="shared" si="19" ref="I26:L27">+I29+I38+I41+I92+I116+I123+I135+I144+I147+I159+I171+I177</f>
        <v>164.83999999999997</v>
      </c>
      <c r="J26" s="19">
        <f t="shared" si="19"/>
        <v>187.76999999999998</v>
      </c>
      <c r="K26" s="19">
        <f t="shared" si="19"/>
        <v>205.07</v>
      </c>
      <c r="L26" s="19">
        <f t="shared" si="19"/>
        <v>230.35</v>
      </c>
      <c r="M26" s="18">
        <f>SUM(I26:L26)</f>
        <v>788.03</v>
      </c>
      <c r="N26" s="19">
        <f aca="true" t="shared" si="20" ref="N26:Q27">+N29+N38+N41+N92+N116+N123+N135+N144+N147+N159+N171+N177</f>
        <v>203.25</v>
      </c>
      <c r="O26" s="19">
        <f t="shared" si="20"/>
        <v>251.77</v>
      </c>
      <c r="P26" s="19">
        <f t="shared" si="20"/>
        <v>277.43000000000006</v>
      </c>
      <c r="Q26" s="19">
        <f t="shared" si="20"/>
        <v>265.69000000000005</v>
      </c>
      <c r="R26" s="18">
        <f>SUM(N26:Q26)</f>
        <v>998.1400000000001</v>
      </c>
      <c r="S26" s="19">
        <f aca="true" t="shared" si="21" ref="S26:V27">+S29+S38+S41+S92+S116+S123+S135+S144+S147+S159+S171+S177</f>
        <v>214.41999999999996</v>
      </c>
      <c r="T26" s="19">
        <f t="shared" si="21"/>
        <v>253.94</v>
      </c>
      <c r="U26" s="19">
        <f t="shared" si="21"/>
        <v>275.51</v>
      </c>
      <c r="V26" s="19">
        <f t="shared" si="21"/>
        <v>277.28</v>
      </c>
      <c r="W26" s="18">
        <f>SUM(S26:V26)</f>
        <v>1021.1499999999999</v>
      </c>
      <c r="X26" s="19">
        <f aca="true" t="shared" si="22" ref="X26:AA27">+X29+X38+X41+X92+X116+X123+X135+X144+X147+X159+X171+X177</f>
        <v>246.19</v>
      </c>
      <c r="Y26" s="19">
        <f t="shared" si="22"/>
        <v>281.75</v>
      </c>
      <c r="Z26" s="19">
        <f t="shared" si="22"/>
        <v>303.8299999999999</v>
      </c>
      <c r="AA26" s="19">
        <f t="shared" si="22"/>
        <v>303.34</v>
      </c>
      <c r="AB26" s="18">
        <f>SUM(X26:AA26)</f>
        <v>1135.11</v>
      </c>
      <c r="AC26" s="19">
        <f aca="true" t="shared" si="23" ref="AC26:AF27">+AC29+AC38+AC41+AC92+AC116+AC123+AC135+AC144+AC147+AC159+AC171+AC177</f>
        <v>259.5</v>
      </c>
      <c r="AD26" s="19">
        <f t="shared" si="23"/>
        <v>294.55</v>
      </c>
      <c r="AE26" s="19">
        <f t="shared" si="23"/>
        <v>292.96</v>
      </c>
      <c r="AF26" s="19">
        <f t="shared" si="23"/>
        <v>291</v>
      </c>
      <c r="AG26" s="25">
        <f>AG29+AG41+AG92+AG116+AG123+AG135+AG147+AG159+AG171+AG177+AG144+AG38</f>
        <v>1138.0100000000002</v>
      </c>
      <c r="AH26" s="21">
        <f aca="true" t="shared" si="24" ref="AH26:AK27">+AH29+AH38+AH41+AH92+AH116+AH123+AH135+AH144+AH147+AH159+AH171+AH177</f>
        <v>216.34000000000003</v>
      </c>
      <c r="AI26" s="21">
        <f t="shared" si="24"/>
        <v>243.90999999999997</v>
      </c>
      <c r="AJ26" s="21">
        <f t="shared" si="24"/>
        <v>250.46000000000004</v>
      </c>
      <c r="AK26" s="21">
        <f t="shared" si="24"/>
        <v>257.66999999999996</v>
      </c>
      <c r="AL26" s="26">
        <f>AL29+AL41+AL92+AL116+AL123+AL135+AL147+AL159+AL171+AL177+AL144+AL38</f>
        <v>968.3199999999999</v>
      </c>
      <c r="AM26" s="23">
        <f aca="true" t="shared" si="25" ref="AM26:AP27">+AM29+AM38+AM41+AM92+AM116+AM123+AM135+AM144+AM147+AM159+AM171+AM177</f>
        <v>221.54000000000002</v>
      </c>
      <c r="AN26" s="23">
        <f t="shared" si="25"/>
        <v>258.89000000000004</v>
      </c>
      <c r="AO26" s="23">
        <f t="shared" si="25"/>
        <v>284.00999999999993</v>
      </c>
      <c r="AP26" s="23">
        <f t="shared" si="25"/>
        <v>282.67</v>
      </c>
      <c r="AQ26" s="26">
        <f>AQ29+AQ41+AQ92+AQ116+AQ123+AQ135+AQ147+AQ159+AQ171+AQ177+AQ144+AQ38</f>
        <v>1047.1100000000001</v>
      </c>
    </row>
    <row r="27" spans="1:43" s="24" customFormat="1" ht="11.25">
      <c r="A27" s="16" t="s">
        <v>111</v>
      </c>
      <c r="B27" s="16" t="s">
        <v>111</v>
      </c>
      <c r="C27" s="16" t="s">
        <v>112</v>
      </c>
      <c r="D27" s="19">
        <f t="shared" si="18"/>
        <v>164.75999999999996</v>
      </c>
      <c r="E27" s="19">
        <f t="shared" si="18"/>
        <v>171.07</v>
      </c>
      <c r="F27" s="19">
        <f t="shared" si="18"/>
        <v>184.64</v>
      </c>
      <c r="G27" s="19">
        <f t="shared" si="18"/>
        <v>200.30000000000004</v>
      </c>
      <c r="H27" s="18">
        <f>SUM(D27:G27)</f>
        <v>720.77</v>
      </c>
      <c r="I27" s="19">
        <f t="shared" si="19"/>
        <v>148.97999999999996</v>
      </c>
      <c r="J27" s="19">
        <f t="shared" si="19"/>
        <v>170.32000000000002</v>
      </c>
      <c r="K27" s="19">
        <f t="shared" si="19"/>
        <v>190.36999999999998</v>
      </c>
      <c r="L27" s="19">
        <f t="shared" si="19"/>
        <v>206.76999999999995</v>
      </c>
      <c r="M27" s="18">
        <f>SUM(I27:L27)</f>
        <v>716.4399999999999</v>
      </c>
      <c r="N27" s="19">
        <f t="shared" si="20"/>
        <v>173.05000000000004</v>
      </c>
      <c r="O27" s="19">
        <f t="shared" si="20"/>
        <v>203.79</v>
      </c>
      <c r="P27" s="19">
        <f t="shared" si="20"/>
        <v>228.67</v>
      </c>
      <c r="Q27" s="19">
        <f t="shared" si="20"/>
        <v>233.58</v>
      </c>
      <c r="R27" s="18">
        <f>SUM(N27:Q27)</f>
        <v>839.09</v>
      </c>
      <c r="S27" s="19">
        <f t="shared" si="21"/>
        <v>198.87</v>
      </c>
      <c r="T27" s="19">
        <f t="shared" si="21"/>
        <v>224.59</v>
      </c>
      <c r="U27" s="19">
        <f t="shared" si="21"/>
        <v>235.6</v>
      </c>
      <c r="V27" s="19">
        <f t="shared" si="21"/>
        <v>253.11999999999998</v>
      </c>
      <c r="W27" s="18">
        <f>SUM(S27:V27)</f>
        <v>912.1800000000001</v>
      </c>
      <c r="X27" s="19">
        <f t="shared" si="22"/>
        <v>221.85</v>
      </c>
      <c r="Y27" s="19">
        <f t="shared" si="22"/>
        <v>249.58000000000004</v>
      </c>
      <c r="Z27" s="19">
        <f t="shared" si="22"/>
        <v>254.24</v>
      </c>
      <c r="AA27" s="19">
        <f t="shared" si="22"/>
        <v>262.51</v>
      </c>
      <c r="AB27" s="18">
        <f>SUM(X27:AA27)</f>
        <v>988.1800000000001</v>
      </c>
      <c r="AC27" s="19">
        <f t="shared" si="23"/>
        <v>226.76</v>
      </c>
      <c r="AD27" s="19">
        <f t="shared" si="23"/>
        <v>266.75</v>
      </c>
      <c r="AE27" s="19">
        <f t="shared" si="23"/>
        <v>264.72</v>
      </c>
      <c r="AF27" s="19">
        <f t="shared" si="23"/>
        <v>256.72999999999996</v>
      </c>
      <c r="AG27" s="25">
        <f>AG30+AG42+AG93+AG117+AG124+AG136+AG148+AG160+AG172+AG178+AG145+AG39</f>
        <v>1014.9600000000002</v>
      </c>
      <c r="AH27" s="21">
        <f t="shared" si="24"/>
        <v>189.78999999999996</v>
      </c>
      <c r="AI27" s="21">
        <f t="shared" si="24"/>
        <v>218.73000000000002</v>
      </c>
      <c r="AJ27" s="21">
        <f t="shared" si="24"/>
        <v>221.04</v>
      </c>
      <c r="AK27" s="21">
        <f t="shared" si="24"/>
        <v>207.94999999999993</v>
      </c>
      <c r="AL27" s="26">
        <f>AL30+AL42+AL93+AL117+AL124+AL136+AL148+AL160+AL172+AL178+AL145+AL39</f>
        <v>837.5100000000001</v>
      </c>
      <c r="AM27" s="23">
        <f t="shared" si="25"/>
        <v>178.77</v>
      </c>
      <c r="AN27" s="23">
        <f t="shared" si="25"/>
        <v>208.77</v>
      </c>
      <c r="AO27" s="23">
        <f t="shared" si="25"/>
        <v>221.84</v>
      </c>
      <c r="AP27" s="23">
        <f t="shared" si="25"/>
        <v>225.84999999999997</v>
      </c>
      <c r="AQ27" s="26">
        <f>AQ30+AQ42+AQ93+AQ117+AQ124+AQ136+AQ148+AQ160+AQ172+AQ178+AQ145+AQ39</f>
        <v>835.2299999999998</v>
      </c>
    </row>
    <row r="28" spans="1:43" s="24" customFormat="1" ht="11.25" customHeight="1">
      <c r="A28" s="16" t="s">
        <v>138</v>
      </c>
      <c r="B28" s="16" t="s">
        <v>139</v>
      </c>
      <c r="C28" s="16" t="s">
        <v>140</v>
      </c>
      <c r="D28" s="17">
        <f aca="true" t="shared" si="26" ref="D28:AQ28">D29-D30</f>
        <v>24.04</v>
      </c>
      <c r="E28" s="17">
        <f t="shared" si="26"/>
        <v>24.36</v>
      </c>
      <c r="F28" s="17">
        <f t="shared" si="26"/>
        <v>26.15</v>
      </c>
      <c r="G28" s="17">
        <f t="shared" si="26"/>
        <v>25.91</v>
      </c>
      <c r="H28" s="18">
        <f t="shared" si="26"/>
        <v>100.45999999999998</v>
      </c>
      <c r="I28" s="17">
        <f t="shared" si="26"/>
        <v>23.99</v>
      </c>
      <c r="J28" s="17">
        <f t="shared" si="26"/>
        <v>22.79</v>
      </c>
      <c r="K28" s="17">
        <f t="shared" si="26"/>
        <v>25.419999999999998</v>
      </c>
      <c r="L28" s="17">
        <f t="shared" si="26"/>
        <v>30.01</v>
      </c>
      <c r="M28" s="18">
        <f t="shared" si="26"/>
        <v>102.20999999999998</v>
      </c>
      <c r="N28" s="17">
        <f t="shared" si="26"/>
        <v>31.349999999999998</v>
      </c>
      <c r="O28" s="17">
        <f t="shared" si="26"/>
        <v>33.01</v>
      </c>
      <c r="P28" s="17">
        <f t="shared" si="26"/>
        <v>33.57</v>
      </c>
      <c r="Q28" s="17">
        <f t="shared" si="26"/>
        <v>35.39</v>
      </c>
      <c r="R28" s="18">
        <f t="shared" si="26"/>
        <v>133.32000000000002</v>
      </c>
      <c r="S28" s="17">
        <f t="shared" si="26"/>
        <v>17.91</v>
      </c>
      <c r="T28" s="17">
        <f t="shared" si="26"/>
        <v>30.59</v>
      </c>
      <c r="U28" s="17">
        <f t="shared" si="26"/>
        <v>31.06</v>
      </c>
      <c r="V28" s="17">
        <f t="shared" si="26"/>
        <v>33.15</v>
      </c>
      <c r="W28" s="25">
        <f t="shared" si="26"/>
        <v>112.71</v>
      </c>
      <c r="X28" s="17">
        <f t="shared" si="26"/>
        <v>27.63</v>
      </c>
      <c r="Y28" s="17">
        <f t="shared" si="26"/>
        <v>37.980000000000004</v>
      </c>
      <c r="Z28" s="17">
        <f t="shared" si="26"/>
        <v>38.38</v>
      </c>
      <c r="AA28" s="17">
        <f t="shared" si="26"/>
        <v>40.41</v>
      </c>
      <c r="AB28" s="25">
        <f t="shared" si="26"/>
        <v>144.4</v>
      </c>
      <c r="AC28" s="17">
        <f t="shared" si="26"/>
        <v>40.529999999999994</v>
      </c>
      <c r="AD28" s="17">
        <f t="shared" si="26"/>
        <v>43.22</v>
      </c>
      <c r="AE28" s="17">
        <f t="shared" si="26"/>
        <v>42.31</v>
      </c>
      <c r="AF28" s="17">
        <f t="shared" si="26"/>
        <v>37.879999999999995</v>
      </c>
      <c r="AG28" s="25">
        <f t="shared" si="26"/>
        <v>163.94</v>
      </c>
      <c r="AH28" s="27">
        <f t="shared" si="26"/>
        <v>33.870000000000005</v>
      </c>
      <c r="AI28" s="27">
        <f t="shared" si="26"/>
        <v>36.669999999999995</v>
      </c>
      <c r="AJ28" s="27">
        <f t="shared" si="26"/>
        <v>31.67</v>
      </c>
      <c r="AK28" s="27">
        <f t="shared" si="26"/>
        <v>37.10000000000001</v>
      </c>
      <c r="AL28" s="26">
        <f t="shared" si="26"/>
        <v>139.31</v>
      </c>
      <c r="AM28" s="23">
        <f t="shared" si="26"/>
        <v>32.28</v>
      </c>
      <c r="AN28" s="23">
        <f t="shared" si="26"/>
        <v>36.830000000000005</v>
      </c>
      <c r="AO28" s="23">
        <f t="shared" si="26"/>
        <v>37.169999999999995</v>
      </c>
      <c r="AP28" s="23">
        <f t="shared" si="26"/>
        <v>38.79</v>
      </c>
      <c r="AQ28" s="26">
        <f t="shared" si="26"/>
        <v>145.07</v>
      </c>
    </row>
    <row r="29" spans="1:43" ht="11.25">
      <c r="A29" s="16" t="s">
        <v>116</v>
      </c>
      <c r="B29" s="16" t="s">
        <v>116</v>
      </c>
      <c r="C29" s="16" t="s">
        <v>117</v>
      </c>
      <c r="D29" s="17">
        <v>25.08</v>
      </c>
      <c r="E29" s="17">
        <v>25.49</v>
      </c>
      <c r="F29" s="17">
        <v>27.07</v>
      </c>
      <c r="G29" s="17">
        <v>26.6</v>
      </c>
      <c r="H29" s="18">
        <f>SUM(D29:G29)</f>
        <v>104.23999999999998</v>
      </c>
      <c r="I29" s="17">
        <v>24.77</v>
      </c>
      <c r="J29" s="17">
        <v>24.22</v>
      </c>
      <c r="K29" s="17">
        <v>26.18</v>
      </c>
      <c r="L29" s="17">
        <v>31.07</v>
      </c>
      <c r="M29" s="18">
        <f>SUM(I29:L29)</f>
        <v>106.23999999999998</v>
      </c>
      <c r="N29" s="17">
        <v>32.11</v>
      </c>
      <c r="O29" s="17">
        <v>33.39</v>
      </c>
      <c r="P29" s="17">
        <v>34.22</v>
      </c>
      <c r="Q29" s="17">
        <v>35.58</v>
      </c>
      <c r="R29" s="18">
        <f>SUM(N29:Q29)</f>
        <v>135.3</v>
      </c>
      <c r="S29" s="17">
        <v>18.45</v>
      </c>
      <c r="T29" s="17">
        <v>30.94</v>
      </c>
      <c r="U29" s="17">
        <v>31.58</v>
      </c>
      <c r="V29" s="17">
        <v>34.75</v>
      </c>
      <c r="W29" s="25">
        <f>SUM(S29:V29)</f>
        <v>115.72</v>
      </c>
      <c r="X29" s="17">
        <v>29.52</v>
      </c>
      <c r="Y29" s="17">
        <v>38.78</v>
      </c>
      <c r="Z29" s="17">
        <v>38.49</v>
      </c>
      <c r="AA29" s="17">
        <v>41</v>
      </c>
      <c r="AB29" s="20">
        <f>SUM(X29:AA29)</f>
        <v>147.79</v>
      </c>
      <c r="AC29" s="17">
        <v>40.91</v>
      </c>
      <c r="AD29" s="17">
        <v>43.91</v>
      </c>
      <c r="AE29" s="17">
        <v>42.64</v>
      </c>
      <c r="AF29" s="17">
        <v>38.37</v>
      </c>
      <c r="AG29" s="20">
        <f>SUM(AC29:AF29)</f>
        <v>165.82999999999998</v>
      </c>
      <c r="AH29" s="27">
        <v>34.410000000000004</v>
      </c>
      <c r="AI29" s="27">
        <v>37.31999999999999</v>
      </c>
      <c r="AJ29" s="27">
        <v>32.1</v>
      </c>
      <c r="AK29" s="27">
        <v>38.36000000000001</v>
      </c>
      <c r="AL29" s="22">
        <f aca="true" t="shared" si="27" ref="AL29:AL42">SUM(AH29:AK29)</f>
        <v>142.19</v>
      </c>
      <c r="AM29" s="23">
        <v>33.79</v>
      </c>
      <c r="AN29" s="23">
        <v>37.31</v>
      </c>
      <c r="AO29" s="23">
        <v>37.529999999999994</v>
      </c>
      <c r="AP29" s="23">
        <v>39.26</v>
      </c>
      <c r="AQ29" s="22">
        <f aca="true" t="shared" si="28" ref="AQ29:AQ42">SUM(AM29:AP29)</f>
        <v>147.89</v>
      </c>
    </row>
    <row r="30" spans="1:43" ht="11.25">
      <c r="A30" s="16" t="s">
        <v>118</v>
      </c>
      <c r="B30" s="16" t="s">
        <v>118</v>
      </c>
      <c r="C30" s="16" t="s">
        <v>119</v>
      </c>
      <c r="D30" s="17">
        <v>1.04</v>
      </c>
      <c r="E30" s="17">
        <v>1.13</v>
      </c>
      <c r="F30" s="17">
        <v>0.92</v>
      </c>
      <c r="G30" s="17">
        <v>0.69</v>
      </c>
      <c r="H30" s="18">
        <f>SUM(D30:G30)</f>
        <v>3.78</v>
      </c>
      <c r="I30" s="17">
        <v>0.78</v>
      </c>
      <c r="J30" s="17">
        <v>1.43</v>
      </c>
      <c r="K30" s="17">
        <v>0.76</v>
      </c>
      <c r="L30" s="17">
        <v>1.06</v>
      </c>
      <c r="M30" s="18">
        <f>SUM(I30:L30)</f>
        <v>4.029999999999999</v>
      </c>
      <c r="N30" s="17">
        <v>0.76</v>
      </c>
      <c r="O30" s="17">
        <v>0.38</v>
      </c>
      <c r="P30" s="17">
        <v>0.65</v>
      </c>
      <c r="Q30" s="17">
        <v>0.19</v>
      </c>
      <c r="R30" s="18">
        <f>SUM(N30:Q30)</f>
        <v>1.98</v>
      </c>
      <c r="S30" s="17">
        <v>0.54</v>
      </c>
      <c r="T30" s="17">
        <v>0.35</v>
      </c>
      <c r="U30" s="17">
        <v>0.52</v>
      </c>
      <c r="V30" s="17">
        <v>1.6</v>
      </c>
      <c r="W30" s="25">
        <f>SUM(S30:V30)</f>
        <v>3.0100000000000002</v>
      </c>
      <c r="X30" s="17">
        <v>1.89</v>
      </c>
      <c r="Y30" s="17">
        <v>0.8</v>
      </c>
      <c r="Z30" s="17">
        <v>0.11</v>
      </c>
      <c r="AA30" s="17">
        <v>0.59</v>
      </c>
      <c r="AB30" s="20">
        <f>SUM(X30:AA30)</f>
        <v>3.3899999999999997</v>
      </c>
      <c r="AC30" s="17">
        <v>0.38</v>
      </c>
      <c r="AD30" s="17">
        <v>0.69</v>
      </c>
      <c r="AE30" s="17">
        <v>0.33</v>
      </c>
      <c r="AF30" s="17">
        <v>0.49</v>
      </c>
      <c r="AG30" s="20">
        <f>SUM(AC30:AF30)</f>
        <v>1.89</v>
      </c>
      <c r="AH30" s="27">
        <v>0.54</v>
      </c>
      <c r="AI30" s="27">
        <v>0.65</v>
      </c>
      <c r="AJ30" s="27">
        <v>0.43</v>
      </c>
      <c r="AK30" s="27">
        <v>1.26</v>
      </c>
      <c r="AL30" s="22">
        <f t="shared" si="27"/>
        <v>2.88</v>
      </c>
      <c r="AM30" s="23">
        <v>1.51</v>
      </c>
      <c r="AN30" s="23">
        <v>0.48</v>
      </c>
      <c r="AO30" s="23">
        <v>0.36</v>
      </c>
      <c r="AP30" s="23">
        <v>0.47</v>
      </c>
      <c r="AQ30" s="22">
        <f t="shared" si="28"/>
        <v>2.8200000000000003</v>
      </c>
    </row>
    <row r="31" spans="1:43" ht="25.5" customHeight="1">
      <c r="A31" s="16" t="s">
        <v>141</v>
      </c>
      <c r="B31" s="16" t="s">
        <v>582</v>
      </c>
      <c r="C31" s="16" t="s">
        <v>142</v>
      </c>
      <c r="D31" s="17">
        <f aca="true" t="shared" si="29" ref="D31:AP31">+D32-D33</f>
        <v>34.47</v>
      </c>
      <c r="E31" s="17">
        <f t="shared" si="29"/>
        <v>17.129999999999995</v>
      </c>
      <c r="F31" s="17">
        <f t="shared" si="29"/>
        <v>37.010000000000005</v>
      </c>
      <c r="G31" s="17">
        <f t="shared" si="29"/>
        <v>23.11999999999999</v>
      </c>
      <c r="H31" s="18">
        <f t="shared" si="29"/>
        <v>111.73000000000002</v>
      </c>
      <c r="I31" s="17">
        <f t="shared" si="29"/>
        <v>28.14</v>
      </c>
      <c r="J31" s="17">
        <f t="shared" si="29"/>
        <v>13.219999999999999</v>
      </c>
      <c r="K31" s="17">
        <f t="shared" si="29"/>
        <v>33.349999999999994</v>
      </c>
      <c r="L31" s="17">
        <f t="shared" si="29"/>
        <v>27.379999999999995</v>
      </c>
      <c r="M31" s="18">
        <f t="shared" si="29"/>
        <v>102.08999999999997</v>
      </c>
      <c r="N31" s="17">
        <f t="shared" si="29"/>
        <v>27.00999999999999</v>
      </c>
      <c r="O31" s="17">
        <f t="shared" si="29"/>
        <v>2.5600000000000023</v>
      </c>
      <c r="P31" s="17">
        <f t="shared" si="29"/>
        <v>41.96000000000001</v>
      </c>
      <c r="Q31" s="17">
        <f t="shared" si="29"/>
        <v>26.679999999999993</v>
      </c>
      <c r="R31" s="18">
        <f t="shared" si="29"/>
        <v>98.20999999999992</v>
      </c>
      <c r="S31" s="17">
        <f t="shared" si="29"/>
        <v>26.66000000000001</v>
      </c>
      <c r="T31" s="17">
        <f t="shared" si="29"/>
        <v>22.019999999999996</v>
      </c>
      <c r="U31" s="17">
        <f t="shared" si="29"/>
        <v>48.040000000000006</v>
      </c>
      <c r="V31" s="17">
        <f t="shared" si="29"/>
        <v>33.650000000000006</v>
      </c>
      <c r="W31" s="18">
        <f t="shared" si="29"/>
        <v>130.3699999999999</v>
      </c>
      <c r="X31" s="17">
        <f t="shared" si="29"/>
        <v>37.07000000000001</v>
      </c>
      <c r="Y31" s="17">
        <f t="shared" si="29"/>
        <v>29.430000000000007</v>
      </c>
      <c r="Z31" s="17">
        <f t="shared" si="29"/>
        <v>45.55999999999999</v>
      </c>
      <c r="AA31" s="17">
        <f t="shared" si="29"/>
        <v>39.00999999999999</v>
      </c>
      <c r="AB31" s="20">
        <f t="shared" si="29"/>
        <v>151.07</v>
      </c>
      <c r="AC31" s="17">
        <f t="shared" si="29"/>
        <v>40.81999999999999</v>
      </c>
      <c r="AD31" s="17">
        <f t="shared" si="29"/>
        <v>40.17999999999999</v>
      </c>
      <c r="AE31" s="17">
        <f t="shared" si="29"/>
        <v>55.45</v>
      </c>
      <c r="AF31" s="17">
        <f t="shared" si="29"/>
        <v>37.620000000000005</v>
      </c>
      <c r="AG31" s="25">
        <f>AG32-AG33</f>
        <v>174.07</v>
      </c>
      <c r="AH31" s="27">
        <f t="shared" si="29"/>
        <v>34.84</v>
      </c>
      <c r="AI31" s="27">
        <f t="shared" si="29"/>
        <v>32.75999999999999</v>
      </c>
      <c r="AJ31" s="27">
        <f t="shared" si="29"/>
        <v>40.510000000000005</v>
      </c>
      <c r="AK31" s="27">
        <f t="shared" si="29"/>
        <v>32.019999999999996</v>
      </c>
      <c r="AL31" s="26">
        <f>AL32-AL33</f>
        <v>140.12999999999994</v>
      </c>
      <c r="AM31" s="23">
        <f t="shared" si="29"/>
        <v>31</v>
      </c>
      <c r="AN31" s="23">
        <f t="shared" si="29"/>
        <v>29.36</v>
      </c>
      <c r="AO31" s="23">
        <f t="shared" si="29"/>
        <v>48.780000000000015</v>
      </c>
      <c r="AP31" s="23">
        <f t="shared" si="29"/>
        <v>39.129999999999995</v>
      </c>
      <c r="AQ31" s="26">
        <f>AQ32-AQ33</f>
        <v>148.27000000000004</v>
      </c>
    </row>
    <row r="32" spans="1:43" ht="11.25">
      <c r="A32" s="16" t="s">
        <v>143</v>
      </c>
      <c r="B32" s="16" t="s">
        <v>143</v>
      </c>
      <c r="C32" s="16" t="s">
        <v>144</v>
      </c>
      <c r="D32" s="17">
        <v>89.27</v>
      </c>
      <c r="E32" s="17">
        <v>94.78</v>
      </c>
      <c r="F32" s="17">
        <v>105.84</v>
      </c>
      <c r="G32" s="17">
        <v>105.88</v>
      </c>
      <c r="H32" s="18">
        <f>SUM(D32:G32)</f>
        <v>395.77</v>
      </c>
      <c r="I32" s="17">
        <v>96.03</v>
      </c>
      <c r="J32" s="17">
        <v>98.51</v>
      </c>
      <c r="K32" s="17">
        <v>102.89</v>
      </c>
      <c r="L32" s="17">
        <v>113.13</v>
      </c>
      <c r="M32" s="18">
        <f>SUM(I32:L32)</f>
        <v>410.56</v>
      </c>
      <c r="N32" s="17">
        <v>112.63</v>
      </c>
      <c r="O32" s="17">
        <v>131.61</v>
      </c>
      <c r="P32" s="17">
        <v>141.65</v>
      </c>
      <c r="Q32" s="17">
        <v>136.2</v>
      </c>
      <c r="R32" s="18">
        <f>SUM(N32:Q32)</f>
        <v>522.0899999999999</v>
      </c>
      <c r="S32" s="17">
        <v>134.96</v>
      </c>
      <c r="T32" s="17">
        <v>134.06</v>
      </c>
      <c r="U32" s="17">
        <v>127.28</v>
      </c>
      <c r="V32" s="17">
        <v>130.05</v>
      </c>
      <c r="W32" s="25">
        <f>SUM(S32:V32)</f>
        <v>526.3499999999999</v>
      </c>
      <c r="X32" s="17">
        <v>129.58</v>
      </c>
      <c r="Y32" s="17">
        <v>149.74</v>
      </c>
      <c r="Z32" s="17">
        <v>146.73</v>
      </c>
      <c r="AA32" s="17">
        <v>139.69</v>
      </c>
      <c r="AB32" s="20">
        <f>SUM(X32:AA32)</f>
        <v>565.74</v>
      </c>
      <c r="AC32" s="17">
        <v>139.29</v>
      </c>
      <c r="AD32" s="17">
        <v>155.1</v>
      </c>
      <c r="AE32" s="17">
        <v>141.37</v>
      </c>
      <c r="AF32" s="17">
        <v>121.98</v>
      </c>
      <c r="AG32" s="20">
        <f>SUM(AC32:AF32)</f>
        <v>557.74</v>
      </c>
      <c r="AH32" s="27">
        <v>110.3</v>
      </c>
      <c r="AI32" s="27">
        <v>123.41</v>
      </c>
      <c r="AJ32" s="27">
        <v>121.18</v>
      </c>
      <c r="AK32" s="27">
        <v>115.39</v>
      </c>
      <c r="AL32" s="22">
        <f t="shared" si="27"/>
        <v>470.28</v>
      </c>
      <c r="AM32" s="23">
        <v>112.96</v>
      </c>
      <c r="AN32" s="23">
        <v>132.9</v>
      </c>
      <c r="AO32" s="23">
        <v>136.11</v>
      </c>
      <c r="AP32" s="23">
        <v>125.67</v>
      </c>
      <c r="AQ32" s="22">
        <f t="shared" si="28"/>
        <v>507.64000000000004</v>
      </c>
    </row>
    <row r="33" spans="1:43" ht="11.25">
      <c r="A33" s="16" t="s">
        <v>145</v>
      </c>
      <c r="B33" s="16" t="s">
        <v>145</v>
      </c>
      <c r="C33" s="16" t="s">
        <v>146</v>
      </c>
      <c r="D33" s="17">
        <v>54.8</v>
      </c>
      <c r="E33" s="17">
        <v>77.65</v>
      </c>
      <c r="F33" s="17">
        <v>68.83</v>
      </c>
      <c r="G33" s="17">
        <v>82.76</v>
      </c>
      <c r="H33" s="18">
        <f>SUM(D33:G33)</f>
        <v>284.03999999999996</v>
      </c>
      <c r="I33" s="17">
        <v>67.89</v>
      </c>
      <c r="J33" s="17">
        <v>85.29</v>
      </c>
      <c r="K33" s="17">
        <v>69.54</v>
      </c>
      <c r="L33" s="17">
        <v>85.75</v>
      </c>
      <c r="M33" s="18">
        <f>SUM(I33:L33)</f>
        <v>308.47</v>
      </c>
      <c r="N33" s="17">
        <v>85.62</v>
      </c>
      <c r="O33" s="17">
        <v>129.05</v>
      </c>
      <c r="P33" s="17">
        <v>99.69</v>
      </c>
      <c r="Q33" s="17">
        <v>109.52</v>
      </c>
      <c r="R33" s="18">
        <f>SUM(N33:Q33)</f>
        <v>423.88</v>
      </c>
      <c r="S33" s="17">
        <v>108.3</v>
      </c>
      <c r="T33" s="17">
        <v>112.04</v>
      </c>
      <c r="U33" s="17">
        <v>79.24</v>
      </c>
      <c r="V33" s="17">
        <v>96.4</v>
      </c>
      <c r="W33" s="25">
        <f>SUM(S33:V33)</f>
        <v>395.98</v>
      </c>
      <c r="X33" s="17">
        <v>92.51</v>
      </c>
      <c r="Y33" s="17">
        <v>120.31</v>
      </c>
      <c r="Z33" s="17">
        <v>101.17</v>
      </c>
      <c r="AA33" s="17">
        <v>100.68</v>
      </c>
      <c r="AB33" s="20">
        <f>SUM(X33:AA33)</f>
        <v>414.67</v>
      </c>
      <c r="AC33" s="17">
        <v>98.47</v>
      </c>
      <c r="AD33" s="17">
        <v>114.92</v>
      </c>
      <c r="AE33" s="17">
        <v>85.92</v>
      </c>
      <c r="AF33" s="17">
        <v>84.36</v>
      </c>
      <c r="AG33" s="20">
        <f>SUM(AC33:AF33)</f>
        <v>383.67</v>
      </c>
      <c r="AH33" s="27">
        <v>75.46</v>
      </c>
      <c r="AI33" s="27">
        <v>90.65</v>
      </c>
      <c r="AJ33" s="27">
        <v>80.67</v>
      </c>
      <c r="AK33" s="27">
        <v>83.37</v>
      </c>
      <c r="AL33" s="22">
        <f t="shared" si="27"/>
        <v>330.15000000000003</v>
      </c>
      <c r="AM33" s="23">
        <v>81.96</v>
      </c>
      <c r="AN33" s="23">
        <v>103.54</v>
      </c>
      <c r="AO33" s="23">
        <v>87.33</v>
      </c>
      <c r="AP33" s="23">
        <v>86.54</v>
      </c>
      <c r="AQ33" s="22">
        <f t="shared" si="28"/>
        <v>359.37</v>
      </c>
    </row>
    <row r="34" spans="1:43" ht="24" customHeight="1">
      <c r="A34" s="16" t="s">
        <v>147</v>
      </c>
      <c r="B34" s="16" t="s">
        <v>583</v>
      </c>
      <c r="C34" s="16" t="s">
        <v>584</v>
      </c>
      <c r="D34" s="17">
        <f aca="true" t="shared" si="30" ref="D34:AP34">+D35-D36</f>
        <v>-0.76</v>
      </c>
      <c r="E34" s="17">
        <f t="shared" si="30"/>
        <v>-1.08</v>
      </c>
      <c r="F34" s="17">
        <f t="shared" si="30"/>
        <v>-0.87</v>
      </c>
      <c r="G34" s="17">
        <f t="shared" si="30"/>
        <v>-0.57</v>
      </c>
      <c r="H34" s="18">
        <f t="shared" si="30"/>
        <v>-3.2800000000000002</v>
      </c>
      <c r="I34" s="17">
        <f t="shared" si="30"/>
        <v>-0.64</v>
      </c>
      <c r="J34" s="17">
        <f t="shared" si="30"/>
        <v>-1.28</v>
      </c>
      <c r="K34" s="17">
        <f t="shared" si="30"/>
        <v>-0.5</v>
      </c>
      <c r="L34" s="17">
        <f t="shared" si="30"/>
        <v>2.6799999999999997</v>
      </c>
      <c r="M34" s="18">
        <f t="shared" si="30"/>
        <v>0.2599999999999998</v>
      </c>
      <c r="N34" s="17">
        <f t="shared" si="30"/>
        <v>-0.31</v>
      </c>
      <c r="O34" s="17">
        <f t="shared" si="30"/>
        <v>0.21999999999999997</v>
      </c>
      <c r="P34" s="17">
        <f t="shared" si="30"/>
        <v>-0.31999999999999995</v>
      </c>
      <c r="Q34" s="17">
        <f t="shared" si="30"/>
        <v>3.8299999999999996</v>
      </c>
      <c r="R34" s="18">
        <f t="shared" si="30"/>
        <v>3.42</v>
      </c>
      <c r="S34" s="17">
        <f t="shared" si="30"/>
        <v>-0.040000000000000036</v>
      </c>
      <c r="T34" s="17">
        <f t="shared" si="30"/>
        <v>0.9800000000000001</v>
      </c>
      <c r="U34" s="17">
        <f t="shared" si="30"/>
        <v>0.20999999999999996</v>
      </c>
      <c r="V34" s="17">
        <f t="shared" si="30"/>
        <v>-1.03</v>
      </c>
      <c r="W34" s="18">
        <f t="shared" si="30"/>
        <v>0.1200000000000001</v>
      </c>
      <c r="X34" s="17">
        <f t="shared" si="30"/>
        <v>-1.31</v>
      </c>
      <c r="Y34" s="17">
        <f t="shared" si="30"/>
        <v>-0.32</v>
      </c>
      <c r="Z34" s="17">
        <f t="shared" si="30"/>
        <v>0.48</v>
      </c>
      <c r="AA34" s="17">
        <f t="shared" si="30"/>
        <v>-0.009999999999999898</v>
      </c>
      <c r="AB34" s="25">
        <f>SUM(X34:AA34)</f>
        <v>-1.1600000000000001</v>
      </c>
      <c r="AC34" s="17">
        <f t="shared" si="30"/>
        <v>0.7300000000000001</v>
      </c>
      <c r="AD34" s="17">
        <f t="shared" si="30"/>
        <v>-0.42000000000000004</v>
      </c>
      <c r="AE34" s="17">
        <f t="shared" si="30"/>
        <v>0.019999999999999962</v>
      </c>
      <c r="AF34" s="17">
        <f t="shared" si="30"/>
        <v>-0.08000000000000002</v>
      </c>
      <c r="AG34" s="25">
        <f>AG35-AG36</f>
        <v>0.2500000000000002</v>
      </c>
      <c r="AH34" s="27">
        <f t="shared" si="30"/>
        <v>-0.30000000000000004</v>
      </c>
      <c r="AI34" s="27">
        <f t="shared" si="30"/>
        <v>-0.24</v>
      </c>
      <c r="AJ34" s="27">
        <f t="shared" si="30"/>
        <v>-0.27999999999999997</v>
      </c>
      <c r="AK34" s="27">
        <f t="shared" si="30"/>
        <v>-0.75</v>
      </c>
      <c r="AL34" s="26">
        <f>AL35-AL36</f>
        <v>-1.5699999999999998</v>
      </c>
      <c r="AM34" s="23">
        <f t="shared" si="30"/>
        <v>-1.22</v>
      </c>
      <c r="AN34" s="23">
        <f t="shared" si="30"/>
        <v>-0.03999999999999998</v>
      </c>
      <c r="AO34" s="23">
        <f t="shared" si="30"/>
        <v>-0.07999999999999996</v>
      </c>
      <c r="AP34" s="23">
        <f t="shared" si="30"/>
        <v>-0.19</v>
      </c>
      <c r="AQ34" s="26">
        <f>AQ35-AQ36</f>
        <v>-1.5300000000000002</v>
      </c>
    </row>
    <row r="35" spans="1:43" ht="11.25">
      <c r="A35" s="16" t="s">
        <v>143</v>
      </c>
      <c r="B35" s="16" t="s">
        <v>143</v>
      </c>
      <c r="C35" s="16" t="s">
        <v>144</v>
      </c>
      <c r="D35" s="17">
        <v>0.25</v>
      </c>
      <c r="E35" s="17">
        <v>0.02</v>
      </c>
      <c r="F35" s="17">
        <v>0.02</v>
      </c>
      <c r="G35" s="17">
        <v>0.16</v>
      </c>
      <c r="H35" s="18">
        <f>SUM(D35:G35)</f>
        <v>0.45000000000000007</v>
      </c>
      <c r="I35" s="17">
        <v>0.15</v>
      </c>
      <c r="J35" s="17">
        <v>0.09</v>
      </c>
      <c r="K35" s="17">
        <v>0.22</v>
      </c>
      <c r="L35" s="17">
        <v>3.71</v>
      </c>
      <c r="M35" s="18">
        <f>SUM(I35:L35)</f>
        <v>4.17</v>
      </c>
      <c r="N35" s="17">
        <v>0.41</v>
      </c>
      <c r="O35" s="17">
        <v>0.6</v>
      </c>
      <c r="P35" s="17">
        <v>0.28</v>
      </c>
      <c r="Q35" s="17">
        <v>4.01</v>
      </c>
      <c r="R35" s="18">
        <f>SUM(N35:Q35)</f>
        <v>5.3</v>
      </c>
      <c r="S35" s="17">
        <v>0.49</v>
      </c>
      <c r="T35" s="17">
        <v>1.33</v>
      </c>
      <c r="U35" s="17">
        <v>0.72</v>
      </c>
      <c r="V35" s="17">
        <v>0.49</v>
      </c>
      <c r="W35" s="25">
        <f>SUM(S35:V35)</f>
        <v>3.0300000000000002</v>
      </c>
      <c r="X35" s="17">
        <v>0.49</v>
      </c>
      <c r="Y35" s="17">
        <v>0.45</v>
      </c>
      <c r="Z35" s="17">
        <v>0.59</v>
      </c>
      <c r="AA35" s="17">
        <v>0.56</v>
      </c>
      <c r="AB35" s="20">
        <f>SUM(X35:AA35)</f>
        <v>2.09</v>
      </c>
      <c r="AC35" s="17">
        <v>1.1</v>
      </c>
      <c r="AD35" s="17">
        <v>0.25</v>
      </c>
      <c r="AE35" s="17">
        <v>0.35</v>
      </c>
      <c r="AF35" s="17">
        <v>0.41</v>
      </c>
      <c r="AG35" s="20">
        <f>SUM(AC35:AF35)</f>
        <v>2.1100000000000003</v>
      </c>
      <c r="AH35" s="27">
        <v>0.24</v>
      </c>
      <c r="AI35" s="27">
        <v>0.39</v>
      </c>
      <c r="AJ35" s="27">
        <v>0.13</v>
      </c>
      <c r="AK35" s="27">
        <v>0.43</v>
      </c>
      <c r="AL35" s="22">
        <f t="shared" si="27"/>
        <v>1.19</v>
      </c>
      <c r="AM35" s="23">
        <v>0.21</v>
      </c>
      <c r="AN35" s="23">
        <v>0.43</v>
      </c>
      <c r="AO35" s="23">
        <v>0.27</v>
      </c>
      <c r="AP35" s="23">
        <v>0.26</v>
      </c>
      <c r="AQ35" s="22">
        <f t="shared" si="28"/>
        <v>1.17</v>
      </c>
    </row>
    <row r="36" spans="1:43" ht="11.25">
      <c r="A36" s="16" t="s">
        <v>145</v>
      </c>
      <c r="B36" s="16" t="s">
        <v>145</v>
      </c>
      <c r="C36" s="16" t="s">
        <v>146</v>
      </c>
      <c r="D36" s="17">
        <v>1.01</v>
      </c>
      <c r="E36" s="17">
        <v>1.1</v>
      </c>
      <c r="F36" s="17">
        <v>0.89</v>
      </c>
      <c r="G36" s="17">
        <v>0.73</v>
      </c>
      <c r="H36" s="18">
        <f>SUM(D36:G36)</f>
        <v>3.7300000000000004</v>
      </c>
      <c r="I36" s="17">
        <v>0.79</v>
      </c>
      <c r="J36" s="17">
        <v>1.37</v>
      </c>
      <c r="K36" s="17">
        <v>0.72</v>
      </c>
      <c r="L36" s="17">
        <v>1.03</v>
      </c>
      <c r="M36" s="18">
        <f>SUM(I36:L36)</f>
        <v>3.91</v>
      </c>
      <c r="N36" s="17">
        <v>0.72</v>
      </c>
      <c r="O36" s="17">
        <v>0.38</v>
      </c>
      <c r="P36" s="17">
        <v>0.6</v>
      </c>
      <c r="Q36" s="17">
        <v>0.18</v>
      </c>
      <c r="R36" s="18">
        <f>SUM(N36:Q36)</f>
        <v>1.8800000000000001</v>
      </c>
      <c r="S36" s="17">
        <v>0.53</v>
      </c>
      <c r="T36" s="17">
        <v>0.35</v>
      </c>
      <c r="U36" s="17">
        <v>0.51</v>
      </c>
      <c r="V36" s="17">
        <v>1.52</v>
      </c>
      <c r="W36" s="25">
        <f>SUM(S36:V36)</f>
        <v>2.91</v>
      </c>
      <c r="X36" s="17">
        <v>1.8</v>
      </c>
      <c r="Y36" s="17">
        <v>0.77</v>
      </c>
      <c r="Z36" s="17">
        <v>0.11</v>
      </c>
      <c r="AA36" s="17">
        <v>0.57</v>
      </c>
      <c r="AB36" s="20">
        <f>SUM(X36:AA36)</f>
        <v>3.25</v>
      </c>
      <c r="AC36" s="17">
        <v>0.37</v>
      </c>
      <c r="AD36" s="17">
        <v>0.67</v>
      </c>
      <c r="AE36" s="17">
        <v>0.33</v>
      </c>
      <c r="AF36" s="17">
        <v>0.49</v>
      </c>
      <c r="AG36" s="20">
        <f>SUM(AC36:AF36)</f>
        <v>1.86</v>
      </c>
      <c r="AH36" s="27">
        <v>0.54</v>
      </c>
      <c r="AI36" s="27">
        <v>0.63</v>
      </c>
      <c r="AJ36" s="27">
        <v>0.41</v>
      </c>
      <c r="AK36" s="27">
        <v>1.18</v>
      </c>
      <c r="AL36" s="22">
        <f t="shared" si="27"/>
        <v>2.76</v>
      </c>
      <c r="AM36" s="23">
        <v>1.43</v>
      </c>
      <c r="AN36" s="23">
        <v>0.47</v>
      </c>
      <c r="AO36" s="23">
        <v>0.35</v>
      </c>
      <c r="AP36" s="23">
        <v>0.45</v>
      </c>
      <c r="AQ36" s="22">
        <f t="shared" si="28"/>
        <v>2.7</v>
      </c>
    </row>
    <row r="37" spans="1:43" s="24" customFormat="1" ht="11.25" customHeight="1">
      <c r="A37" s="16" t="s">
        <v>148</v>
      </c>
      <c r="B37" s="16" t="s">
        <v>149</v>
      </c>
      <c r="C37" s="16" t="s">
        <v>150</v>
      </c>
      <c r="D37" s="17">
        <f aca="true" t="shared" si="31" ref="D37:AQ37">D38-D39</f>
        <v>0.12000000000000001</v>
      </c>
      <c r="E37" s="17">
        <f t="shared" si="31"/>
        <v>0.18</v>
      </c>
      <c r="F37" s="17">
        <f t="shared" si="31"/>
        <v>0.15</v>
      </c>
      <c r="G37" s="17">
        <f t="shared" si="31"/>
        <v>-0.8300000000000001</v>
      </c>
      <c r="H37" s="18">
        <f t="shared" si="31"/>
        <v>-0.3800000000000001</v>
      </c>
      <c r="I37" s="17">
        <f t="shared" si="31"/>
        <v>0.01999999999999999</v>
      </c>
      <c r="J37" s="17">
        <f t="shared" si="31"/>
        <v>-2.33</v>
      </c>
      <c r="K37" s="17">
        <f t="shared" si="31"/>
        <v>-0.47</v>
      </c>
      <c r="L37" s="17">
        <f t="shared" si="31"/>
        <v>-2.34</v>
      </c>
      <c r="M37" s="18">
        <f t="shared" si="31"/>
        <v>-5.119999999999999</v>
      </c>
      <c r="N37" s="17">
        <f t="shared" si="31"/>
        <v>0</v>
      </c>
      <c r="O37" s="17">
        <f t="shared" si="31"/>
        <v>-0.33</v>
      </c>
      <c r="P37" s="17">
        <f t="shared" si="31"/>
        <v>-0.8499999999999999</v>
      </c>
      <c r="Q37" s="17">
        <f t="shared" si="31"/>
        <v>-2.91</v>
      </c>
      <c r="R37" s="18">
        <f t="shared" si="31"/>
        <v>-4.09</v>
      </c>
      <c r="S37" s="17">
        <f t="shared" si="31"/>
        <v>-0.34</v>
      </c>
      <c r="T37" s="17">
        <f t="shared" si="31"/>
        <v>-2.29</v>
      </c>
      <c r="U37" s="17">
        <f t="shared" si="31"/>
        <v>-1.44</v>
      </c>
      <c r="V37" s="17">
        <f t="shared" si="31"/>
        <v>-8.92</v>
      </c>
      <c r="W37" s="25">
        <f t="shared" si="31"/>
        <v>-12.989999999999998</v>
      </c>
      <c r="X37" s="17">
        <f t="shared" si="31"/>
        <v>-3.04</v>
      </c>
      <c r="Y37" s="17">
        <f t="shared" si="31"/>
        <v>-5.73</v>
      </c>
      <c r="Z37" s="17">
        <f t="shared" si="31"/>
        <v>-2.98</v>
      </c>
      <c r="AA37" s="17">
        <f t="shared" si="31"/>
        <v>-1.7599999999999998</v>
      </c>
      <c r="AB37" s="25">
        <f t="shared" si="31"/>
        <v>-13.51</v>
      </c>
      <c r="AC37" s="17">
        <f t="shared" si="31"/>
        <v>-1.4400000000000002</v>
      </c>
      <c r="AD37" s="17">
        <f t="shared" si="31"/>
        <v>-2.3600000000000003</v>
      </c>
      <c r="AE37" s="17">
        <f t="shared" si="31"/>
        <v>-0.53</v>
      </c>
      <c r="AF37" s="17">
        <f t="shared" si="31"/>
        <v>-4.720000000000001</v>
      </c>
      <c r="AG37" s="25">
        <f t="shared" si="31"/>
        <v>-9.05</v>
      </c>
      <c r="AH37" s="27">
        <f t="shared" si="31"/>
        <v>-6.12</v>
      </c>
      <c r="AI37" s="27">
        <f t="shared" si="31"/>
        <v>-4.32</v>
      </c>
      <c r="AJ37" s="27">
        <f t="shared" si="31"/>
        <v>-2.04</v>
      </c>
      <c r="AK37" s="27">
        <f t="shared" si="31"/>
        <v>-1.57</v>
      </c>
      <c r="AL37" s="26">
        <f t="shared" si="31"/>
        <v>-14.049999999999999</v>
      </c>
      <c r="AM37" s="23">
        <f t="shared" si="31"/>
        <v>0.17000000000000015</v>
      </c>
      <c r="AN37" s="23">
        <f t="shared" si="31"/>
        <v>-2.41</v>
      </c>
      <c r="AO37" s="23">
        <f t="shared" si="31"/>
        <v>-1.4100000000000001</v>
      </c>
      <c r="AP37" s="23">
        <f t="shared" si="31"/>
        <v>-0.4999999999999998</v>
      </c>
      <c r="AQ37" s="26">
        <f t="shared" si="31"/>
        <v>-4.15</v>
      </c>
    </row>
    <row r="38" spans="1:43" ht="11.25">
      <c r="A38" s="16" t="s">
        <v>116</v>
      </c>
      <c r="B38" s="16" t="s">
        <v>116</v>
      </c>
      <c r="C38" s="16" t="s">
        <v>117</v>
      </c>
      <c r="D38" s="17">
        <v>0.23</v>
      </c>
      <c r="E38" s="17">
        <v>0.24</v>
      </c>
      <c r="F38" s="17">
        <v>0.22</v>
      </c>
      <c r="G38" s="17">
        <v>0.2</v>
      </c>
      <c r="H38" s="18">
        <f>SUM(D38:G38)</f>
        <v>0.8899999999999999</v>
      </c>
      <c r="I38" s="17">
        <v>0.09</v>
      </c>
      <c r="J38" s="17">
        <v>0.26</v>
      </c>
      <c r="K38" s="17">
        <v>0.13</v>
      </c>
      <c r="L38" s="17">
        <v>0.21</v>
      </c>
      <c r="M38" s="18">
        <f>SUM(I38:L38)</f>
        <v>0.69</v>
      </c>
      <c r="N38" s="17">
        <v>0.34</v>
      </c>
      <c r="O38" s="17">
        <v>0.11</v>
      </c>
      <c r="P38" s="17">
        <v>0.28</v>
      </c>
      <c r="Q38" s="17">
        <v>0.32</v>
      </c>
      <c r="R38" s="18">
        <f>SUM(N38:Q38)</f>
        <v>1.05</v>
      </c>
      <c r="S38" s="17">
        <v>0.32</v>
      </c>
      <c r="T38" s="17">
        <v>0.57</v>
      </c>
      <c r="U38" s="17">
        <v>0.38</v>
      </c>
      <c r="V38" s="17">
        <v>0.62</v>
      </c>
      <c r="W38" s="25">
        <f>SUM(S38:V38)</f>
        <v>1.8900000000000001</v>
      </c>
      <c r="X38" s="17">
        <v>0.29</v>
      </c>
      <c r="Y38" s="17">
        <v>0.34</v>
      </c>
      <c r="Z38" s="17">
        <v>0.32</v>
      </c>
      <c r="AA38" s="17">
        <v>0.13</v>
      </c>
      <c r="AB38" s="20">
        <f>SUM(X38:AA38)</f>
        <v>1.08</v>
      </c>
      <c r="AC38" s="17">
        <v>0.41</v>
      </c>
      <c r="AD38" s="17">
        <v>0.32</v>
      </c>
      <c r="AE38" s="17">
        <v>0.74</v>
      </c>
      <c r="AF38" s="17">
        <v>0.51</v>
      </c>
      <c r="AG38" s="20">
        <f>SUM(AC38:AF38)</f>
        <v>1.98</v>
      </c>
      <c r="AH38" s="27">
        <v>0.58</v>
      </c>
      <c r="AI38" s="27">
        <v>0.5</v>
      </c>
      <c r="AJ38" s="27">
        <v>0.35</v>
      </c>
      <c r="AK38" s="27">
        <v>0.99</v>
      </c>
      <c r="AL38" s="22">
        <f t="shared" si="27"/>
        <v>2.42</v>
      </c>
      <c r="AM38" s="23">
        <v>1.31</v>
      </c>
      <c r="AN38" s="23">
        <v>0.57</v>
      </c>
      <c r="AO38" s="23">
        <v>0.96</v>
      </c>
      <c r="AP38" s="23">
        <v>1.51</v>
      </c>
      <c r="AQ38" s="22">
        <f t="shared" si="28"/>
        <v>4.35</v>
      </c>
    </row>
    <row r="39" spans="1:43" ht="11.25">
      <c r="A39" s="16" t="s">
        <v>118</v>
      </c>
      <c r="B39" s="16" t="s">
        <v>118</v>
      </c>
      <c r="C39" s="16" t="s">
        <v>119</v>
      </c>
      <c r="D39" s="17">
        <v>0.11</v>
      </c>
      <c r="E39" s="17">
        <v>0.06</v>
      </c>
      <c r="F39" s="17">
        <v>0.07</v>
      </c>
      <c r="G39" s="17">
        <v>1.03</v>
      </c>
      <c r="H39" s="18">
        <f>SUM(D39:G39)</f>
        <v>1.27</v>
      </c>
      <c r="I39" s="17">
        <v>0.07</v>
      </c>
      <c r="J39" s="17">
        <v>2.59</v>
      </c>
      <c r="K39" s="17">
        <v>0.6</v>
      </c>
      <c r="L39" s="17">
        <v>2.55</v>
      </c>
      <c r="M39" s="18">
        <f>SUM(I39:L39)</f>
        <v>5.81</v>
      </c>
      <c r="N39" s="17">
        <v>0.34</v>
      </c>
      <c r="O39" s="17">
        <v>0.44</v>
      </c>
      <c r="P39" s="17">
        <v>1.13</v>
      </c>
      <c r="Q39" s="17">
        <v>3.23</v>
      </c>
      <c r="R39" s="18">
        <f>SUM(N39:Q39)</f>
        <v>5.14</v>
      </c>
      <c r="S39" s="17">
        <v>0.66</v>
      </c>
      <c r="T39" s="17">
        <v>2.86</v>
      </c>
      <c r="U39" s="17">
        <v>1.82</v>
      </c>
      <c r="V39" s="17">
        <v>9.54</v>
      </c>
      <c r="W39" s="25">
        <f>SUM(S39:V39)</f>
        <v>14.879999999999999</v>
      </c>
      <c r="X39" s="17">
        <v>3.33</v>
      </c>
      <c r="Y39" s="17">
        <v>6.07</v>
      </c>
      <c r="Z39" s="17">
        <v>3.3</v>
      </c>
      <c r="AA39" s="17">
        <v>1.89</v>
      </c>
      <c r="AB39" s="20">
        <f>SUM(X39:AA39)</f>
        <v>14.59</v>
      </c>
      <c r="AC39" s="17">
        <v>1.85</v>
      </c>
      <c r="AD39" s="17">
        <v>2.68</v>
      </c>
      <c r="AE39" s="17">
        <v>1.27</v>
      </c>
      <c r="AF39" s="17">
        <v>5.23</v>
      </c>
      <c r="AG39" s="20">
        <f>SUM(AC39:AF39)</f>
        <v>11.030000000000001</v>
      </c>
      <c r="AH39" s="27">
        <v>6.7</v>
      </c>
      <c r="AI39" s="27">
        <v>4.82</v>
      </c>
      <c r="AJ39" s="27">
        <v>2.39</v>
      </c>
      <c r="AK39" s="27">
        <v>2.56</v>
      </c>
      <c r="AL39" s="22">
        <f t="shared" si="27"/>
        <v>16.47</v>
      </c>
      <c r="AM39" s="23">
        <v>1.14</v>
      </c>
      <c r="AN39" s="23">
        <v>2.98</v>
      </c>
      <c r="AO39" s="23">
        <v>2.37</v>
      </c>
      <c r="AP39" s="23">
        <v>2.01</v>
      </c>
      <c r="AQ39" s="22">
        <f t="shared" si="28"/>
        <v>8.5</v>
      </c>
    </row>
    <row r="40" spans="1:43" s="24" customFormat="1" ht="11.25">
      <c r="A40" s="16" t="s">
        <v>151</v>
      </c>
      <c r="B40" s="16" t="s">
        <v>151</v>
      </c>
      <c r="C40" s="16" t="s">
        <v>152</v>
      </c>
      <c r="D40" s="19">
        <f aca="true" t="shared" si="32" ref="D40:AQ40">D41-D42</f>
        <v>0.4299999999999997</v>
      </c>
      <c r="E40" s="19">
        <f t="shared" si="32"/>
        <v>1.7299999999999969</v>
      </c>
      <c r="F40" s="19">
        <f t="shared" si="32"/>
        <v>3.7299999999999827</v>
      </c>
      <c r="G40" s="19">
        <f t="shared" si="32"/>
        <v>1.7700000000000102</v>
      </c>
      <c r="H40" s="25">
        <f t="shared" si="32"/>
        <v>7.660000000000025</v>
      </c>
      <c r="I40" s="19">
        <f t="shared" si="32"/>
        <v>-2.5800000000000054</v>
      </c>
      <c r="J40" s="19">
        <f t="shared" si="32"/>
        <v>0.04999999999999005</v>
      </c>
      <c r="K40" s="19">
        <f t="shared" si="32"/>
        <v>-2.0600000000000023</v>
      </c>
      <c r="L40" s="19">
        <f t="shared" si="32"/>
        <v>-3.609999999999985</v>
      </c>
      <c r="M40" s="25">
        <f t="shared" si="32"/>
        <v>-8.199999999999989</v>
      </c>
      <c r="N40" s="19">
        <f t="shared" si="32"/>
        <v>-3.950000000000017</v>
      </c>
      <c r="O40" s="19">
        <f t="shared" si="32"/>
        <v>7.269999999999996</v>
      </c>
      <c r="P40" s="19">
        <f t="shared" si="32"/>
        <v>8.219999999999999</v>
      </c>
      <c r="Q40" s="19">
        <f t="shared" si="32"/>
        <v>-2.609999999999985</v>
      </c>
      <c r="R40" s="25">
        <f t="shared" si="32"/>
        <v>8.930000000000007</v>
      </c>
      <c r="S40" s="19">
        <f t="shared" si="32"/>
        <v>-3.460000000000022</v>
      </c>
      <c r="T40" s="19">
        <f t="shared" si="32"/>
        <v>6.019999999999996</v>
      </c>
      <c r="U40" s="19">
        <f t="shared" si="32"/>
        <v>10.200000000000017</v>
      </c>
      <c r="V40" s="19">
        <f t="shared" si="32"/>
        <v>-1.4100000000000108</v>
      </c>
      <c r="W40" s="25">
        <f t="shared" si="32"/>
        <v>11.349999999999966</v>
      </c>
      <c r="X40" s="19">
        <f t="shared" si="32"/>
        <v>1.5700000000000074</v>
      </c>
      <c r="Y40" s="19">
        <f t="shared" si="32"/>
        <v>8.460000000000022</v>
      </c>
      <c r="Z40" s="19">
        <f t="shared" si="32"/>
        <v>17.939999999999984</v>
      </c>
      <c r="AA40" s="19">
        <f t="shared" si="32"/>
        <v>11.48999999999998</v>
      </c>
      <c r="AB40" s="25">
        <f t="shared" si="32"/>
        <v>39.460000000000036</v>
      </c>
      <c r="AC40" s="19">
        <f t="shared" si="32"/>
        <v>1.9200000000000017</v>
      </c>
      <c r="AD40" s="19">
        <f t="shared" si="32"/>
        <v>9.539999999999992</v>
      </c>
      <c r="AE40" s="19">
        <f t="shared" si="32"/>
        <v>5.450000000000003</v>
      </c>
      <c r="AF40" s="19">
        <f t="shared" si="32"/>
        <v>-5.969999999999985</v>
      </c>
      <c r="AG40" s="25">
        <f t="shared" si="32"/>
        <v>10.939999999999998</v>
      </c>
      <c r="AH40" s="21">
        <f t="shared" si="32"/>
        <v>1.7299999999999898</v>
      </c>
      <c r="AI40" s="21">
        <f t="shared" si="32"/>
        <v>4.650000000000006</v>
      </c>
      <c r="AJ40" s="21">
        <f t="shared" si="32"/>
        <v>7.930000000000021</v>
      </c>
      <c r="AK40" s="21">
        <f t="shared" si="32"/>
        <v>6.5800000000000125</v>
      </c>
      <c r="AL40" s="26">
        <f t="shared" si="32"/>
        <v>20.890000000000043</v>
      </c>
      <c r="AM40" s="23">
        <f t="shared" si="32"/>
        <v>9.290000000000006</v>
      </c>
      <c r="AN40" s="23">
        <f t="shared" si="32"/>
        <v>12.189999999999998</v>
      </c>
      <c r="AO40" s="23">
        <f t="shared" si="32"/>
        <v>19.840000000000003</v>
      </c>
      <c r="AP40" s="23">
        <f t="shared" si="32"/>
        <v>11.960000000000022</v>
      </c>
      <c r="AQ40" s="26">
        <f t="shared" si="32"/>
        <v>53.280000000000086</v>
      </c>
    </row>
    <row r="41" spans="1:43" ht="11.25">
      <c r="A41" s="16" t="s">
        <v>116</v>
      </c>
      <c r="B41" s="16" t="s">
        <v>116</v>
      </c>
      <c r="C41" s="16" t="s">
        <v>117</v>
      </c>
      <c r="D41" s="19">
        <f aca="true" t="shared" si="33" ref="D41:G42">+D44+D47+D50</f>
        <v>61.050000000000004</v>
      </c>
      <c r="E41" s="19">
        <f t="shared" si="33"/>
        <v>61.88</v>
      </c>
      <c r="F41" s="19">
        <f t="shared" si="33"/>
        <v>67.44999999999999</v>
      </c>
      <c r="G41" s="19">
        <f t="shared" si="33"/>
        <v>76.18</v>
      </c>
      <c r="H41" s="18">
        <f>SUM(D41:G41)</f>
        <v>266.56</v>
      </c>
      <c r="I41" s="19">
        <f aca="true" t="shared" si="34" ref="I41:L42">+I44+I47+I50</f>
        <v>52.36</v>
      </c>
      <c r="J41" s="19">
        <f t="shared" si="34"/>
        <v>62.1</v>
      </c>
      <c r="K41" s="19">
        <f t="shared" si="34"/>
        <v>66.57</v>
      </c>
      <c r="L41" s="19">
        <f t="shared" si="34"/>
        <v>78.52000000000001</v>
      </c>
      <c r="M41" s="18">
        <f>SUM(I41:L41)</f>
        <v>259.55</v>
      </c>
      <c r="N41" s="19">
        <f aca="true" t="shared" si="35" ref="N41:Q42">+N44+N47+N50</f>
        <v>72.08</v>
      </c>
      <c r="O41" s="19">
        <f t="shared" si="35"/>
        <v>90.92999999999999</v>
      </c>
      <c r="P41" s="19">
        <f t="shared" si="35"/>
        <v>100.69</v>
      </c>
      <c r="Q41" s="19">
        <f t="shared" si="35"/>
        <v>96.24000000000001</v>
      </c>
      <c r="R41" s="18">
        <f>SUM(N41:Q41)</f>
        <v>359.94</v>
      </c>
      <c r="S41" s="19">
        <f aca="true" t="shared" si="36" ref="S41:V42">+S44+S47+S50</f>
        <v>81.96</v>
      </c>
      <c r="T41" s="19">
        <f t="shared" si="36"/>
        <v>95.25999999999999</v>
      </c>
      <c r="U41" s="19">
        <f t="shared" si="36"/>
        <v>102.55000000000001</v>
      </c>
      <c r="V41" s="19">
        <f t="shared" si="36"/>
        <v>100.44999999999999</v>
      </c>
      <c r="W41" s="18">
        <f>SUM(S41:V41)</f>
        <v>380.21999999999997</v>
      </c>
      <c r="X41" s="19">
        <f aca="true" t="shared" si="37" ref="X41:AA42">+X44+X47+X50</f>
        <v>93.29</v>
      </c>
      <c r="Y41" s="19">
        <f t="shared" si="37"/>
        <v>105.01000000000002</v>
      </c>
      <c r="Z41" s="19">
        <f t="shared" si="37"/>
        <v>114.61999999999999</v>
      </c>
      <c r="AA41" s="19">
        <f t="shared" si="37"/>
        <v>109.82</v>
      </c>
      <c r="AB41" s="18">
        <f>SUM(X41:AA41)</f>
        <v>422.74</v>
      </c>
      <c r="AC41" s="19">
        <f aca="true" t="shared" si="38" ref="AC41:AF42">+AC44+AC47+AC50</f>
        <v>91.32</v>
      </c>
      <c r="AD41" s="19">
        <f t="shared" si="38"/>
        <v>107.57</v>
      </c>
      <c r="AE41" s="19">
        <f t="shared" si="38"/>
        <v>102.68</v>
      </c>
      <c r="AF41" s="19">
        <f t="shared" si="38"/>
        <v>95.74000000000001</v>
      </c>
      <c r="AG41" s="20">
        <f>SUM(AC41:AF41)</f>
        <v>397.31</v>
      </c>
      <c r="AH41" s="21">
        <f aca="true" t="shared" si="39" ref="AH41:AK42">+AH44+AH47+AH50</f>
        <v>72.82</v>
      </c>
      <c r="AI41" s="21">
        <f t="shared" si="39"/>
        <v>83.02000000000001</v>
      </c>
      <c r="AJ41" s="21">
        <f t="shared" si="39"/>
        <v>86.79</v>
      </c>
      <c r="AK41" s="21">
        <f t="shared" si="39"/>
        <v>79.59</v>
      </c>
      <c r="AL41" s="22">
        <f t="shared" si="27"/>
        <v>322.22</v>
      </c>
      <c r="AM41" s="23">
        <f aca="true" t="shared" si="40" ref="AM41:AP42">+AM44+AM47+AM50</f>
        <v>73.61</v>
      </c>
      <c r="AN41" s="23">
        <f t="shared" si="40"/>
        <v>87.01</v>
      </c>
      <c r="AO41" s="23">
        <f t="shared" si="40"/>
        <v>100.86</v>
      </c>
      <c r="AP41" s="23">
        <f t="shared" si="40"/>
        <v>89.67</v>
      </c>
      <c r="AQ41" s="22">
        <f t="shared" si="28"/>
        <v>351.15000000000003</v>
      </c>
    </row>
    <row r="42" spans="1:43" ht="11.25">
      <c r="A42" s="16" t="s">
        <v>118</v>
      </c>
      <c r="B42" s="16" t="s">
        <v>118</v>
      </c>
      <c r="C42" s="16" t="s">
        <v>119</v>
      </c>
      <c r="D42" s="19">
        <f t="shared" si="33"/>
        <v>60.620000000000005</v>
      </c>
      <c r="E42" s="19">
        <f t="shared" si="33"/>
        <v>60.150000000000006</v>
      </c>
      <c r="F42" s="19">
        <f t="shared" si="33"/>
        <v>63.720000000000006</v>
      </c>
      <c r="G42" s="19">
        <f t="shared" si="33"/>
        <v>74.41</v>
      </c>
      <c r="H42" s="18">
        <f>SUM(D42:G42)</f>
        <v>258.9</v>
      </c>
      <c r="I42" s="19">
        <f t="shared" si="34"/>
        <v>54.940000000000005</v>
      </c>
      <c r="J42" s="19">
        <f t="shared" si="34"/>
        <v>62.05000000000001</v>
      </c>
      <c r="K42" s="19">
        <f t="shared" si="34"/>
        <v>68.63</v>
      </c>
      <c r="L42" s="19">
        <f t="shared" si="34"/>
        <v>82.13</v>
      </c>
      <c r="M42" s="18">
        <f>SUM(I42:L42)</f>
        <v>267.75</v>
      </c>
      <c r="N42" s="19">
        <f t="shared" si="35"/>
        <v>76.03000000000002</v>
      </c>
      <c r="O42" s="19">
        <f t="shared" si="35"/>
        <v>83.66</v>
      </c>
      <c r="P42" s="19">
        <f t="shared" si="35"/>
        <v>92.47</v>
      </c>
      <c r="Q42" s="19">
        <f t="shared" si="35"/>
        <v>98.85</v>
      </c>
      <c r="R42" s="18">
        <f>SUM(N42:Q42)</f>
        <v>351.01</v>
      </c>
      <c r="S42" s="19">
        <f t="shared" si="36"/>
        <v>85.42000000000002</v>
      </c>
      <c r="T42" s="19">
        <f t="shared" si="36"/>
        <v>89.24</v>
      </c>
      <c r="U42" s="19">
        <f t="shared" si="36"/>
        <v>92.35</v>
      </c>
      <c r="V42" s="19">
        <f t="shared" si="36"/>
        <v>101.86</v>
      </c>
      <c r="W42" s="18">
        <f>SUM(S42:V42)</f>
        <v>368.87</v>
      </c>
      <c r="X42" s="19">
        <f t="shared" si="37"/>
        <v>91.72</v>
      </c>
      <c r="Y42" s="19">
        <f t="shared" si="37"/>
        <v>96.55</v>
      </c>
      <c r="Z42" s="19">
        <f t="shared" si="37"/>
        <v>96.68</v>
      </c>
      <c r="AA42" s="19">
        <f t="shared" si="37"/>
        <v>98.33000000000001</v>
      </c>
      <c r="AB42" s="18">
        <f>SUM(X42:AA42)</f>
        <v>383.28</v>
      </c>
      <c r="AC42" s="19">
        <f t="shared" si="38"/>
        <v>89.39999999999999</v>
      </c>
      <c r="AD42" s="19">
        <f t="shared" si="38"/>
        <v>98.03</v>
      </c>
      <c r="AE42" s="19">
        <f t="shared" si="38"/>
        <v>97.23</v>
      </c>
      <c r="AF42" s="19">
        <f t="shared" si="38"/>
        <v>101.71</v>
      </c>
      <c r="AG42" s="20">
        <f>SUM(AC42:AF42)</f>
        <v>386.37</v>
      </c>
      <c r="AH42" s="21">
        <f t="shared" si="39"/>
        <v>71.09</v>
      </c>
      <c r="AI42" s="21">
        <f t="shared" si="39"/>
        <v>78.37</v>
      </c>
      <c r="AJ42" s="21">
        <f t="shared" si="39"/>
        <v>78.85999999999999</v>
      </c>
      <c r="AK42" s="21">
        <f t="shared" si="39"/>
        <v>73.00999999999999</v>
      </c>
      <c r="AL42" s="22">
        <f t="shared" si="27"/>
        <v>301.33</v>
      </c>
      <c r="AM42" s="23">
        <f t="shared" si="40"/>
        <v>64.32</v>
      </c>
      <c r="AN42" s="23">
        <f t="shared" si="40"/>
        <v>74.82000000000001</v>
      </c>
      <c r="AO42" s="23">
        <f t="shared" si="40"/>
        <v>81.02</v>
      </c>
      <c r="AP42" s="23">
        <f t="shared" si="40"/>
        <v>77.70999999999998</v>
      </c>
      <c r="AQ42" s="22">
        <f t="shared" si="28"/>
        <v>297.86999999999995</v>
      </c>
    </row>
    <row r="43" spans="1:43" ht="11.25">
      <c r="A43" s="16" t="s">
        <v>153</v>
      </c>
      <c r="B43" s="16" t="s">
        <v>154</v>
      </c>
      <c r="C43" s="16" t="s">
        <v>155</v>
      </c>
      <c r="D43" s="17">
        <f aca="true" t="shared" si="41" ref="D43:AQ43">D44-D45</f>
        <v>-1.290000000000001</v>
      </c>
      <c r="E43" s="17">
        <f t="shared" si="41"/>
        <v>2.5400000000000027</v>
      </c>
      <c r="F43" s="17">
        <f t="shared" si="41"/>
        <v>1.5299999999999976</v>
      </c>
      <c r="G43" s="17">
        <f t="shared" si="41"/>
        <v>0.09999999999999787</v>
      </c>
      <c r="H43" s="18">
        <f t="shared" si="41"/>
        <v>2.8799999999999812</v>
      </c>
      <c r="I43" s="17">
        <f t="shared" si="41"/>
        <v>2.0700000000000003</v>
      </c>
      <c r="J43" s="17">
        <f t="shared" si="41"/>
        <v>0.15999999999999837</v>
      </c>
      <c r="K43" s="17">
        <f t="shared" si="41"/>
        <v>0.2700000000000031</v>
      </c>
      <c r="L43" s="17">
        <f t="shared" si="41"/>
        <v>0.19000000000000128</v>
      </c>
      <c r="M43" s="18">
        <f t="shared" si="41"/>
        <v>2.690000000000005</v>
      </c>
      <c r="N43" s="17">
        <f t="shared" si="41"/>
        <v>0.629999999999999</v>
      </c>
      <c r="O43" s="17">
        <f t="shared" si="41"/>
        <v>-0.019999999999999574</v>
      </c>
      <c r="P43" s="17">
        <f t="shared" si="41"/>
        <v>-3.450000000000003</v>
      </c>
      <c r="Q43" s="17">
        <f t="shared" si="41"/>
        <v>-1.8400000000000034</v>
      </c>
      <c r="R43" s="18">
        <f t="shared" si="41"/>
        <v>-4.680000000000007</v>
      </c>
      <c r="S43" s="17">
        <f t="shared" si="41"/>
        <v>0.7499999999999982</v>
      </c>
      <c r="T43" s="17">
        <f t="shared" si="41"/>
        <v>-2.1899999999999977</v>
      </c>
      <c r="U43" s="17">
        <f t="shared" si="41"/>
        <v>-3.289999999999999</v>
      </c>
      <c r="V43" s="17">
        <f t="shared" si="41"/>
        <v>-2.1000000000000014</v>
      </c>
      <c r="W43" s="25">
        <f t="shared" si="41"/>
        <v>-6.829999999999998</v>
      </c>
      <c r="X43" s="17">
        <f t="shared" si="41"/>
        <v>-1.6700000000000017</v>
      </c>
      <c r="Y43" s="17">
        <f t="shared" si="41"/>
        <v>-1.1199999999999974</v>
      </c>
      <c r="Z43" s="17">
        <f t="shared" si="41"/>
        <v>0.4400000000000013</v>
      </c>
      <c r="AA43" s="17">
        <f t="shared" si="41"/>
        <v>3.84</v>
      </c>
      <c r="AB43" s="25">
        <f t="shared" si="41"/>
        <v>1.490000000000009</v>
      </c>
      <c r="AC43" s="17">
        <f t="shared" si="41"/>
        <v>-0.4400000000000013</v>
      </c>
      <c r="AD43" s="17">
        <f t="shared" si="41"/>
        <v>-0.8900000000000006</v>
      </c>
      <c r="AE43" s="17">
        <f t="shared" si="41"/>
        <v>-3.1199999999999974</v>
      </c>
      <c r="AF43" s="17">
        <f t="shared" si="41"/>
        <v>0.4800000000000004</v>
      </c>
      <c r="AG43" s="25">
        <f t="shared" si="41"/>
        <v>-3.969999999999999</v>
      </c>
      <c r="AH43" s="27">
        <f t="shared" si="41"/>
        <v>2.4000000000000004</v>
      </c>
      <c r="AI43" s="27">
        <f t="shared" si="41"/>
        <v>-2.629999999999999</v>
      </c>
      <c r="AJ43" s="27">
        <f t="shared" si="41"/>
        <v>-3.6199999999999974</v>
      </c>
      <c r="AK43" s="27">
        <f t="shared" si="41"/>
        <v>0.019999999999999574</v>
      </c>
      <c r="AL43" s="26">
        <f t="shared" si="41"/>
        <v>-3.8299999999999983</v>
      </c>
      <c r="AM43" s="23">
        <f t="shared" si="41"/>
        <v>2.5700000000000003</v>
      </c>
      <c r="AN43" s="23">
        <f t="shared" si="41"/>
        <v>2.09</v>
      </c>
      <c r="AO43" s="23">
        <f t="shared" si="41"/>
        <v>4.780000000000001</v>
      </c>
      <c r="AP43" s="23">
        <f t="shared" si="41"/>
        <v>2.490000000000002</v>
      </c>
      <c r="AQ43" s="26">
        <f t="shared" si="41"/>
        <v>11.930000000000021</v>
      </c>
    </row>
    <row r="44" spans="1:43" ht="11.25">
      <c r="A44" s="16" t="s">
        <v>143</v>
      </c>
      <c r="B44" s="16" t="s">
        <v>143</v>
      </c>
      <c r="C44" s="16" t="s">
        <v>144</v>
      </c>
      <c r="D44" s="17">
        <v>11.36</v>
      </c>
      <c r="E44" s="17">
        <v>18.310000000000002</v>
      </c>
      <c r="F44" s="17">
        <v>20.509999999999998</v>
      </c>
      <c r="G44" s="17">
        <v>16.61</v>
      </c>
      <c r="H44" s="18">
        <f>SUM(D44:G44)</f>
        <v>66.78999999999999</v>
      </c>
      <c r="I44" s="17">
        <v>12.54</v>
      </c>
      <c r="J44" s="17">
        <v>14.29</v>
      </c>
      <c r="K44" s="17">
        <v>17.85</v>
      </c>
      <c r="L44" s="17">
        <v>14.530000000000001</v>
      </c>
      <c r="M44" s="18">
        <f>SUM(I44:L44)</f>
        <v>59.21</v>
      </c>
      <c r="N44" s="17">
        <v>12.23</v>
      </c>
      <c r="O44" s="17">
        <v>19.14</v>
      </c>
      <c r="P44" s="17">
        <v>19.36</v>
      </c>
      <c r="Q44" s="17">
        <v>16.189999999999998</v>
      </c>
      <c r="R44" s="18">
        <f>SUM(N44:Q44)</f>
        <v>66.92</v>
      </c>
      <c r="S44" s="17">
        <v>14.469999999999999</v>
      </c>
      <c r="T44" s="17">
        <v>21.53</v>
      </c>
      <c r="U44" s="17">
        <v>23.85</v>
      </c>
      <c r="V44" s="17">
        <v>21.04</v>
      </c>
      <c r="W44" s="25">
        <f>SUM(S44:V44)</f>
        <v>80.89</v>
      </c>
      <c r="X44" s="17">
        <v>18.47</v>
      </c>
      <c r="Y44" s="17">
        <v>26.270000000000003</v>
      </c>
      <c r="Z44" s="17">
        <v>26.52</v>
      </c>
      <c r="AA44" s="17">
        <v>23.04</v>
      </c>
      <c r="AB44" s="20">
        <f>SUM(X44:AA44)</f>
        <v>94.30000000000001</v>
      </c>
      <c r="AC44" s="17">
        <v>16.88</v>
      </c>
      <c r="AD44" s="17">
        <v>30.07</v>
      </c>
      <c r="AE44" s="17">
        <v>26.82</v>
      </c>
      <c r="AF44" s="17">
        <v>20.41</v>
      </c>
      <c r="AG44" s="20">
        <f>SUM(AC44:AF44)</f>
        <v>94.18</v>
      </c>
      <c r="AH44" s="27">
        <v>15.35</v>
      </c>
      <c r="AI44" s="27">
        <v>24.55</v>
      </c>
      <c r="AJ44" s="27">
        <v>24.44</v>
      </c>
      <c r="AK44" s="27">
        <v>16.97</v>
      </c>
      <c r="AL44" s="22">
        <f>SUM(AH44:AK44)</f>
        <v>81.31</v>
      </c>
      <c r="AM44" s="23">
        <v>15.77</v>
      </c>
      <c r="AN44" s="23">
        <v>24.85</v>
      </c>
      <c r="AO44" s="23">
        <v>27.98</v>
      </c>
      <c r="AP44" s="23">
        <v>19.5</v>
      </c>
      <c r="AQ44" s="22">
        <f>SUM(AM44:AP44)</f>
        <v>88.10000000000001</v>
      </c>
    </row>
    <row r="45" spans="1:43" ht="11.25">
      <c r="A45" s="16" t="s">
        <v>145</v>
      </c>
      <c r="B45" s="16" t="s">
        <v>145</v>
      </c>
      <c r="C45" s="16" t="s">
        <v>146</v>
      </c>
      <c r="D45" s="17">
        <v>12.65</v>
      </c>
      <c r="E45" s="17">
        <v>15.77</v>
      </c>
      <c r="F45" s="17">
        <v>18.98</v>
      </c>
      <c r="G45" s="17">
        <v>16.51</v>
      </c>
      <c r="H45" s="18">
        <f>SUM(D45:G45)</f>
        <v>63.91000000000001</v>
      </c>
      <c r="I45" s="17">
        <v>10.469999999999999</v>
      </c>
      <c r="J45" s="17">
        <v>14.13</v>
      </c>
      <c r="K45" s="17">
        <v>17.58</v>
      </c>
      <c r="L45" s="17">
        <v>14.34</v>
      </c>
      <c r="M45" s="18">
        <f>SUM(I45:L45)</f>
        <v>56.519999999999996</v>
      </c>
      <c r="N45" s="17">
        <v>11.600000000000001</v>
      </c>
      <c r="O45" s="17">
        <v>19.16</v>
      </c>
      <c r="P45" s="17">
        <v>22.810000000000002</v>
      </c>
      <c r="Q45" s="17">
        <v>18.03</v>
      </c>
      <c r="R45" s="18">
        <f>SUM(N45:Q45)</f>
        <v>71.60000000000001</v>
      </c>
      <c r="S45" s="17">
        <v>13.72</v>
      </c>
      <c r="T45" s="17">
        <v>23.72</v>
      </c>
      <c r="U45" s="17">
        <v>27.14</v>
      </c>
      <c r="V45" s="17">
        <v>23.14</v>
      </c>
      <c r="W45" s="25">
        <f>SUM(S45:V45)</f>
        <v>87.72</v>
      </c>
      <c r="X45" s="17">
        <v>20.14</v>
      </c>
      <c r="Y45" s="17">
        <v>27.39</v>
      </c>
      <c r="Z45" s="17">
        <v>26.08</v>
      </c>
      <c r="AA45" s="17">
        <v>19.2</v>
      </c>
      <c r="AB45" s="20">
        <f>SUM(X45:AA45)</f>
        <v>92.81</v>
      </c>
      <c r="AC45" s="17">
        <v>17.32</v>
      </c>
      <c r="AD45" s="17">
        <v>30.96</v>
      </c>
      <c r="AE45" s="17">
        <v>29.939999999999998</v>
      </c>
      <c r="AF45" s="17">
        <v>19.93</v>
      </c>
      <c r="AG45" s="20">
        <f>SUM(AC45:AF45)</f>
        <v>98.15</v>
      </c>
      <c r="AH45" s="27">
        <v>12.95</v>
      </c>
      <c r="AI45" s="27">
        <v>27.18</v>
      </c>
      <c r="AJ45" s="27">
        <v>28.06</v>
      </c>
      <c r="AK45" s="27">
        <v>16.95</v>
      </c>
      <c r="AL45" s="22">
        <f>SUM(AH45:AK45)</f>
        <v>85.14</v>
      </c>
      <c r="AM45" s="23">
        <v>13.2</v>
      </c>
      <c r="AN45" s="23">
        <v>22.76</v>
      </c>
      <c r="AO45" s="23">
        <v>23.2</v>
      </c>
      <c r="AP45" s="23">
        <v>17.009999999999998</v>
      </c>
      <c r="AQ45" s="22">
        <f>SUM(AM45:AP45)</f>
        <v>76.16999999999999</v>
      </c>
    </row>
    <row r="46" spans="1:43" ht="11.25">
      <c r="A46" s="16" t="s">
        <v>156</v>
      </c>
      <c r="B46" s="16" t="s">
        <v>157</v>
      </c>
      <c r="C46" s="16" t="s">
        <v>158</v>
      </c>
      <c r="D46" s="17">
        <f aca="true" t="shared" si="42" ref="D46:AQ46">D47-D48</f>
        <v>2.3200000000000003</v>
      </c>
      <c r="E46" s="17">
        <f t="shared" si="42"/>
        <v>1.8000000000000043</v>
      </c>
      <c r="F46" s="17">
        <f t="shared" si="42"/>
        <v>3.9599999999999937</v>
      </c>
      <c r="G46" s="17">
        <f t="shared" si="42"/>
        <v>1.5200000000000031</v>
      </c>
      <c r="H46" s="18">
        <f t="shared" si="42"/>
        <v>9.599999999999994</v>
      </c>
      <c r="I46" s="17">
        <f t="shared" si="42"/>
        <v>-4.550000000000004</v>
      </c>
      <c r="J46" s="17">
        <f t="shared" si="42"/>
        <v>1.6299999999999955</v>
      </c>
      <c r="K46" s="17">
        <f t="shared" si="42"/>
        <v>-1.0499999999999972</v>
      </c>
      <c r="L46" s="17">
        <f t="shared" si="42"/>
        <v>-4.749999999999993</v>
      </c>
      <c r="M46" s="18">
        <f t="shared" si="42"/>
        <v>-8.719999999999999</v>
      </c>
      <c r="N46" s="17">
        <f t="shared" si="42"/>
        <v>-3.8200000000000003</v>
      </c>
      <c r="O46" s="17">
        <f t="shared" si="42"/>
        <v>8.5</v>
      </c>
      <c r="P46" s="17">
        <f t="shared" si="42"/>
        <v>9.730000000000011</v>
      </c>
      <c r="Q46" s="17">
        <f t="shared" si="42"/>
        <v>-1.4799999999999898</v>
      </c>
      <c r="R46" s="18">
        <f t="shared" si="42"/>
        <v>12.930000000000035</v>
      </c>
      <c r="S46" s="17">
        <f t="shared" si="42"/>
        <v>-4.060000000000002</v>
      </c>
      <c r="T46" s="17">
        <f t="shared" si="42"/>
        <v>9.010000000000005</v>
      </c>
      <c r="U46" s="17">
        <f t="shared" si="42"/>
        <v>11.110000000000014</v>
      </c>
      <c r="V46" s="17">
        <f t="shared" si="42"/>
        <v>-2.160000000000011</v>
      </c>
      <c r="W46" s="25">
        <f t="shared" si="42"/>
        <v>13.900000000000034</v>
      </c>
      <c r="X46" s="17">
        <f t="shared" si="42"/>
        <v>-0.4099999999999966</v>
      </c>
      <c r="Y46" s="17">
        <f t="shared" si="42"/>
        <v>9.620000000000005</v>
      </c>
      <c r="Z46" s="17">
        <f t="shared" si="42"/>
        <v>16.79</v>
      </c>
      <c r="AA46" s="17">
        <f t="shared" si="42"/>
        <v>5.679999999999993</v>
      </c>
      <c r="AB46" s="25">
        <f t="shared" si="42"/>
        <v>31.680000000000007</v>
      </c>
      <c r="AC46" s="17">
        <f t="shared" si="42"/>
        <v>1.240000000000002</v>
      </c>
      <c r="AD46" s="17">
        <f t="shared" si="42"/>
        <v>10.200000000000003</v>
      </c>
      <c r="AE46" s="17">
        <f t="shared" si="42"/>
        <v>8.599999999999994</v>
      </c>
      <c r="AF46" s="17">
        <f t="shared" si="42"/>
        <v>-6.43</v>
      </c>
      <c r="AG46" s="25">
        <f t="shared" si="42"/>
        <v>13.609999999999985</v>
      </c>
      <c r="AH46" s="27">
        <f t="shared" si="42"/>
        <v>-0.8399999999999963</v>
      </c>
      <c r="AI46" s="27">
        <f t="shared" si="42"/>
        <v>7.949999999999996</v>
      </c>
      <c r="AJ46" s="27">
        <f t="shared" si="42"/>
        <v>11.41000000000001</v>
      </c>
      <c r="AK46" s="27">
        <f t="shared" si="42"/>
        <v>4.630000000000003</v>
      </c>
      <c r="AL46" s="26">
        <f t="shared" si="42"/>
        <v>23.150000000000034</v>
      </c>
      <c r="AM46" s="23">
        <f t="shared" si="42"/>
        <v>7.740000000000002</v>
      </c>
      <c r="AN46" s="23">
        <f t="shared" si="42"/>
        <v>11.21</v>
      </c>
      <c r="AO46" s="23">
        <f t="shared" si="42"/>
        <v>11.260000000000005</v>
      </c>
      <c r="AP46" s="23">
        <f t="shared" si="42"/>
        <v>6.570000000000007</v>
      </c>
      <c r="AQ46" s="26">
        <f t="shared" si="42"/>
        <v>36.78</v>
      </c>
    </row>
    <row r="47" spans="1:43" ht="11.25">
      <c r="A47" s="16" t="s">
        <v>143</v>
      </c>
      <c r="B47" s="16" t="s">
        <v>143</v>
      </c>
      <c r="C47" s="16" t="s">
        <v>144</v>
      </c>
      <c r="D47" s="17">
        <v>43.21000000000001</v>
      </c>
      <c r="E47" s="17">
        <v>35.84</v>
      </c>
      <c r="F47" s="17">
        <v>38.69</v>
      </c>
      <c r="G47" s="17">
        <v>50.07</v>
      </c>
      <c r="H47" s="18">
        <f>SUM(D47:G47)</f>
        <v>167.81</v>
      </c>
      <c r="I47" s="17">
        <v>32.93</v>
      </c>
      <c r="J47" s="17">
        <v>39.78</v>
      </c>
      <c r="K47" s="17">
        <v>38.65</v>
      </c>
      <c r="L47" s="17">
        <v>52.56</v>
      </c>
      <c r="M47" s="18">
        <f>SUM(I47:L47)</f>
        <v>163.92000000000002</v>
      </c>
      <c r="N47" s="17">
        <v>49.85</v>
      </c>
      <c r="O47" s="17">
        <v>60.9</v>
      </c>
      <c r="P47" s="17">
        <v>65.65</v>
      </c>
      <c r="Q47" s="17">
        <v>67.68</v>
      </c>
      <c r="R47" s="18">
        <f>SUM(N47:Q47)</f>
        <v>244.08</v>
      </c>
      <c r="S47" s="17">
        <v>56.57</v>
      </c>
      <c r="T47" s="17">
        <v>61.55</v>
      </c>
      <c r="U47" s="17">
        <v>63.60000000000001</v>
      </c>
      <c r="V47" s="17">
        <v>66.00999999999999</v>
      </c>
      <c r="W47" s="25">
        <f>SUM(S47:V47)</f>
        <v>247.73000000000002</v>
      </c>
      <c r="X47" s="17">
        <v>61.21</v>
      </c>
      <c r="Y47" s="17">
        <v>64.56</v>
      </c>
      <c r="Z47" s="17">
        <v>72.3</v>
      </c>
      <c r="AA47" s="17">
        <v>71.66</v>
      </c>
      <c r="AB47" s="20">
        <f>SUM(X47:AA47)</f>
        <v>269.73</v>
      </c>
      <c r="AC47" s="17">
        <v>60.87</v>
      </c>
      <c r="AD47" s="17">
        <v>63.620000000000005</v>
      </c>
      <c r="AE47" s="17">
        <v>60.83</v>
      </c>
      <c r="AF47" s="17">
        <v>62.52</v>
      </c>
      <c r="AG47" s="20">
        <f>SUM(AC47:AF47)</f>
        <v>247.84</v>
      </c>
      <c r="AH47" s="27">
        <v>48.51</v>
      </c>
      <c r="AI47" s="27">
        <v>49.29</v>
      </c>
      <c r="AJ47" s="27">
        <v>51.220000000000006</v>
      </c>
      <c r="AK47" s="27">
        <v>51.83</v>
      </c>
      <c r="AL47" s="22">
        <f>SUM(AH47:AK47)</f>
        <v>200.85000000000002</v>
      </c>
      <c r="AM47" s="23">
        <v>48.17</v>
      </c>
      <c r="AN47" s="23">
        <v>52.160000000000004</v>
      </c>
      <c r="AO47" s="23">
        <v>54.03000000000001</v>
      </c>
      <c r="AP47" s="23">
        <v>56.95</v>
      </c>
      <c r="AQ47" s="22">
        <f>SUM(AM47:AP47)</f>
        <v>211.31</v>
      </c>
    </row>
    <row r="48" spans="1:43" ht="11.25">
      <c r="A48" s="16" t="s">
        <v>145</v>
      </c>
      <c r="B48" s="16" t="s">
        <v>145</v>
      </c>
      <c r="C48" s="16" t="s">
        <v>146</v>
      </c>
      <c r="D48" s="17">
        <v>40.89000000000001</v>
      </c>
      <c r="E48" s="17">
        <v>34.04</v>
      </c>
      <c r="F48" s="17">
        <v>34.730000000000004</v>
      </c>
      <c r="G48" s="17">
        <v>48.55</v>
      </c>
      <c r="H48" s="18">
        <f>SUM(D48:G48)</f>
        <v>158.21</v>
      </c>
      <c r="I48" s="17">
        <v>37.480000000000004</v>
      </c>
      <c r="J48" s="17">
        <v>38.150000000000006</v>
      </c>
      <c r="K48" s="17">
        <v>39.699999999999996</v>
      </c>
      <c r="L48" s="17">
        <v>57.309999999999995</v>
      </c>
      <c r="M48" s="18">
        <f>SUM(I48:L48)</f>
        <v>172.64000000000001</v>
      </c>
      <c r="N48" s="17">
        <v>53.67</v>
      </c>
      <c r="O48" s="17">
        <v>52.4</v>
      </c>
      <c r="P48" s="17">
        <v>55.919999999999995</v>
      </c>
      <c r="Q48" s="17">
        <v>69.16</v>
      </c>
      <c r="R48" s="18">
        <f>SUM(N48:Q48)</f>
        <v>231.14999999999998</v>
      </c>
      <c r="S48" s="17">
        <v>60.63</v>
      </c>
      <c r="T48" s="17">
        <v>52.53999999999999</v>
      </c>
      <c r="U48" s="17">
        <v>52.489999999999995</v>
      </c>
      <c r="V48" s="17">
        <v>68.17</v>
      </c>
      <c r="W48" s="25">
        <f>SUM(S48:V48)</f>
        <v>233.82999999999998</v>
      </c>
      <c r="X48" s="17">
        <v>61.62</v>
      </c>
      <c r="Y48" s="17">
        <v>54.94</v>
      </c>
      <c r="Z48" s="17">
        <v>55.51</v>
      </c>
      <c r="AA48" s="17">
        <v>65.98</v>
      </c>
      <c r="AB48" s="20">
        <f>SUM(X48:AA48)</f>
        <v>238.05</v>
      </c>
      <c r="AC48" s="17">
        <v>59.629999999999995</v>
      </c>
      <c r="AD48" s="17">
        <v>53.42</v>
      </c>
      <c r="AE48" s="17">
        <v>52.230000000000004</v>
      </c>
      <c r="AF48" s="17">
        <v>68.95</v>
      </c>
      <c r="AG48" s="20">
        <f>SUM(AC48:AF48)</f>
        <v>234.23000000000002</v>
      </c>
      <c r="AH48" s="27">
        <v>49.349999999999994</v>
      </c>
      <c r="AI48" s="27">
        <v>41.34</v>
      </c>
      <c r="AJ48" s="27">
        <v>39.809999999999995</v>
      </c>
      <c r="AK48" s="27">
        <v>47.199999999999996</v>
      </c>
      <c r="AL48" s="22">
        <f>SUM(AH48:AK48)</f>
        <v>177.7</v>
      </c>
      <c r="AM48" s="23">
        <v>40.43</v>
      </c>
      <c r="AN48" s="23">
        <v>40.95</v>
      </c>
      <c r="AO48" s="23">
        <v>42.77</v>
      </c>
      <c r="AP48" s="23">
        <v>50.379999999999995</v>
      </c>
      <c r="AQ48" s="22">
        <f>SUM(AM48:AP48)</f>
        <v>174.53</v>
      </c>
    </row>
    <row r="49" spans="1:43" ht="11.25">
      <c r="A49" s="16" t="s">
        <v>159</v>
      </c>
      <c r="B49" s="16" t="s">
        <v>160</v>
      </c>
      <c r="C49" s="16" t="s">
        <v>161</v>
      </c>
      <c r="D49" s="17">
        <f aca="true" t="shared" si="43" ref="D49:AQ49">D50-D51</f>
        <v>-0.6000000000000005</v>
      </c>
      <c r="E49" s="17">
        <f t="shared" si="43"/>
        <v>-2.610000000000002</v>
      </c>
      <c r="F49" s="17">
        <f t="shared" si="43"/>
        <v>-1.7599999999999998</v>
      </c>
      <c r="G49" s="17">
        <f t="shared" si="43"/>
        <v>0.14999999999999858</v>
      </c>
      <c r="H49" s="18">
        <f t="shared" si="43"/>
        <v>-4.82</v>
      </c>
      <c r="I49" s="17">
        <f t="shared" si="43"/>
        <v>-0.09999999999999964</v>
      </c>
      <c r="J49" s="17">
        <f t="shared" si="43"/>
        <v>-1.7400000000000002</v>
      </c>
      <c r="K49" s="17">
        <f t="shared" si="43"/>
        <v>-1.2799999999999994</v>
      </c>
      <c r="L49" s="17">
        <f t="shared" si="43"/>
        <v>0.9499999999999993</v>
      </c>
      <c r="M49" s="18">
        <f t="shared" si="43"/>
        <v>-2.1700000000000017</v>
      </c>
      <c r="N49" s="17">
        <f t="shared" si="43"/>
        <v>-0.7599999999999998</v>
      </c>
      <c r="O49" s="17">
        <f t="shared" si="43"/>
        <v>-1.209999999999999</v>
      </c>
      <c r="P49" s="17">
        <f t="shared" si="43"/>
        <v>1.9399999999999977</v>
      </c>
      <c r="Q49" s="17">
        <f t="shared" si="43"/>
        <v>0.7099999999999991</v>
      </c>
      <c r="R49" s="18">
        <f t="shared" si="43"/>
        <v>0.6799999999999926</v>
      </c>
      <c r="S49" s="17">
        <f t="shared" si="43"/>
        <v>-0.15000000000000036</v>
      </c>
      <c r="T49" s="17">
        <f t="shared" si="43"/>
        <v>-0.7999999999999989</v>
      </c>
      <c r="U49" s="17">
        <f t="shared" si="43"/>
        <v>2.380000000000001</v>
      </c>
      <c r="V49" s="17">
        <f t="shared" si="43"/>
        <v>2.8499999999999996</v>
      </c>
      <c r="W49" s="25">
        <f t="shared" si="43"/>
        <v>4.280000000000008</v>
      </c>
      <c r="X49" s="17">
        <f t="shared" si="43"/>
        <v>3.6499999999999986</v>
      </c>
      <c r="Y49" s="17">
        <f t="shared" si="43"/>
        <v>-0.040000000000000924</v>
      </c>
      <c r="Z49" s="17">
        <f t="shared" si="43"/>
        <v>0.7099999999999991</v>
      </c>
      <c r="AA49" s="17">
        <f t="shared" si="43"/>
        <v>1.9700000000000006</v>
      </c>
      <c r="AB49" s="25">
        <f t="shared" si="43"/>
        <v>6.290000000000006</v>
      </c>
      <c r="AC49" s="17">
        <f t="shared" si="43"/>
        <v>1.120000000000001</v>
      </c>
      <c r="AD49" s="17">
        <f t="shared" si="43"/>
        <v>0.22999999999999865</v>
      </c>
      <c r="AE49" s="17">
        <f t="shared" si="43"/>
        <v>-0.030000000000001137</v>
      </c>
      <c r="AF49" s="17">
        <f t="shared" si="43"/>
        <v>-0.019999999999999574</v>
      </c>
      <c r="AG49" s="25">
        <f t="shared" si="43"/>
        <v>1.29999999999999</v>
      </c>
      <c r="AH49" s="27">
        <f t="shared" si="43"/>
        <v>0.1700000000000017</v>
      </c>
      <c r="AI49" s="27">
        <f t="shared" si="43"/>
        <v>-0.6700000000000017</v>
      </c>
      <c r="AJ49" s="27">
        <f t="shared" si="43"/>
        <v>0.14000000000000057</v>
      </c>
      <c r="AK49" s="27">
        <f t="shared" si="43"/>
        <v>1.9300000000000015</v>
      </c>
      <c r="AL49" s="26">
        <f t="shared" si="43"/>
        <v>1.5700000000000074</v>
      </c>
      <c r="AM49" s="23">
        <f t="shared" si="43"/>
        <v>-1.0199999999999996</v>
      </c>
      <c r="AN49" s="23">
        <f t="shared" si="43"/>
        <v>-1.1099999999999977</v>
      </c>
      <c r="AO49" s="23">
        <f t="shared" si="43"/>
        <v>3.799999999999999</v>
      </c>
      <c r="AP49" s="23">
        <f t="shared" si="43"/>
        <v>2.9000000000000004</v>
      </c>
      <c r="AQ49" s="26">
        <f t="shared" si="43"/>
        <v>4.57</v>
      </c>
    </row>
    <row r="50" spans="1:43" ht="11.25">
      <c r="A50" s="16" t="s">
        <v>143</v>
      </c>
      <c r="B50" s="16" t="s">
        <v>143</v>
      </c>
      <c r="C50" s="16" t="s">
        <v>144</v>
      </c>
      <c r="D50" s="17">
        <v>6.4799999999999995</v>
      </c>
      <c r="E50" s="17">
        <v>7.7299999999999995</v>
      </c>
      <c r="F50" s="17">
        <v>8.25</v>
      </c>
      <c r="G50" s="17">
        <v>9.5</v>
      </c>
      <c r="H50" s="18">
        <f>SUM(D50:G50)</f>
        <v>31.96</v>
      </c>
      <c r="I50" s="17">
        <v>6.890000000000001</v>
      </c>
      <c r="J50" s="17">
        <v>8.030000000000001</v>
      </c>
      <c r="K50" s="17">
        <v>10.07</v>
      </c>
      <c r="L50" s="17">
        <v>11.43</v>
      </c>
      <c r="M50" s="18">
        <f>SUM(I50:L50)</f>
        <v>36.42</v>
      </c>
      <c r="N50" s="17">
        <v>10</v>
      </c>
      <c r="O50" s="17">
        <v>10.89</v>
      </c>
      <c r="P50" s="17">
        <v>15.68</v>
      </c>
      <c r="Q50" s="17">
        <v>12.37</v>
      </c>
      <c r="R50" s="18">
        <f>SUM(N50:Q50)</f>
        <v>48.94</v>
      </c>
      <c r="S50" s="17">
        <v>10.92</v>
      </c>
      <c r="T50" s="17">
        <v>12.18</v>
      </c>
      <c r="U50" s="17">
        <v>15.100000000000001</v>
      </c>
      <c r="V50" s="17">
        <v>13.399999999999999</v>
      </c>
      <c r="W50" s="25">
        <f>SUM(S50:V50)</f>
        <v>51.6</v>
      </c>
      <c r="X50" s="17">
        <v>13.61</v>
      </c>
      <c r="Y50" s="17">
        <v>14.18</v>
      </c>
      <c r="Z50" s="17">
        <v>15.8</v>
      </c>
      <c r="AA50" s="17">
        <v>15.120000000000001</v>
      </c>
      <c r="AB50" s="20">
        <f>SUM(X50:AA50)</f>
        <v>58.71000000000001</v>
      </c>
      <c r="AC50" s="17">
        <v>13.57</v>
      </c>
      <c r="AD50" s="17">
        <v>13.879999999999999</v>
      </c>
      <c r="AE50" s="17">
        <v>15.03</v>
      </c>
      <c r="AF50" s="17">
        <v>12.809999999999999</v>
      </c>
      <c r="AG50" s="20">
        <f>SUM(AC50:AF50)</f>
        <v>55.28999999999999</v>
      </c>
      <c r="AH50" s="27">
        <v>8.96</v>
      </c>
      <c r="AI50" s="27">
        <v>9.18</v>
      </c>
      <c r="AJ50" s="27">
        <v>11.129999999999999</v>
      </c>
      <c r="AK50" s="27">
        <v>10.790000000000001</v>
      </c>
      <c r="AL50" s="22">
        <f>SUM(AH50:AK50)</f>
        <v>40.06</v>
      </c>
      <c r="AM50" s="23">
        <v>9.67</v>
      </c>
      <c r="AN50" s="23">
        <v>10</v>
      </c>
      <c r="AO50" s="23">
        <v>18.849999999999998</v>
      </c>
      <c r="AP50" s="23">
        <v>13.22</v>
      </c>
      <c r="AQ50" s="22">
        <f>SUM(AM50:AP50)</f>
        <v>51.739999999999995</v>
      </c>
    </row>
    <row r="51" spans="1:43" ht="11.25">
      <c r="A51" s="16" t="s">
        <v>145</v>
      </c>
      <c r="B51" s="16" t="s">
        <v>145</v>
      </c>
      <c r="C51" s="16" t="s">
        <v>146</v>
      </c>
      <c r="D51" s="17">
        <v>7.08</v>
      </c>
      <c r="E51" s="17">
        <v>10.340000000000002</v>
      </c>
      <c r="F51" s="17">
        <v>10.01</v>
      </c>
      <c r="G51" s="17">
        <v>9.350000000000001</v>
      </c>
      <c r="H51" s="18">
        <f>SUM(D51:G51)</f>
        <v>36.78</v>
      </c>
      <c r="I51" s="17">
        <v>6.99</v>
      </c>
      <c r="J51" s="17">
        <v>9.770000000000001</v>
      </c>
      <c r="K51" s="17">
        <v>11.35</v>
      </c>
      <c r="L51" s="17">
        <v>10.48</v>
      </c>
      <c r="M51" s="18">
        <f>SUM(I51:L51)</f>
        <v>38.59</v>
      </c>
      <c r="N51" s="17">
        <v>10.76</v>
      </c>
      <c r="O51" s="17">
        <v>12.1</v>
      </c>
      <c r="P51" s="17">
        <v>13.740000000000002</v>
      </c>
      <c r="Q51" s="17">
        <v>11.66</v>
      </c>
      <c r="R51" s="18">
        <f>SUM(N51:Q51)</f>
        <v>48.260000000000005</v>
      </c>
      <c r="S51" s="17">
        <v>11.07</v>
      </c>
      <c r="T51" s="17">
        <v>12.979999999999999</v>
      </c>
      <c r="U51" s="17">
        <v>12.72</v>
      </c>
      <c r="V51" s="17">
        <v>10.549999999999999</v>
      </c>
      <c r="W51" s="25">
        <f>SUM(S51:V51)</f>
        <v>47.31999999999999</v>
      </c>
      <c r="X51" s="17">
        <v>9.96</v>
      </c>
      <c r="Y51" s="17">
        <v>14.22</v>
      </c>
      <c r="Z51" s="17">
        <v>15.090000000000002</v>
      </c>
      <c r="AA51" s="17">
        <v>13.15</v>
      </c>
      <c r="AB51" s="20">
        <f>SUM(X51:AA51)</f>
        <v>52.42</v>
      </c>
      <c r="AC51" s="17">
        <v>12.45</v>
      </c>
      <c r="AD51" s="17">
        <v>13.65</v>
      </c>
      <c r="AE51" s="17">
        <v>15.06</v>
      </c>
      <c r="AF51" s="17">
        <v>12.829999999999998</v>
      </c>
      <c r="AG51" s="20">
        <f>SUM(AC51:AF51)</f>
        <v>53.99</v>
      </c>
      <c r="AH51" s="27">
        <v>8.79</v>
      </c>
      <c r="AI51" s="27">
        <v>9.850000000000001</v>
      </c>
      <c r="AJ51" s="27">
        <v>10.989999999999998</v>
      </c>
      <c r="AK51" s="27">
        <v>8.86</v>
      </c>
      <c r="AL51" s="22">
        <f>SUM(AH51:AK51)</f>
        <v>38.489999999999995</v>
      </c>
      <c r="AM51" s="23">
        <v>10.69</v>
      </c>
      <c r="AN51" s="23">
        <v>11.109999999999998</v>
      </c>
      <c r="AO51" s="23">
        <v>15.049999999999999</v>
      </c>
      <c r="AP51" s="23">
        <v>10.32</v>
      </c>
      <c r="AQ51" s="22">
        <f>SUM(AM51:AP51)</f>
        <v>47.169999999999995</v>
      </c>
    </row>
    <row r="52" spans="1:43" ht="11.25">
      <c r="A52" s="16" t="s">
        <v>162</v>
      </c>
      <c r="B52" s="16" t="s">
        <v>163</v>
      </c>
      <c r="C52" s="16" t="s">
        <v>164</v>
      </c>
      <c r="D52" s="19">
        <f aca="true" t="shared" si="44" ref="D52:AQ52">D53-D54</f>
        <v>-2.4699999999999998</v>
      </c>
      <c r="E52" s="19">
        <f t="shared" si="44"/>
        <v>-3.7399999999999998</v>
      </c>
      <c r="F52" s="19">
        <f t="shared" si="44"/>
        <v>-1.18</v>
      </c>
      <c r="G52" s="19">
        <f t="shared" si="44"/>
        <v>-3.0200000000000005</v>
      </c>
      <c r="H52" s="25">
        <f t="shared" si="44"/>
        <v>-10.409999999999998</v>
      </c>
      <c r="I52" s="19">
        <f t="shared" si="44"/>
        <v>-2.78</v>
      </c>
      <c r="J52" s="19">
        <f t="shared" si="44"/>
        <v>-5.27</v>
      </c>
      <c r="K52" s="19">
        <f t="shared" si="44"/>
        <v>-4.970000000000001</v>
      </c>
      <c r="L52" s="19">
        <f t="shared" si="44"/>
        <v>-5.76</v>
      </c>
      <c r="M52" s="25">
        <f t="shared" si="44"/>
        <v>-18.78</v>
      </c>
      <c r="N52" s="19">
        <f t="shared" si="44"/>
        <v>-3.7499999999999996</v>
      </c>
      <c r="O52" s="19">
        <f t="shared" si="44"/>
        <v>-3.94</v>
      </c>
      <c r="P52" s="19">
        <f t="shared" si="44"/>
        <v>-4.53</v>
      </c>
      <c r="Q52" s="19">
        <f t="shared" si="44"/>
        <v>-5.41</v>
      </c>
      <c r="R52" s="25">
        <f t="shared" si="44"/>
        <v>-17.63</v>
      </c>
      <c r="S52" s="19">
        <f t="shared" si="44"/>
        <v>-3.0000000000000004</v>
      </c>
      <c r="T52" s="19">
        <f t="shared" si="44"/>
        <v>-3.98</v>
      </c>
      <c r="U52" s="19">
        <f t="shared" si="44"/>
        <v>-4.41</v>
      </c>
      <c r="V52" s="19">
        <f t="shared" si="44"/>
        <v>-3.2</v>
      </c>
      <c r="W52" s="25">
        <f t="shared" si="44"/>
        <v>-14.589999999999998</v>
      </c>
      <c r="X52" s="19">
        <f t="shared" si="44"/>
        <v>-2.88</v>
      </c>
      <c r="Y52" s="19">
        <f t="shared" si="44"/>
        <v>-3.1100000000000003</v>
      </c>
      <c r="Z52" s="19">
        <f t="shared" si="44"/>
        <v>-4.800000000000001</v>
      </c>
      <c r="AA52" s="19">
        <f t="shared" si="44"/>
        <v>-4.6499999999999995</v>
      </c>
      <c r="AB52" s="25">
        <f t="shared" si="44"/>
        <v>-15.439999999999998</v>
      </c>
      <c r="AC52" s="19">
        <f t="shared" si="44"/>
        <v>-4.21</v>
      </c>
      <c r="AD52" s="19">
        <f t="shared" si="44"/>
        <v>-4.790000000000001</v>
      </c>
      <c r="AE52" s="19">
        <f t="shared" si="44"/>
        <v>-5.98</v>
      </c>
      <c r="AF52" s="19">
        <f t="shared" si="44"/>
        <v>-5.590000000000001</v>
      </c>
      <c r="AG52" s="25">
        <f t="shared" si="44"/>
        <v>-20.57</v>
      </c>
      <c r="AH52" s="21">
        <f t="shared" si="44"/>
        <v>-3.24</v>
      </c>
      <c r="AI52" s="21">
        <f t="shared" si="44"/>
        <v>-2.7899999999999996</v>
      </c>
      <c r="AJ52" s="21">
        <f t="shared" si="44"/>
        <v>-2.71</v>
      </c>
      <c r="AK52" s="21">
        <f t="shared" si="44"/>
        <v>-2.6799999999999997</v>
      </c>
      <c r="AL52" s="26">
        <f t="shared" si="44"/>
        <v>-11.42</v>
      </c>
      <c r="AM52" s="23">
        <f t="shared" si="44"/>
        <v>-2.49</v>
      </c>
      <c r="AN52" s="23">
        <f t="shared" si="44"/>
        <v>-3.3</v>
      </c>
      <c r="AO52" s="23">
        <f t="shared" si="44"/>
        <v>-5.199999999999999</v>
      </c>
      <c r="AP52" s="23">
        <f t="shared" si="44"/>
        <v>-3.9299999999999997</v>
      </c>
      <c r="AQ52" s="26">
        <f t="shared" si="44"/>
        <v>-14.919999999999998</v>
      </c>
    </row>
    <row r="53" spans="1:43" ht="11.25">
      <c r="A53" s="16" t="s">
        <v>143</v>
      </c>
      <c r="B53" s="16" t="s">
        <v>143</v>
      </c>
      <c r="C53" s="16" t="s">
        <v>144</v>
      </c>
      <c r="D53" s="19">
        <f>D56+D59+D62</f>
        <v>1.1300000000000001</v>
      </c>
      <c r="E53" s="19">
        <f aca="true" t="shared" si="45" ref="E53:G54">E56+E59+E62</f>
        <v>0.27</v>
      </c>
      <c r="F53" s="19">
        <f t="shared" si="45"/>
        <v>0.02</v>
      </c>
      <c r="G53" s="19">
        <f t="shared" si="45"/>
        <v>0.74</v>
      </c>
      <c r="H53" s="18">
        <f>SUM(D53:G53)</f>
        <v>2.16</v>
      </c>
      <c r="I53" s="19">
        <f>I56+I59+I62</f>
        <v>0.25</v>
      </c>
      <c r="J53" s="19">
        <f aca="true" t="shared" si="46" ref="J53:L54">J56+J59+J62</f>
        <v>0.4</v>
      </c>
      <c r="K53" s="19">
        <f t="shared" si="46"/>
        <v>0.34</v>
      </c>
      <c r="L53" s="19">
        <f t="shared" si="46"/>
        <v>0.33999999999999997</v>
      </c>
      <c r="M53" s="18">
        <f aca="true" t="shared" si="47" ref="M53:M60">SUM(I53:L53)</f>
        <v>1.33</v>
      </c>
      <c r="N53" s="19">
        <f>N56+N59+N62</f>
        <v>0.31</v>
      </c>
      <c r="O53" s="19">
        <f aca="true" t="shared" si="48" ref="O53:Q54">O56+O59+O62</f>
        <v>0.36</v>
      </c>
      <c r="P53" s="19">
        <f t="shared" si="48"/>
        <v>0.55</v>
      </c>
      <c r="Q53" s="19">
        <f t="shared" si="48"/>
        <v>0.6399999999999999</v>
      </c>
      <c r="R53" s="18">
        <f>SUM(N53:Q53)</f>
        <v>1.8599999999999999</v>
      </c>
      <c r="S53" s="19">
        <f>S56+S59+S62</f>
        <v>0.42</v>
      </c>
      <c r="T53" s="19">
        <f aca="true" t="shared" si="49" ref="T53:V54">T56+T59+T62</f>
        <v>0.85</v>
      </c>
      <c r="U53" s="19">
        <f t="shared" si="49"/>
        <v>1.13</v>
      </c>
      <c r="V53" s="19">
        <f t="shared" si="49"/>
        <v>0.95</v>
      </c>
      <c r="W53" s="18">
        <f>SUM(S53:V53)</f>
        <v>3.3499999999999996</v>
      </c>
      <c r="X53" s="19">
        <f>X56+X59+X62</f>
        <v>0.64</v>
      </c>
      <c r="Y53" s="19">
        <f aca="true" t="shared" si="50" ref="Y53:AA54">Y56+Y59+Y62</f>
        <v>1.2</v>
      </c>
      <c r="Z53" s="19">
        <f t="shared" si="50"/>
        <v>1.23</v>
      </c>
      <c r="AA53" s="19">
        <f t="shared" si="50"/>
        <v>1.4100000000000001</v>
      </c>
      <c r="AB53" s="18">
        <f>SUM(X53:AA53)</f>
        <v>4.48</v>
      </c>
      <c r="AC53" s="19">
        <f aca="true" t="shared" si="51" ref="AC53:AF54">AC56+AC59+AC62</f>
        <v>1.28</v>
      </c>
      <c r="AD53" s="19">
        <f t="shared" si="51"/>
        <v>1.3199999999999998</v>
      </c>
      <c r="AE53" s="19">
        <f t="shared" si="51"/>
        <v>2.23</v>
      </c>
      <c r="AF53" s="19">
        <f t="shared" si="51"/>
        <v>1.8099999999999998</v>
      </c>
      <c r="AG53" s="25">
        <f>AG59+AG62</f>
        <v>6.639999999999999</v>
      </c>
      <c r="AH53" s="21">
        <f aca="true" t="shared" si="52" ref="AH53:AK54">AH56+AH59+AH62</f>
        <v>1.8</v>
      </c>
      <c r="AI53" s="21">
        <f t="shared" si="52"/>
        <v>1.85</v>
      </c>
      <c r="AJ53" s="21">
        <f t="shared" si="52"/>
        <v>1.4400000000000002</v>
      </c>
      <c r="AK53" s="21">
        <f t="shared" si="52"/>
        <v>2.24</v>
      </c>
      <c r="AL53" s="26">
        <f>AL59+AL62</f>
        <v>7.33</v>
      </c>
      <c r="AM53" s="23">
        <f aca="true" t="shared" si="53" ref="AM53:AP54">AM56+AM59+AM62</f>
        <v>1.3800000000000001</v>
      </c>
      <c r="AN53" s="23">
        <f t="shared" si="53"/>
        <v>1.9000000000000001</v>
      </c>
      <c r="AO53" s="23">
        <f t="shared" si="53"/>
        <v>1.76</v>
      </c>
      <c r="AP53" s="23">
        <f t="shared" si="53"/>
        <v>1.33</v>
      </c>
      <c r="AQ53" s="26">
        <f>AQ59+AQ62</f>
        <v>6.37</v>
      </c>
    </row>
    <row r="54" spans="1:43" ht="11.25">
      <c r="A54" s="16" t="s">
        <v>145</v>
      </c>
      <c r="B54" s="16" t="s">
        <v>145</v>
      </c>
      <c r="C54" s="16" t="s">
        <v>146</v>
      </c>
      <c r="D54" s="19">
        <f>D57+D60+D63</f>
        <v>3.5999999999999996</v>
      </c>
      <c r="E54" s="19">
        <f t="shared" si="45"/>
        <v>4.01</v>
      </c>
      <c r="F54" s="19">
        <f t="shared" si="45"/>
        <v>1.2</v>
      </c>
      <c r="G54" s="19">
        <f t="shared" si="45"/>
        <v>3.7600000000000002</v>
      </c>
      <c r="H54" s="18">
        <f>SUM(D54:G54)</f>
        <v>12.569999999999999</v>
      </c>
      <c r="I54" s="19">
        <f>I57+I60+I63</f>
        <v>3.03</v>
      </c>
      <c r="J54" s="19">
        <f t="shared" si="46"/>
        <v>5.67</v>
      </c>
      <c r="K54" s="19">
        <f t="shared" si="46"/>
        <v>5.3100000000000005</v>
      </c>
      <c r="L54" s="19">
        <f t="shared" si="46"/>
        <v>6.1</v>
      </c>
      <c r="M54" s="18">
        <f t="shared" si="47"/>
        <v>20.11</v>
      </c>
      <c r="N54" s="19">
        <f>N57+N60+N63</f>
        <v>4.06</v>
      </c>
      <c r="O54" s="19">
        <f t="shared" si="48"/>
        <v>4.3</v>
      </c>
      <c r="P54" s="19">
        <f t="shared" si="48"/>
        <v>5.08</v>
      </c>
      <c r="Q54" s="19">
        <f t="shared" si="48"/>
        <v>6.05</v>
      </c>
      <c r="R54" s="18">
        <f>SUM(N54:Q54)</f>
        <v>19.49</v>
      </c>
      <c r="S54" s="19">
        <f>S57+S60+S63</f>
        <v>3.4200000000000004</v>
      </c>
      <c r="T54" s="19">
        <f t="shared" si="49"/>
        <v>4.83</v>
      </c>
      <c r="U54" s="19">
        <f t="shared" si="49"/>
        <v>5.54</v>
      </c>
      <c r="V54" s="19">
        <f t="shared" si="49"/>
        <v>4.15</v>
      </c>
      <c r="W54" s="18">
        <f>SUM(S54:V54)</f>
        <v>17.939999999999998</v>
      </c>
      <c r="X54" s="19">
        <f>X57+X60+X63</f>
        <v>3.52</v>
      </c>
      <c r="Y54" s="19">
        <f t="shared" si="50"/>
        <v>4.3100000000000005</v>
      </c>
      <c r="Z54" s="19">
        <f t="shared" si="50"/>
        <v>6.03</v>
      </c>
      <c r="AA54" s="19">
        <f t="shared" si="50"/>
        <v>6.06</v>
      </c>
      <c r="AB54" s="18">
        <f>SUM(X54:AA54)</f>
        <v>19.919999999999998</v>
      </c>
      <c r="AC54" s="19">
        <f t="shared" si="51"/>
        <v>5.49</v>
      </c>
      <c r="AD54" s="19">
        <f t="shared" si="51"/>
        <v>6.11</v>
      </c>
      <c r="AE54" s="19">
        <f t="shared" si="51"/>
        <v>8.21</v>
      </c>
      <c r="AF54" s="19">
        <f t="shared" si="51"/>
        <v>7.4</v>
      </c>
      <c r="AG54" s="25">
        <f>AG60+AG63</f>
        <v>27.21</v>
      </c>
      <c r="AH54" s="21">
        <f t="shared" si="52"/>
        <v>5.04</v>
      </c>
      <c r="AI54" s="21">
        <f t="shared" si="52"/>
        <v>4.64</v>
      </c>
      <c r="AJ54" s="21">
        <f t="shared" si="52"/>
        <v>4.15</v>
      </c>
      <c r="AK54" s="21">
        <f t="shared" si="52"/>
        <v>4.92</v>
      </c>
      <c r="AL54" s="26">
        <f>AL60+AL63</f>
        <v>18.75</v>
      </c>
      <c r="AM54" s="23">
        <f t="shared" si="53"/>
        <v>3.87</v>
      </c>
      <c r="AN54" s="23">
        <f t="shared" si="53"/>
        <v>5.2</v>
      </c>
      <c r="AO54" s="23">
        <f t="shared" si="53"/>
        <v>6.959999999999999</v>
      </c>
      <c r="AP54" s="23">
        <f t="shared" si="53"/>
        <v>5.26</v>
      </c>
      <c r="AQ54" s="26">
        <f>AQ60+AQ63</f>
        <v>21.29</v>
      </c>
    </row>
    <row r="55" spans="1:43" ht="11.25" hidden="1">
      <c r="A55" s="16" t="s">
        <v>165</v>
      </c>
      <c r="B55" s="16" t="s">
        <v>166</v>
      </c>
      <c r="C55" s="16" t="s">
        <v>167</v>
      </c>
      <c r="D55" s="17">
        <f>D56-D57</f>
        <v>-0.01</v>
      </c>
      <c r="E55" s="17">
        <f>E56-E57</f>
        <v>-0.01</v>
      </c>
      <c r="F55" s="17">
        <f>F56-F57</f>
        <v>-0.01</v>
      </c>
      <c r="G55" s="17">
        <f>G56-G57</f>
        <v>0</v>
      </c>
      <c r="H55" s="18">
        <f>SUM(D55:G55)</f>
        <v>-0.03</v>
      </c>
      <c r="I55" s="17">
        <f>I56-I57</f>
        <v>-0.03</v>
      </c>
      <c r="J55" s="17">
        <f>J56-J57</f>
        <v>0</v>
      </c>
      <c r="K55" s="17">
        <f>K56-K57</f>
        <v>-0.01</v>
      </c>
      <c r="L55" s="17">
        <f>L56-L57</f>
        <v>0</v>
      </c>
      <c r="M55" s="18">
        <f>SUM(I55:L55)</f>
        <v>-0.04</v>
      </c>
      <c r="N55" s="17">
        <f>N56-N57</f>
        <v>0</v>
      </c>
      <c r="O55" s="17">
        <f>O56-O57</f>
        <v>0</v>
      </c>
      <c r="P55" s="17">
        <f>P56-P57</f>
        <v>0.010000000000000002</v>
      </c>
      <c r="Q55" s="17">
        <f>Q56-Q57</f>
        <v>0</v>
      </c>
      <c r="R55" s="18">
        <f>SUM(N55:Q55)</f>
        <v>0.010000000000000002</v>
      </c>
      <c r="S55" s="17">
        <f>S56-S57</f>
        <v>0</v>
      </c>
      <c r="T55" s="17">
        <f>T56-T57</f>
        <v>0</v>
      </c>
      <c r="U55" s="17">
        <f>U56-U57</f>
        <v>0</v>
      </c>
      <c r="V55" s="17">
        <f>V56-V57</f>
        <v>0</v>
      </c>
      <c r="W55" s="18">
        <f>SUM(S55:V55)</f>
        <v>0</v>
      </c>
      <c r="X55" s="17">
        <f>X56-X57</f>
        <v>0</v>
      </c>
      <c r="Y55" s="17">
        <f>Y56-Y57</f>
        <v>0</v>
      </c>
      <c r="Z55" s="17">
        <f>Z56-Z57</f>
        <v>0</v>
      </c>
      <c r="AA55" s="17">
        <f>AA56-AA57</f>
        <v>0</v>
      </c>
      <c r="AB55" s="18">
        <f>SUM(X55:AA55)</f>
        <v>0</v>
      </c>
      <c r="AC55" s="17">
        <v>0</v>
      </c>
      <c r="AD55" s="17">
        <v>0</v>
      </c>
      <c r="AE55" s="17">
        <v>0</v>
      </c>
      <c r="AF55" s="17">
        <v>0</v>
      </c>
      <c r="AG55" s="18">
        <f>SUM(AC55:AF55)</f>
        <v>0</v>
      </c>
      <c r="AH55" s="27">
        <v>0</v>
      </c>
      <c r="AI55" s="27">
        <v>0</v>
      </c>
      <c r="AJ55" s="27">
        <v>0</v>
      </c>
      <c r="AK55" s="27">
        <v>0</v>
      </c>
      <c r="AL55" s="29">
        <f>SUM(AH55:AK55)</f>
        <v>0</v>
      </c>
      <c r="AM55" s="23">
        <v>0</v>
      </c>
      <c r="AN55" s="23">
        <v>0</v>
      </c>
      <c r="AO55" s="23">
        <v>0</v>
      </c>
      <c r="AP55" s="23">
        <v>0</v>
      </c>
      <c r="AQ55" s="29">
        <f>SUM(AM55:AP55)</f>
        <v>0</v>
      </c>
    </row>
    <row r="56" spans="1:43" ht="11.25" hidden="1">
      <c r="A56" s="16" t="s">
        <v>168</v>
      </c>
      <c r="B56" s="16" t="s">
        <v>168</v>
      </c>
      <c r="C56" s="16" t="s">
        <v>169</v>
      </c>
      <c r="D56" s="19">
        <v>0</v>
      </c>
      <c r="E56" s="19">
        <v>0</v>
      </c>
      <c r="F56" s="19">
        <v>0</v>
      </c>
      <c r="G56" s="19">
        <v>0</v>
      </c>
      <c r="H56" s="18">
        <f>SUM(D56:G56)</f>
        <v>0</v>
      </c>
      <c r="I56" s="19">
        <v>0</v>
      </c>
      <c r="J56" s="19">
        <v>0</v>
      </c>
      <c r="K56" s="19">
        <v>0</v>
      </c>
      <c r="L56" s="19">
        <v>0</v>
      </c>
      <c r="M56" s="18">
        <f>SUM(I56:L56)</f>
        <v>0</v>
      </c>
      <c r="N56" s="19">
        <v>0</v>
      </c>
      <c r="O56" s="19">
        <v>0</v>
      </c>
      <c r="P56" s="19">
        <v>0.04</v>
      </c>
      <c r="Q56" s="19">
        <v>0</v>
      </c>
      <c r="R56" s="18">
        <f>SUM(N56:Q56)</f>
        <v>0.04</v>
      </c>
      <c r="S56" s="19">
        <v>0</v>
      </c>
      <c r="T56" s="19">
        <v>0</v>
      </c>
      <c r="U56" s="19">
        <v>0</v>
      </c>
      <c r="V56" s="19">
        <v>0</v>
      </c>
      <c r="W56" s="18">
        <f>SUM(S56:V56)</f>
        <v>0</v>
      </c>
      <c r="X56" s="19">
        <v>0</v>
      </c>
      <c r="Y56" s="19">
        <v>0</v>
      </c>
      <c r="Z56" s="19">
        <v>0</v>
      </c>
      <c r="AA56" s="19">
        <v>0</v>
      </c>
      <c r="AB56" s="18">
        <f>SUM(X56:AA56)</f>
        <v>0</v>
      </c>
      <c r="AC56" s="19">
        <v>0</v>
      </c>
      <c r="AD56" s="19">
        <v>0</v>
      </c>
      <c r="AE56" s="19">
        <v>0</v>
      </c>
      <c r="AF56" s="19">
        <v>0</v>
      </c>
      <c r="AG56" s="18">
        <f>SUM(AC56:AF56)</f>
        <v>0</v>
      </c>
      <c r="AH56" s="21">
        <v>0</v>
      </c>
      <c r="AI56" s="21">
        <v>0</v>
      </c>
      <c r="AJ56" s="21">
        <v>0</v>
      </c>
      <c r="AK56" s="21">
        <v>0</v>
      </c>
      <c r="AL56" s="29">
        <f>SUM(AH56:AK56)</f>
        <v>0</v>
      </c>
      <c r="AM56" s="23">
        <v>0</v>
      </c>
      <c r="AN56" s="23">
        <v>0</v>
      </c>
      <c r="AO56" s="23">
        <v>0</v>
      </c>
      <c r="AP56" s="23">
        <v>0</v>
      </c>
      <c r="AQ56" s="29">
        <f>SUM(AM56:AP56)</f>
        <v>0</v>
      </c>
    </row>
    <row r="57" spans="1:43" ht="11.25" hidden="1">
      <c r="A57" s="16" t="s">
        <v>170</v>
      </c>
      <c r="B57" s="16" t="s">
        <v>170</v>
      </c>
      <c r="C57" s="16" t="s">
        <v>171</v>
      </c>
      <c r="D57" s="19">
        <v>0.01</v>
      </c>
      <c r="E57" s="19">
        <v>0.01</v>
      </c>
      <c r="F57" s="19">
        <v>0.01</v>
      </c>
      <c r="G57" s="19">
        <v>0</v>
      </c>
      <c r="H57" s="18">
        <f>SUM(D57:G57)</f>
        <v>0.03</v>
      </c>
      <c r="I57" s="19">
        <v>0.03</v>
      </c>
      <c r="J57" s="19">
        <v>0</v>
      </c>
      <c r="K57" s="19">
        <v>0.01</v>
      </c>
      <c r="L57" s="19">
        <v>0</v>
      </c>
      <c r="M57" s="18">
        <f t="shared" si="47"/>
        <v>0.04</v>
      </c>
      <c r="N57" s="19">
        <v>0</v>
      </c>
      <c r="O57" s="19">
        <v>0</v>
      </c>
      <c r="P57" s="19">
        <v>0.03</v>
      </c>
      <c r="Q57" s="19">
        <v>0</v>
      </c>
      <c r="R57" s="18">
        <f>SUM(N57:Q57)</f>
        <v>0.03</v>
      </c>
      <c r="S57" s="19">
        <v>0</v>
      </c>
      <c r="T57" s="19">
        <v>0</v>
      </c>
      <c r="U57" s="19">
        <v>0</v>
      </c>
      <c r="V57" s="19">
        <v>0</v>
      </c>
      <c r="W57" s="18">
        <f>SUM(S57:V57)</f>
        <v>0</v>
      </c>
      <c r="X57" s="19">
        <v>0</v>
      </c>
      <c r="Y57" s="19">
        <v>0</v>
      </c>
      <c r="Z57" s="19">
        <v>0</v>
      </c>
      <c r="AA57" s="19">
        <v>0</v>
      </c>
      <c r="AB57" s="18">
        <f>SUM(X57:AA57)</f>
        <v>0</v>
      </c>
      <c r="AC57" s="19">
        <v>0</v>
      </c>
      <c r="AD57" s="19">
        <v>0</v>
      </c>
      <c r="AE57" s="19">
        <v>0</v>
      </c>
      <c r="AF57" s="19">
        <v>0</v>
      </c>
      <c r="AG57" s="18">
        <f>SUM(AC57:AF57)</f>
        <v>0</v>
      </c>
      <c r="AH57" s="21">
        <v>0</v>
      </c>
      <c r="AI57" s="21">
        <v>0</v>
      </c>
      <c r="AJ57" s="21">
        <v>0</v>
      </c>
      <c r="AK57" s="21">
        <v>0</v>
      </c>
      <c r="AL57" s="29">
        <f>SUM(AH57:AK57)</f>
        <v>0</v>
      </c>
      <c r="AM57" s="23">
        <v>0</v>
      </c>
      <c r="AN57" s="23">
        <v>0</v>
      </c>
      <c r="AO57" s="23">
        <v>0</v>
      </c>
      <c r="AP57" s="23">
        <v>0</v>
      </c>
      <c r="AQ57" s="29">
        <f>SUM(AM57:AP57)</f>
        <v>0</v>
      </c>
    </row>
    <row r="58" spans="1:43" ht="11.25">
      <c r="A58" s="16" t="s">
        <v>172</v>
      </c>
      <c r="B58" s="16" t="s">
        <v>173</v>
      </c>
      <c r="C58" s="16" t="s">
        <v>174</v>
      </c>
      <c r="D58" s="17">
        <f aca="true" t="shared" si="54" ref="D58:L58">D59-D60</f>
        <v>-2.26</v>
      </c>
      <c r="E58" s="17">
        <f t="shared" si="54"/>
        <v>-3.26</v>
      </c>
      <c r="F58" s="17">
        <f t="shared" si="54"/>
        <v>-0.5499999999999999</v>
      </c>
      <c r="G58" s="17">
        <f t="shared" si="54"/>
        <v>-2.73</v>
      </c>
      <c r="H58" s="18">
        <f t="shared" si="54"/>
        <v>-8.8</v>
      </c>
      <c r="I58" s="17">
        <f t="shared" si="54"/>
        <v>-2.6799999999999997</v>
      </c>
      <c r="J58" s="17">
        <f t="shared" si="54"/>
        <v>-4.76</v>
      </c>
      <c r="K58" s="17">
        <f t="shared" si="54"/>
        <v>-4.5600000000000005</v>
      </c>
      <c r="L58" s="17">
        <f t="shared" si="54"/>
        <v>-5.25</v>
      </c>
      <c r="M58" s="18">
        <f t="shared" si="47"/>
        <v>-17.25</v>
      </c>
      <c r="N58" s="17">
        <f aca="true" t="shared" si="55" ref="N58:AQ58">N59-N60</f>
        <v>-3.38</v>
      </c>
      <c r="O58" s="17">
        <f t="shared" si="55"/>
        <v>-3.7299999999999995</v>
      </c>
      <c r="P58" s="17">
        <f t="shared" si="55"/>
        <v>-4.24</v>
      </c>
      <c r="Q58" s="17">
        <f t="shared" si="55"/>
        <v>-4.93</v>
      </c>
      <c r="R58" s="18">
        <f t="shared" si="55"/>
        <v>-16.28</v>
      </c>
      <c r="S58" s="17">
        <f t="shared" si="55"/>
        <v>-2.8400000000000003</v>
      </c>
      <c r="T58" s="17">
        <f t="shared" si="55"/>
        <v>-3.62</v>
      </c>
      <c r="U58" s="17">
        <f t="shared" si="55"/>
        <v>-4.26</v>
      </c>
      <c r="V58" s="17">
        <f t="shared" si="55"/>
        <v>-3.04</v>
      </c>
      <c r="W58" s="25">
        <f t="shared" si="55"/>
        <v>-13.759999999999998</v>
      </c>
      <c r="X58" s="17">
        <f t="shared" si="55"/>
        <v>-2.74</v>
      </c>
      <c r="Y58" s="17">
        <f t="shared" si="55"/>
        <v>-3.0600000000000005</v>
      </c>
      <c r="Z58" s="17">
        <f t="shared" si="55"/>
        <v>-4.29</v>
      </c>
      <c r="AA58" s="17">
        <f t="shared" si="55"/>
        <v>-4.26</v>
      </c>
      <c r="AB58" s="25">
        <f t="shared" si="55"/>
        <v>-14.35</v>
      </c>
      <c r="AC58" s="17">
        <f t="shared" si="55"/>
        <v>-4.08</v>
      </c>
      <c r="AD58" s="17">
        <f t="shared" si="55"/>
        <v>-4.460000000000001</v>
      </c>
      <c r="AE58" s="17">
        <f t="shared" si="55"/>
        <v>-5.5</v>
      </c>
      <c r="AF58" s="17">
        <f t="shared" si="55"/>
        <v>-5.220000000000001</v>
      </c>
      <c r="AG58" s="25">
        <f t="shared" si="55"/>
        <v>-19.260000000000005</v>
      </c>
      <c r="AH58" s="27">
        <f t="shared" si="55"/>
        <v>-3.1000000000000005</v>
      </c>
      <c r="AI58" s="27">
        <f t="shared" si="55"/>
        <v>-2.66</v>
      </c>
      <c r="AJ58" s="27">
        <f t="shared" si="55"/>
        <v>-2.31</v>
      </c>
      <c r="AK58" s="27">
        <f t="shared" si="55"/>
        <v>-2.5</v>
      </c>
      <c r="AL58" s="26">
        <f t="shared" si="55"/>
        <v>-10.569999999999997</v>
      </c>
      <c r="AM58" s="23">
        <f t="shared" si="55"/>
        <v>-2.33</v>
      </c>
      <c r="AN58" s="23">
        <f t="shared" si="55"/>
        <v>-3.15</v>
      </c>
      <c r="AO58" s="23">
        <f t="shared" si="55"/>
        <v>-4.959999999999999</v>
      </c>
      <c r="AP58" s="23">
        <f t="shared" si="55"/>
        <v>-3.38</v>
      </c>
      <c r="AQ58" s="26">
        <f t="shared" si="55"/>
        <v>-13.82</v>
      </c>
    </row>
    <row r="59" spans="1:43" ht="11.25">
      <c r="A59" s="16" t="s">
        <v>168</v>
      </c>
      <c r="B59" s="16" t="s">
        <v>168</v>
      </c>
      <c r="C59" s="16" t="s">
        <v>169</v>
      </c>
      <c r="D59" s="17">
        <v>1.12</v>
      </c>
      <c r="E59" s="17">
        <v>0.26</v>
      </c>
      <c r="F59" s="17">
        <v>0.02</v>
      </c>
      <c r="G59" s="17">
        <v>0.66</v>
      </c>
      <c r="H59" s="18">
        <f>SUM(D59:G59)</f>
        <v>2.06</v>
      </c>
      <c r="I59" s="17">
        <v>0.18</v>
      </c>
      <c r="J59" s="17">
        <v>0.38</v>
      </c>
      <c r="K59" s="17">
        <v>0.34</v>
      </c>
      <c r="L59" s="17">
        <v>0.31</v>
      </c>
      <c r="M59" s="18">
        <f t="shared" si="47"/>
        <v>1.2100000000000002</v>
      </c>
      <c r="N59" s="17">
        <v>0.31</v>
      </c>
      <c r="O59" s="17">
        <v>0.33</v>
      </c>
      <c r="P59" s="17">
        <v>0.5</v>
      </c>
      <c r="Q59" s="17">
        <v>0.57</v>
      </c>
      <c r="R59" s="18">
        <f>SUM(N59:Q59)</f>
        <v>1.71</v>
      </c>
      <c r="S59" s="17">
        <v>0.36</v>
      </c>
      <c r="T59" s="17">
        <v>0.63</v>
      </c>
      <c r="U59" s="17">
        <v>0.88</v>
      </c>
      <c r="V59" s="17">
        <v>0.84</v>
      </c>
      <c r="W59" s="25">
        <f>SUM(S59:V59)</f>
        <v>2.71</v>
      </c>
      <c r="X59" s="17">
        <v>0.38</v>
      </c>
      <c r="Y59" s="17">
        <v>1.01</v>
      </c>
      <c r="Z59" s="17">
        <v>0.96</v>
      </c>
      <c r="AA59" s="17">
        <v>1.05</v>
      </c>
      <c r="AB59" s="20">
        <f>SUM(X59:AA59)</f>
        <v>3.4000000000000004</v>
      </c>
      <c r="AC59" s="17">
        <v>0.96</v>
      </c>
      <c r="AD59" s="17">
        <v>0.94</v>
      </c>
      <c r="AE59" s="17">
        <v>1.82</v>
      </c>
      <c r="AF59" s="17">
        <v>1.4</v>
      </c>
      <c r="AG59" s="20">
        <f>SUM(AC59:AF59)</f>
        <v>5.119999999999999</v>
      </c>
      <c r="AH59" s="27">
        <v>1.34</v>
      </c>
      <c r="AI59" s="27">
        <v>1.32</v>
      </c>
      <c r="AJ59" s="27">
        <v>1.1</v>
      </c>
      <c r="AK59" s="27">
        <v>1.68</v>
      </c>
      <c r="AL59" s="22">
        <f>SUM(AH59:AK59)</f>
        <v>5.44</v>
      </c>
      <c r="AM59" s="23">
        <v>1.08</v>
      </c>
      <c r="AN59" s="23">
        <v>1.35</v>
      </c>
      <c r="AO59" s="23">
        <v>1.06</v>
      </c>
      <c r="AP59" s="23">
        <v>0.8</v>
      </c>
      <c r="AQ59" s="22">
        <f>SUM(AM59:AP59)</f>
        <v>4.29</v>
      </c>
    </row>
    <row r="60" spans="1:43" ht="11.25">
      <c r="A60" s="16" t="s">
        <v>170</v>
      </c>
      <c r="B60" s="16" t="s">
        <v>170</v>
      </c>
      <c r="C60" s="16" t="s">
        <v>171</v>
      </c>
      <c r="D60" s="17">
        <v>3.38</v>
      </c>
      <c r="E60" s="17">
        <v>3.52</v>
      </c>
      <c r="F60" s="17">
        <v>0.57</v>
      </c>
      <c r="G60" s="17">
        <v>3.39</v>
      </c>
      <c r="H60" s="18">
        <f>SUM(D60:G60)</f>
        <v>10.860000000000001</v>
      </c>
      <c r="I60" s="17">
        <v>2.86</v>
      </c>
      <c r="J60" s="17">
        <v>5.14</v>
      </c>
      <c r="K60" s="17">
        <v>4.9</v>
      </c>
      <c r="L60" s="17">
        <v>5.56</v>
      </c>
      <c r="M60" s="18">
        <f t="shared" si="47"/>
        <v>18.46</v>
      </c>
      <c r="N60" s="17">
        <v>3.69</v>
      </c>
      <c r="O60" s="17">
        <v>4.06</v>
      </c>
      <c r="P60" s="17">
        <v>4.74</v>
      </c>
      <c r="Q60" s="17">
        <v>5.5</v>
      </c>
      <c r="R60" s="18">
        <f>SUM(N60:Q60)</f>
        <v>17.990000000000002</v>
      </c>
      <c r="S60" s="17">
        <v>3.2</v>
      </c>
      <c r="T60" s="17">
        <v>4.25</v>
      </c>
      <c r="U60" s="17">
        <v>5.14</v>
      </c>
      <c r="V60" s="17">
        <v>3.88</v>
      </c>
      <c r="W60" s="25">
        <f>SUM(S60:V60)</f>
        <v>16.47</v>
      </c>
      <c r="X60" s="17">
        <v>3.12</v>
      </c>
      <c r="Y60" s="17">
        <v>4.07</v>
      </c>
      <c r="Z60" s="17">
        <v>5.25</v>
      </c>
      <c r="AA60" s="17">
        <v>5.31</v>
      </c>
      <c r="AB60" s="20">
        <f>SUM(X60:AA60)</f>
        <v>17.75</v>
      </c>
      <c r="AC60" s="17">
        <v>5.04</v>
      </c>
      <c r="AD60" s="17">
        <v>5.4</v>
      </c>
      <c r="AE60" s="17">
        <v>7.32</v>
      </c>
      <c r="AF60" s="17">
        <v>6.62</v>
      </c>
      <c r="AG60" s="20">
        <f>SUM(AC60:AF60)</f>
        <v>24.380000000000003</v>
      </c>
      <c r="AH60" s="27">
        <v>4.44</v>
      </c>
      <c r="AI60" s="27">
        <v>3.98</v>
      </c>
      <c r="AJ60" s="27">
        <v>3.41</v>
      </c>
      <c r="AK60" s="27">
        <v>4.18</v>
      </c>
      <c r="AL60" s="22">
        <f>SUM(AH60:AK60)</f>
        <v>16.009999999999998</v>
      </c>
      <c r="AM60" s="23">
        <v>3.41</v>
      </c>
      <c r="AN60" s="23">
        <v>4.5</v>
      </c>
      <c r="AO60" s="23">
        <v>6.02</v>
      </c>
      <c r="AP60" s="23">
        <v>4.18</v>
      </c>
      <c r="AQ60" s="22">
        <f>SUM(AM60:AP60)</f>
        <v>18.11</v>
      </c>
    </row>
    <row r="61" spans="1:43" ht="11.25">
      <c r="A61" s="16" t="s">
        <v>175</v>
      </c>
      <c r="B61" s="16" t="s">
        <v>176</v>
      </c>
      <c r="C61" s="16" t="s">
        <v>177</v>
      </c>
      <c r="D61" s="17">
        <f aca="true" t="shared" si="56" ref="D61:AQ61">D62-D63</f>
        <v>-0.19999999999999998</v>
      </c>
      <c r="E61" s="17">
        <f t="shared" si="56"/>
        <v>-0.47</v>
      </c>
      <c r="F61" s="17">
        <f t="shared" si="56"/>
        <v>-0.62</v>
      </c>
      <c r="G61" s="17">
        <f t="shared" si="56"/>
        <v>-0.29</v>
      </c>
      <c r="H61" s="18">
        <f t="shared" si="56"/>
        <v>-1.58</v>
      </c>
      <c r="I61" s="17">
        <f t="shared" si="56"/>
        <v>-0.07</v>
      </c>
      <c r="J61" s="17">
        <f t="shared" si="56"/>
        <v>-0.51</v>
      </c>
      <c r="K61" s="17">
        <f t="shared" si="56"/>
        <v>-0.4</v>
      </c>
      <c r="L61" s="17">
        <f t="shared" si="56"/>
        <v>-0.51</v>
      </c>
      <c r="M61" s="18">
        <f t="shared" si="56"/>
        <v>-1.49</v>
      </c>
      <c r="N61" s="17">
        <f t="shared" si="56"/>
        <v>-0.37</v>
      </c>
      <c r="O61" s="17">
        <f t="shared" si="56"/>
        <v>-0.21</v>
      </c>
      <c r="P61" s="17">
        <f t="shared" si="56"/>
        <v>-0.3</v>
      </c>
      <c r="Q61" s="17">
        <f t="shared" si="56"/>
        <v>-0.48000000000000004</v>
      </c>
      <c r="R61" s="18">
        <f t="shared" si="56"/>
        <v>-1.3599999999999999</v>
      </c>
      <c r="S61" s="17">
        <f t="shared" si="56"/>
        <v>-0.16</v>
      </c>
      <c r="T61" s="17">
        <f t="shared" si="56"/>
        <v>-0.36</v>
      </c>
      <c r="U61" s="17">
        <f t="shared" si="56"/>
        <v>-0.15000000000000002</v>
      </c>
      <c r="V61" s="17">
        <f t="shared" si="56"/>
        <v>-0.16000000000000003</v>
      </c>
      <c r="W61" s="25">
        <f t="shared" si="56"/>
        <v>-0.83</v>
      </c>
      <c r="X61" s="17">
        <f t="shared" si="56"/>
        <v>-0.14</v>
      </c>
      <c r="Y61" s="17">
        <f t="shared" si="56"/>
        <v>-0.04999999999999999</v>
      </c>
      <c r="Z61" s="17">
        <f t="shared" si="56"/>
        <v>-0.51</v>
      </c>
      <c r="AA61" s="17">
        <f t="shared" si="56"/>
        <v>-0.39</v>
      </c>
      <c r="AB61" s="25">
        <f t="shared" si="56"/>
        <v>-1.0899999999999999</v>
      </c>
      <c r="AC61" s="17">
        <f t="shared" si="56"/>
        <v>-0.13</v>
      </c>
      <c r="AD61" s="17">
        <f t="shared" si="56"/>
        <v>-0.32999999999999996</v>
      </c>
      <c r="AE61" s="17">
        <f t="shared" si="56"/>
        <v>-0.48000000000000004</v>
      </c>
      <c r="AF61" s="17">
        <f t="shared" si="56"/>
        <v>-0.37000000000000005</v>
      </c>
      <c r="AG61" s="25">
        <f t="shared" si="56"/>
        <v>-1.3100000000000003</v>
      </c>
      <c r="AH61" s="27">
        <f t="shared" si="56"/>
        <v>-0.13999999999999996</v>
      </c>
      <c r="AI61" s="27">
        <f t="shared" si="56"/>
        <v>-0.13</v>
      </c>
      <c r="AJ61" s="27">
        <f t="shared" si="56"/>
        <v>-0.39999999999999997</v>
      </c>
      <c r="AK61" s="27">
        <f t="shared" si="56"/>
        <v>-0.17999999999999994</v>
      </c>
      <c r="AL61" s="26">
        <f t="shared" si="56"/>
        <v>-0.8500000000000001</v>
      </c>
      <c r="AM61" s="23">
        <f t="shared" si="56"/>
        <v>-0.16000000000000003</v>
      </c>
      <c r="AN61" s="23">
        <f t="shared" si="56"/>
        <v>-0.1499999999999999</v>
      </c>
      <c r="AO61" s="23">
        <f t="shared" si="56"/>
        <v>-0.24</v>
      </c>
      <c r="AP61" s="23">
        <f t="shared" si="56"/>
        <v>-0.55</v>
      </c>
      <c r="AQ61" s="26">
        <f t="shared" si="56"/>
        <v>-1.0999999999999996</v>
      </c>
    </row>
    <row r="62" spans="1:43" ht="11.25">
      <c r="A62" s="16" t="s">
        <v>168</v>
      </c>
      <c r="B62" s="16" t="s">
        <v>168</v>
      </c>
      <c r="C62" s="16" t="s">
        <v>169</v>
      </c>
      <c r="D62" s="17">
        <v>0.01</v>
      </c>
      <c r="E62" s="17">
        <v>0.01</v>
      </c>
      <c r="F62" s="17">
        <v>0</v>
      </c>
      <c r="G62" s="17">
        <v>0.08</v>
      </c>
      <c r="H62" s="18">
        <f>SUM(D62:G62)</f>
        <v>0.1</v>
      </c>
      <c r="I62" s="17">
        <v>0.07</v>
      </c>
      <c r="J62" s="17">
        <v>0.02</v>
      </c>
      <c r="K62" s="17">
        <v>0</v>
      </c>
      <c r="L62" s="17">
        <v>0.03</v>
      </c>
      <c r="M62" s="18">
        <f>SUM(I62:L62)</f>
        <v>0.12000000000000001</v>
      </c>
      <c r="N62" s="17">
        <v>0</v>
      </c>
      <c r="O62" s="17">
        <v>0.03</v>
      </c>
      <c r="P62" s="17">
        <v>0.01</v>
      </c>
      <c r="Q62" s="17">
        <v>0.07</v>
      </c>
      <c r="R62" s="18">
        <f>SUM(N62:Q62)</f>
        <v>0.11000000000000001</v>
      </c>
      <c r="S62" s="17">
        <v>0.06</v>
      </c>
      <c r="T62" s="17">
        <v>0.22</v>
      </c>
      <c r="U62" s="17">
        <v>0.25</v>
      </c>
      <c r="V62" s="17">
        <v>0.11</v>
      </c>
      <c r="W62" s="25">
        <f>SUM(S62:V62)</f>
        <v>0.64</v>
      </c>
      <c r="X62" s="17">
        <v>0.26</v>
      </c>
      <c r="Y62" s="17">
        <v>0.19</v>
      </c>
      <c r="Z62" s="17">
        <v>0.27</v>
      </c>
      <c r="AA62" s="17">
        <v>0.36</v>
      </c>
      <c r="AB62" s="20">
        <f>SUM(X62:AA62)</f>
        <v>1.08</v>
      </c>
      <c r="AC62" s="17">
        <v>0.32</v>
      </c>
      <c r="AD62" s="17">
        <v>0.38</v>
      </c>
      <c r="AE62" s="17">
        <v>0.41</v>
      </c>
      <c r="AF62" s="17">
        <v>0.41</v>
      </c>
      <c r="AG62" s="20">
        <f>SUM(AC62:AF62)</f>
        <v>1.5199999999999998</v>
      </c>
      <c r="AH62" s="27">
        <v>0.46</v>
      </c>
      <c r="AI62" s="27">
        <v>0.53</v>
      </c>
      <c r="AJ62" s="27">
        <v>0.34</v>
      </c>
      <c r="AK62" s="27">
        <v>0.56</v>
      </c>
      <c r="AL62" s="22">
        <f>SUM(AH62:AK62)</f>
        <v>1.8900000000000001</v>
      </c>
      <c r="AM62" s="23">
        <v>0.3</v>
      </c>
      <c r="AN62" s="23">
        <v>0.55</v>
      </c>
      <c r="AO62" s="23">
        <v>0.7</v>
      </c>
      <c r="AP62" s="23">
        <v>0.53</v>
      </c>
      <c r="AQ62" s="22">
        <f>SUM(AM62:AP62)</f>
        <v>2.08</v>
      </c>
    </row>
    <row r="63" spans="1:43" ht="11.25">
      <c r="A63" s="16" t="s">
        <v>170</v>
      </c>
      <c r="B63" s="16" t="s">
        <v>170</v>
      </c>
      <c r="C63" s="16" t="s">
        <v>171</v>
      </c>
      <c r="D63" s="17">
        <v>0.21</v>
      </c>
      <c r="E63" s="17">
        <v>0.48</v>
      </c>
      <c r="F63" s="17">
        <v>0.62</v>
      </c>
      <c r="G63" s="17">
        <v>0.37</v>
      </c>
      <c r="H63" s="18">
        <f>SUM(D63:G63)</f>
        <v>1.6800000000000002</v>
      </c>
      <c r="I63" s="17">
        <v>0.14</v>
      </c>
      <c r="J63" s="17">
        <v>0.53</v>
      </c>
      <c r="K63" s="17">
        <v>0.4</v>
      </c>
      <c r="L63" s="17">
        <v>0.54</v>
      </c>
      <c r="M63" s="18">
        <f>SUM(I63:L63)</f>
        <v>1.61</v>
      </c>
      <c r="N63" s="17">
        <v>0.37</v>
      </c>
      <c r="O63" s="17">
        <v>0.24</v>
      </c>
      <c r="P63" s="17">
        <v>0.31</v>
      </c>
      <c r="Q63" s="17">
        <v>0.55</v>
      </c>
      <c r="R63" s="18">
        <f>SUM(N63:Q63)</f>
        <v>1.47</v>
      </c>
      <c r="S63" s="17">
        <v>0.22</v>
      </c>
      <c r="T63" s="17">
        <v>0.58</v>
      </c>
      <c r="U63" s="17">
        <v>0.4</v>
      </c>
      <c r="V63" s="17">
        <v>0.27</v>
      </c>
      <c r="W63" s="25">
        <f>SUM(S63:V63)</f>
        <v>1.47</v>
      </c>
      <c r="X63" s="17">
        <v>0.4</v>
      </c>
      <c r="Y63" s="17">
        <v>0.24</v>
      </c>
      <c r="Z63" s="17">
        <v>0.78</v>
      </c>
      <c r="AA63" s="17">
        <v>0.75</v>
      </c>
      <c r="AB63" s="20">
        <f>SUM(X63:AA63)</f>
        <v>2.17</v>
      </c>
      <c r="AC63" s="17">
        <v>0.45</v>
      </c>
      <c r="AD63" s="17">
        <v>0.71</v>
      </c>
      <c r="AE63" s="17">
        <v>0.89</v>
      </c>
      <c r="AF63" s="17">
        <v>0.78</v>
      </c>
      <c r="AG63" s="20">
        <f>SUM(AC63:AF63)</f>
        <v>2.83</v>
      </c>
      <c r="AH63" s="27">
        <v>0.6</v>
      </c>
      <c r="AI63" s="27">
        <v>0.66</v>
      </c>
      <c r="AJ63" s="27">
        <v>0.74</v>
      </c>
      <c r="AK63" s="27">
        <v>0.74</v>
      </c>
      <c r="AL63" s="22">
        <f>SUM(AH63:AK63)</f>
        <v>2.74</v>
      </c>
      <c r="AM63" s="23">
        <v>0.46</v>
      </c>
      <c r="AN63" s="23">
        <v>0.7</v>
      </c>
      <c r="AO63" s="23">
        <v>0.94</v>
      </c>
      <c r="AP63" s="23">
        <v>1.08</v>
      </c>
      <c r="AQ63" s="22">
        <f>SUM(AM63:AP63)</f>
        <v>3.1799999999999997</v>
      </c>
    </row>
    <row r="64" spans="1:43" ht="11.25">
      <c r="A64" s="16" t="s">
        <v>178</v>
      </c>
      <c r="B64" s="16" t="s">
        <v>179</v>
      </c>
      <c r="C64" s="16" t="s">
        <v>180</v>
      </c>
      <c r="D64" s="19">
        <f aca="true" t="shared" si="57" ref="D64:AQ64">D65-D66</f>
        <v>-3.3000000000000007</v>
      </c>
      <c r="E64" s="19">
        <f t="shared" si="57"/>
        <v>-0.35999999999999943</v>
      </c>
      <c r="F64" s="19">
        <f t="shared" si="57"/>
        <v>-1.3400000000000034</v>
      </c>
      <c r="G64" s="19">
        <f t="shared" si="57"/>
        <v>-1.1899999999999977</v>
      </c>
      <c r="H64" s="25">
        <f t="shared" si="57"/>
        <v>-6.189999999999998</v>
      </c>
      <c r="I64" s="19">
        <f t="shared" si="57"/>
        <v>-0.12000000000000277</v>
      </c>
      <c r="J64" s="19">
        <f t="shared" si="57"/>
        <v>-4.699999999999999</v>
      </c>
      <c r="K64" s="19">
        <f t="shared" si="57"/>
        <v>-1.5599999999999987</v>
      </c>
      <c r="L64" s="19">
        <f t="shared" si="57"/>
        <v>0.8099999999999987</v>
      </c>
      <c r="M64" s="25">
        <f t="shared" si="57"/>
        <v>-5.570000000000007</v>
      </c>
      <c r="N64" s="19">
        <f t="shared" si="57"/>
        <v>-0.8500000000000014</v>
      </c>
      <c r="O64" s="19">
        <f t="shared" si="57"/>
        <v>-2.91</v>
      </c>
      <c r="P64" s="19">
        <f t="shared" si="57"/>
        <v>-3.259999999999998</v>
      </c>
      <c r="Q64" s="19">
        <f t="shared" si="57"/>
        <v>-2.610000000000003</v>
      </c>
      <c r="R64" s="25">
        <f t="shared" si="57"/>
        <v>-9.63000000000001</v>
      </c>
      <c r="S64" s="19">
        <f t="shared" si="57"/>
        <v>0.21000000000000085</v>
      </c>
      <c r="T64" s="19">
        <f t="shared" si="57"/>
        <v>-4.100000000000001</v>
      </c>
      <c r="U64" s="19">
        <f t="shared" si="57"/>
        <v>-2.129999999999999</v>
      </c>
      <c r="V64" s="19">
        <f t="shared" si="57"/>
        <v>0.11999999999999744</v>
      </c>
      <c r="W64" s="25">
        <f t="shared" si="57"/>
        <v>-5.900000000000006</v>
      </c>
      <c r="X64" s="19">
        <f t="shared" si="57"/>
        <v>3.3800000000000026</v>
      </c>
      <c r="Y64" s="19">
        <f t="shared" si="57"/>
        <v>0.060000000000002274</v>
      </c>
      <c r="Z64" s="19">
        <f t="shared" si="57"/>
        <v>2.9100000000000037</v>
      </c>
      <c r="AA64" s="19">
        <f t="shared" si="57"/>
        <v>6.719999999999995</v>
      </c>
      <c r="AB64" s="25">
        <f t="shared" si="57"/>
        <v>13.070000000000007</v>
      </c>
      <c r="AC64" s="19">
        <f t="shared" si="57"/>
        <v>3.9499999999999993</v>
      </c>
      <c r="AD64" s="19">
        <f t="shared" si="57"/>
        <v>-0.15000000000000568</v>
      </c>
      <c r="AE64" s="19">
        <f t="shared" si="57"/>
        <v>-0.44000000000000483</v>
      </c>
      <c r="AF64" s="19">
        <f t="shared" si="57"/>
        <v>0.8100000000000023</v>
      </c>
      <c r="AG64" s="25">
        <f t="shared" si="57"/>
        <v>4.1699999999999875</v>
      </c>
      <c r="AH64" s="21">
        <f t="shared" si="57"/>
        <v>0.41000000000000014</v>
      </c>
      <c r="AI64" s="21">
        <f t="shared" si="57"/>
        <v>-4.180000000000003</v>
      </c>
      <c r="AJ64" s="21">
        <f t="shared" si="57"/>
        <v>-3.0500000000000007</v>
      </c>
      <c r="AK64" s="21">
        <f t="shared" si="57"/>
        <v>1.4200000000000017</v>
      </c>
      <c r="AL64" s="26">
        <f t="shared" si="57"/>
        <v>-5.400000000000006</v>
      </c>
      <c r="AM64" s="23">
        <f t="shared" si="57"/>
        <v>0.5800000000000018</v>
      </c>
      <c r="AN64" s="23">
        <f t="shared" si="57"/>
        <v>3.6099999999999994</v>
      </c>
      <c r="AO64" s="23">
        <f t="shared" si="57"/>
        <v>12.370000000000005</v>
      </c>
      <c r="AP64" s="23">
        <f t="shared" si="57"/>
        <v>7.619999999999994</v>
      </c>
      <c r="AQ64" s="26">
        <f t="shared" si="57"/>
        <v>24.179999999999993</v>
      </c>
    </row>
    <row r="65" spans="1:43" ht="11.25">
      <c r="A65" s="16" t="s">
        <v>143</v>
      </c>
      <c r="B65" s="16" t="s">
        <v>143</v>
      </c>
      <c r="C65" s="16" t="s">
        <v>144</v>
      </c>
      <c r="D65" s="19">
        <f aca="true" t="shared" si="58" ref="D65:G66">+D68+D71+D74</f>
        <v>13.48</v>
      </c>
      <c r="E65" s="19">
        <f t="shared" si="58"/>
        <v>21.14</v>
      </c>
      <c r="F65" s="19">
        <f t="shared" si="58"/>
        <v>22.449999999999996</v>
      </c>
      <c r="G65" s="19">
        <f t="shared" si="58"/>
        <v>19.96</v>
      </c>
      <c r="H65" s="18">
        <f>SUM(D65:G65)</f>
        <v>77.03</v>
      </c>
      <c r="I65" s="19">
        <f aca="true" t="shared" si="59" ref="I65:L66">+I68+I71+I74</f>
        <v>14.779999999999998</v>
      </c>
      <c r="J65" s="19">
        <f t="shared" si="59"/>
        <v>17.7</v>
      </c>
      <c r="K65" s="19">
        <f t="shared" si="59"/>
        <v>22.53</v>
      </c>
      <c r="L65" s="19">
        <f t="shared" si="59"/>
        <v>21.419999999999998</v>
      </c>
      <c r="M65" s="18">
        <f>SUM(I65:L65)</f>
        <v>76.42999999999999</v>
      </c>
      <c r="N65" s="19">
        <f aca="true" t="shared" si="60" ref="N65:Q66">+N68+N71+N74</f>
        <v>17.689999999999998</v>
      </c>
      <c r="O65" s="19">
        <f t="shared" si="60"/>
        <v>24.69</v>
      </c>
      <c r="P65" s="19">
        <f t="shared" si="60"/>
        <v>27.470000000000002</v>
      </c>
      <c r="Q65" s="19">
        <f t="shared" si="60"/>
        <v>22.81</v>
      </c>
      <c r="R65" s="18">
        <f>SUM(N65:Q65)</f>
        <v>92.66</v>
      </c>
      <c r="S65" s="19">
        <f aca="true" t="shared" si="61" ref="S65:V66">+S68+S71+S74</f>
        <v>20.01</v>
      </c>
      <c r="T65" s="19">
        <f t="shared" si="61"/>
        <v>27.11</v>
      </c>
      <c r="U65" s="19">
        <f t="shared" si="61"/>
        <v>31.34</v>
      </c>
      <c r="V65" s="19">
        <f t="shared" si="61"/>
        <v>28.16</v>
      </c>
      <c r="W65" s="18">
        <f>SUM(S65:V65)</f>
        <v>106.62</v>
      </c>
      <c r="X65" s="19">
        <f aca="true" t="shared" si="62" ref="X65:AP66">+X68+X71+X74</f>
        <v>27.36</v>
      </c>
      <c r="Y65" s="19">
        <f t="shared" si="62"/>
        <v>34.11</v>
      </c>
      <c r="Z65" s="19">
        <f t="shared" si="62"/>
        <v>35.63</v>
      </c>
      <c r="AA65" s="19">
        <f t="shared" si="62"/>
        <v>32.019999999999996</v>
      </c>
      <c r="AB65" s="18">
        <f>SUM(X65:AA65)</f>
        <v>129.12</v>
      </c>
      <c r="AC65" s="19">
        <f t="shared" si="62"/>
        <v>27.18</v>
      </c>
      <c r="AD65" s="19">
        <f t="shared" si="62"/>
        <v>38.879999999999995</v>
      </c>
      <c r="AE65" s="19">
        <f t="shared" si="62"/>
        <v>36.44</v>
      </c>
      <c r="AF65" s="19">
        <f t="shared" si="62"/>
        <v>28.1</v>
      </c>
      <c r="AG65" s="20">
        <f>SUM(AC65:AF65)</f>
        <v>130.6</v>
      </c>
      <c r="AH65" s="21">
        <f t="shared" si="62"/>
        <v>17.62</v>
      </c>
      <c r="AI65" s="21">
        <f t="shared" si="62"/>
        <v>28.3</v>
      </c>
      <c r="AJ65" s="21">
        <f t="shared" si="62"/>
        <v>30.720000000000002</v>
      </c>
      <c r="AK65" s="21">
        <f t="shared" si="62"/>
        <v>23.040000000000003</v>
      </c>
      <c r="AL65" s="22">
        <f>SUM(AH65:AK65)</f>
        <v>99.68</v>
      </c>
      <c r="AM65" s="23">
        <f t="shared" si="62"/>
        <v>20.150000000000002</v>
      </c>
      <c r="AN65" s="23">
        <f t="shared" si="62"/>
        <v>32.71</v>
      </c>
      <c r="AO65" s="23">
        <f t="shared" si="62"/>
        <v>44.64</v>
      </c>
      <c r="AP65" s="23">
        <f t="shared" si="62"/>
        <v>29.789999999999996</v>
      </c>
      <c r="AQ65" s="22">
        <f>SUM(AM65:AP65)</f>
        <v>127.28999999999999</v>
      </c>
    </row>
    <row r="66" spans="1:43" ht="11.25">
      <c r="A66" s="16" t="s">
        <v>145</v>
      </c>
      <c r="B66" s="16" t="s">
        <v>145</v>
      </c>
      <c r="C66" s="16" t="s">
        <v>146</v>
      </c>
      <c r="D66" s="19">
        <f t="shared" si="58"/>
        <v>16.78</v>
      </c>
      <c r="E66" s="19">
        <f t="shared" si="58"/>
        <v>21.5</v>
      </c>
      <c r="F66" s="19">
        <f t="shared" si="58"/>
        <v>23.79</v>
      </c>
      <c r="G66" s="19">
        <f t="shared" si="58"/>
        <v>21.15</v>
      </c>
      <c r="H66" s="18">
        <f>SUM(D66:G66)</f>
        <v>83.22</v>
      </c>
      <c r="I66" s="19">
        <f t="shared" si="59"/>
        <v>14.9</v>
      </c>
      <c r="J66" s="19">
        <f t="shared" si="59"/>
        <v>22.4</v>
      </c>
      <c r="K66" s="19">
        <f t="shared" si="59"/>
        <v>24.09</v>
      </c>
      <c r="L66" s="19">
        <f t="shared" si="59"/>
        <v>20.61</v>
      </c>
      <c r="M66" s="18">
        <f>SUM(I66:L66)</f>
        <v>82</v>
      </c>
      <c r="N66" s="19">
        <f t="shared" si="60"/>
        <v>18.54</v>
      </c>
      <c r="O66" s="19">
        <f t="shared" si="60"/>
        <v>27.6</v>
      </c>
      <c r="P66" s="19">
        <f t="shared" si="60"/>
        <v>30.73</v>
      </c>
      <c r="Q66" s="19">
        <f t="shared" si="60"/>
        <v>25.42</v>
      </c>
      <c r="R66" s="18">
        <f>SUM(N66:Q66)</f>
        <v>102.29</v>
      </c>
      <c r="S66" s="19">
        <f t="shared" si="61"/>
        <v>19.8</v>
      </c>
      <c r="T66" s="19">
        <f t="shared" si="61"/>
        <v>31.21</v>
      </c>
      <c r="U66" s="19">
        <f t="shared" si="61"/>
        <v>33.47</v>
      </c>
      <c r="V66" s="19">
        <f t="shared" si="61"/>
        <v>28.040000000000003</v>
      </c>
      <c r="W66" s="18">
        <f>SUM(S66:V66)</f>
        <v>112.52000000000001</v>
      </c>
      <c r="X66" s="19">
        <f t="shared" si="62"/>
        <v>23.979999999999997</v>
      </c>
      <c r="Y66" s="19">
        <f t="shared" si="62"/>
        <v>34.05</v>
      </c>
      <c r="Z66" s="19">
        <f t="shared" si="62"/>
        <v>32.72</v>
      </c>
      <c r="AA66" s="19">
        <f t="shared" si="62"/>
        <v>25.3</v>
      </c>
      <c r="AB66" s="18">
        <f>SUM(X66:AA66)</f>
        <v>116.05</v>
      </c>
      <c r="AC66" s="19">
        <f t="shared" si="62"/>
        <v>23.23</v>
      </c>
      <c r="AD66" s="19">
        <f t="shared" si="62"/>
        <v>39.03</v>
      </c>
      <c r="AE66" s="19">
        <f t="shared" si="62"/>
        <v>36.88</v>
      </c>
      <c r="AF66" s="19">
        <f t="shared" si="62"/>
        <v>27.29</v>
      </c>
      <c r="AG66" s="20">
        <f>SUM(AC66:AF66)</f>
        <v>126.43</v>
      </c>
      <c r="AH66" s="21">
        <f t="shared" si="62"/>
        <v>17.21</v>
      </c>
      <c r="AI66" s="21">
        <f t="shared" si="62"/>
        <v>32.480000000000004</v>
      </c>
      <c r="AJ66" s="21">
        <f t="shared" si="62"/>
        <v>33.77</v>
      </c>
      <c r="AK66" s="21">
        <f t="shared" si="62"/>
        <v>21.62</v>
      </c>
      <c r="AL66" s="22">
        <f>SUM(AH66:AK66)</f>
        <v>105.08000000000001</v>
      </c>
      <c r="AM66" s="23">
        <f t="shared" si="62"/>
        <v>19.57</v>
      </c>
      <c r="AN66" s="23">
        <f t="shared" si="62"/>
        <v>29.1</v>
      </c>
      <c r="AO66" s="23">
        <f t="shared" si="62"/>
        <v>32.269999999999996</v>
      </c>
      <c r="AP66" s="23">
        <f t="shared" si="62"/>
        <v>22.17</v>
      </c>
      <c r="AQ66" s="22">
        <f>SUM(AM66:AP66)</f>
        <v>103.11</v>
      </c>
    </row>
    <row r="67" spans="1:43" ht="11.25">
      <c r="A67" s="16" t="s">
        <v>165</v>
      </c>
      <c r="B67" s="16" t="s">
        <v>166</v>
      </c>
      <c r="C67" s="16" t="s">
        <v>167</v>
      </c>
      <c r="D67" s="17">
        <f aca="true" t="shared" si="63" ref="D67:AQ67">D68-D69</f>
        <v>-2.34</v>
      </c>
      <c r="E67" s="17">
        <f t="shared" si="63"/>
        <v>1.7800000000000011</v>
      </c>
      <c r="F67" s="17">
        <f t="shared" si="63"/>
        <v>1.7199999999999989</v>
      </c>
      <c r="G67" s="17">
        <f t="shared" si="63"/>
        <v>0.7699999999999996</v>
      </c>
      <c r="H67" s="18">
        <f t="shared" si="63"/>
        <v>1.9300000000000068</v>
      </c>
      <c r="I67" s="17">
        <f t="shared" si="63"/>
        <v>1.9100000000000001</v>
      </c>
      <c r="J67" s="17">
        <f t="shared" si="63"/>
        <v>-0.13000000000000078</v>
      </c>
      <c r="K67" s="17">
        <f t="shared" si="63"/>
        <v>0.16999999999999993</v>
      </c>
      <c r="L67" s="17">
        <f t="shared" si="63"/>
        <v>1.1400000000000006</v>
      </c>
      <c r="M67" s="18">
        <f t="shared" si="63"/>
        <v>3.0900000000000034</v>
      </c>
      <c r="N67" s="17">
        <f t="shared" si="63"/>
        <v>0.08999999999999986</v>
      </c>
      <c r="O67" s="17">
        <f t="shared" si="63"/>
        <v>-1.0500000000000007</v>
      </c>
      <c r="P67" s="17">
        <f t="shared" si="63"/>
        <v>-4.67</v>
      </c>
      <c r="Q67" s="17">
        <f t="shared" si="63"/>
        <v>-2.370000000000001</v>
      </c>
      <c r="R67" s="18">
        <f t="shared" si="63"/>
        <v>-8</v>
      </c>
      <c r="S67" s="17">
        <f t="shared" si="63"/>
        <v>-0.13000000000000078</v>
      </c>
      <c r="T67" s="17">
        <f t="shared" si="63"/>
        <v>-3.0700000000000003</v>
      </c>
      <c r="U67" s="17">
        <f t="shared" si="63"/>
        <v>-4.289999999999999</v>
      </c>
      <c r="V67" s="17">
        <f t="shared" si="63"/>
        <v>-2.9400000000000013</v>
      </c>
      <c r="W67" s="25">
        <f t="shared" si="63"/>
        <v>-10.429999999999993</v>
      </c>
      <c r="X67" s="17">
        <f t="shared" si="63"/>
        <v>-1.7700000000000014</v>
      </c>
      <c r="Y67" s="17">
        <f t="shared" si="63"/>
        <v>-1.8699999999999974</v>
      </c>
      <c r="Z67" s="17">
        <f t="shared" si="63"/>
        <v>-0.6799999999999997</v>
      </c>
      <c r="AA67" s="17">
        <f t="shared" si="63"/>
        <v>3.019999999999998</v>
      </c>
      <c r="AB67" s="25">
        <f t="shared" si="63"/>
        <v>-1.3000000000000114</v>
      </c>
      <c r="AC67" s="17">
        <f t="shared" si="63"/>
        <v>-0.6199999999999992</v>
      </c>
      <c r="AD67" s="17">
        <f t="shared" si="63"/>
        <v>-1.3400000000000034</v>
      </c>
      <c r="AE67" s="17">
        <f t="shared" si="63"/>
        <v>-3.370000000000001</v>
      </c>
      <c r="AF67" s="17">
        <f t="shared" si="63"/>
        <v>0.629999999999999</v>
      </c>
      <c r="AG67" s="25">
        <f t="shared" si="63"/>
        <v>-4.700000000000017</v>
      </c>
      <c r="AH67" s="27">
        <f t="shared" si="63"/>
        <v>2.3000000000000007</v>
      </c>
      <c r="AI67" s="27">
        <f t="shared" si="63"/>
        <v>-2.6999999999999993</v>
      </c>
      <c r="AJ67" s="27">
        <f t="shared" si="63"/>
        <v>-3.7799999999999976</v>
      </c>
      <c r="AK67" s="27">
        <f t="shared" si="63"/>
        <v>-0.25</v>
      </c>
      <c r="AL67" s="26">
        <f t="shared" si="63"/>
        <v>-4.429999999999993</v>
      </c>
      <c r="AM67" s="23">
        <f t="shared" si="63"/>
        <v>2.130000000000001</v>
      </c>
      <c r="AN67" s="23">
        <f t="shared" si="63"/>
        <v>2.0700000000000003</v>
      </c>
      <c r="AO67" s="23">
        <f t="shared" si="63"/>
        <v>4.420000000000002</v>
      </c>
      <c r="AP67" s="23">
        <f t="shared" si="63"/>
        <v>2.6499999999999986</v>
      </c>
      <c r="AQ67" s="26">
        <f t="shared" si="63"/>
        <v>11.27000000000001</v>
      </c>
    </row>
    <row r="68" spans="1:43" ht="11.25">
      <c r="A68" s="16" t="s">
        <v>168</v>
      </c>
      <c r="B68" s="16" t="s">
        <v>168</v>
      </c>
      <c r="C68" s="16" t="s">
        <v>169</v>
      </c>
      <c r="D68" s="17">
        <v>8.66</v>
      </c>
      <c r="E68" s="17">
        <v>14.9</v>
      </c>
      <c r="F68" s="17">
        <v>16.47</v>
      </c>
      <c r="G68" s="17">
        <v>13.67</v>
      </c>
      <c r="H68" s="18">
        <f>SUM(D68:G68)</f>
        <v>53.7</v>
      </c>
      <c r="I68" s="17">
        <v>10.11</v>
      </c>
      <c r="J68" s="17">
        <v>11.67</v>
      </c>
      <c r="K68" s="17">
        <v>14.17</v>
      </c>
      <c r="L68" s="17">
        <v>12</v>
      </c>
      <c r="M68" s="18">
        <f>SUM(I68:L68)</f>
        <v>47.95</v>
      </c>
      <c r="N68" s="17">
        <v>10.31</v>
      </c>
      <c r="O68" s="17">
        <v>16.21</v>
      </c>
      <c r="P68" s="17">
        <v>15.47</v>
      </c>
      <c r="Q68" s="17">
        <v>13.6</v>
      </c>
      <c r="R68" s="18">
        <f>SUM(N68:Q68)</f>
        <v>55.59</v>
      </c>
      <c r="S68" s="17">
        <v>11.53</v>
      </c>
      <c r="T68" s="17">
        <v>17.75</v>
      </c>
      <c r="U68" s="17">
        <v>18.98</v>
      </c>
      <c r="V68" s="17">
        <v>17</v>
      </c>
      <c r="W68" s="25">
        <f>SUM(S68:V68)</f>
        <v>65.26</v>
      </c>
      <c r="X68" s="17">
        <v>15.62</v>
      </c>
      <c r="Y68" s="17">
        <v>22.19</v>
      </c>
      <c r="Z68" s="17">
        <v>20.91</v>
      </c>
      <c r="AA68" s="17">
        <v>18.83</v>
      </c>
      <c r="AB68" s="20">
        <f>SUM(X68:AA68)</f>
        <v>77.55</v>
      </c>
      <c r="AC68" s="17">
        <v>14.06</v>
      </c>
      <c r="AD68" s="17">
        <v>27.08</v>
      </c>
      <c r="AE68" s="17">
        <v>22.9</v>
      </c>
      <c r="AF68" s="17">
        <v>17.86</v>
      </c>
      <c r="AG68" s="20">
        <f>SUM(AC68:AF68)</f>
        <v>81.89999999999999</v>
      </c>
      <c r="AH68" s="27">
        <v>13.42</v>
      </c>
      <c r="AI68" s="27">
        <v>22.21</v>
      </c>
      <c r="AJ68" s="27">
        <v>21.42</v>
      </c>
      <c r="AK68" s="27">
        <v>14.72</v>
      </c>
      <c r="AL68" s="22">
        <f>SUM(AH68:AK68)</f>
        <v>71.77000000000001</v>
      </c>
      <c r="AM68" s="23">
        <v>13.74</v>
      </c>
      <c r="AN68" s="23">
        <v>22.53</v>
      </c>
      <c r="AO68" s="23">
        <v>24.75</v>
      </c>
      <c r="AP68" s="23">
        <v>17.24</v>
      </c>
      <c r="AQ68" s="22">
        <f>SUM(AM68:AP68)</f>
        <v>78.26</v>
      </c>
    </row>
    <row r="69" spans="1:43" ht="11.25">
      <c r="A69" s="16" t="s">
        <v>170</v>
      </c>
      <c r="B69" s="16" t="s">
        <v>170</v>
      </c>
      <c r="C69" s="16" t="s">
        <v>171</v>
      </c>
      <c r="D69" s="17">
        <v>11</v>
      </c>
      <c r="E69" s="17">
        <v>13.12</v>
      </c>
      <c r="F69" s="17">
        <v>14.75</v>
      </c>
      <c r="G69" s="17">
        <v>12.9</v>
      </c>
      <c r="H69" s="18">
        <f>SUM(D69:G69)</f>
        <v>51.769999999999996</v>
      </c>
      <c r="I69" s="17">
        <v>8.2</v>
      </c>
      <c r="J69" s="17">
        <v>11.8</v>
      </c>
      <c r="K69" s="17">
        <v>14</v>
      </c>
      <c r="L69" s="17">
        <v>10.86</v>
      </c>
      <c r="M69" s="18">
        <f>SUM(I69:L69)</f>
        <v>44.86</v>
      </c>
      <c r="N69" s="17">
        <v>10.22</v>
      </c>
      <c r="O69" s="17">
        <v>17.26</v>
      </c>
      <c r="P69" s="17">
        <v>20.14</v>
      </c>
      <c r="Q69" s="17">
        <v>15.97</v>
      </c>
      <c r="R69" s="18">
        <f>SUM(N69:Q69)</f>
        <v>63.59</v>
      </c>
      <c r="S69" s="17">
        <v>11.66</v>
      </c>
      <c r="T69" s="17">
        <v>20.82</v>
      </c>
      <c r="U69" s="17">
        <v>23.27</v>
      </c>
      <c r="V69" s="17">
        <v>19.94</v>
      </c>
      <c r="W69" s="25">
        <f>SUM(S69:V69)</f>
        <v>75.69</v>
      </c>
      <c r="X69" s="17">
        <v>17.39</v>
      </c>
      <c r="Y69" s="17">
        <v>24.06</v>
      </c>
      <c r="Z69" s="17">
        <v>21.59</v>
      </c>
      <c r="AA69" s="17">
        <v>15.81</v>
      </c>
      <c r="AB69" s="20">
        <f>SUM(X69:AA69)</f>
        <v>78.85000000000001</v>
      </c>
      <c r="AC69" s="17">
        <v>14.68</v>
      </c>
      <c r="AD69" s="17">
        <v>28.42</v>
      </c>
      <c r="AE69" s="17">
        <v>26.27</v>
      </c>
      <c r="AF69" s="17">
        <v>17.23</v>
      </c>
      <c r="AG69" s="20">
        <f>SUM(AC69:AF69)</f>
        <v>86.60000000000001</v>
      </c>
      <c r="AH69" s="27">
        <v>11.12</v>
      </c>
      <c r="AI69" s="27">
        <v>24.91</v>
      </c>
      <c r="AJ69" s="27">
        <v>25.2</v>
      </c>
      <c r="AK69" s="27">
        <v>14.97</v>
      </c>
      <c r="AL69" s="22">
        <f>SUM(AH69:AK69)</f>
        <v>76.2</v>
      </c>
      <c r="AM69" s="23">
        <v>11.61</v>
      </c>
      <c r="AN69" s="23">
        <v>20.46</v>
      </c>
      <c r="AO69" s="23">
        <v>20.33</v>
      </c>
      <c r="AP69" s="23">
        <v>14.59</v>
      </c>
      <c r="AQ69" s="22">
        <f>SUM(AM69:AP69)</f>
        <v>66.99</v>
      </c>
    </row>
    <row r="70" spans="1:43" ht="11.25">
      <c r="A70" s="16" t="s">
        <v>172</v>
      </c>
      <c r="B70" s="16" t="s">
        <v>173</v>
      </c>
      <c r="C70" s="16" t="s">
        <v>174</v>
      </c>
      <c r="D70" s="17">
        <f aca="true" t="shared" si="64" ref="D70:AQ70">D71-D72</f>
        <v>1.5799999999999998</v>
      </c>
      <c r="E70" s="17">
        <f t="shared" si="64"/>
        <v>2.1900000000000004</v>
      </c>
      <c r="F70" s="17">
        <f t="shared" si="64"/>
        <v>1.69</v>
      </c>
      <c r="G70" s="17">
        <f t="shared" si="64"/>
        <v>0.6799999999999997</v>
      </c>
      <c r="H70" s="18">
        <f t="shared" si="64"/>
        <v>6.140000000000001</v>
      </c>
      <c r="I70" s="17">
        <f t="shared" si="64"/>
        <v>0.32999999999999985</v>
      </c>
      <c r="J70" s="17">
        <f t="shared" si="64"/>
        <v>0.25</v>
      </c>
      <c r="K70" s="17">
        <f t="shared" si="64"/>
        <v>2.6500000000000004</v>
      </c>
      <c r="L70" s="17">
        <f t="shared" si="64"/>
        <v>1.7300000000000004</v>
      </c>
      <c r="M70" s="18">
        <f t="shared" si="64"/>
        <v>4.960000000000001</v>
      </c>
      <c r="N70" s="17">
        <f t="shared" si="64"/>
        <v>1.2199999999999998</v>
      </c>
      <c r="O70" s="17">
        <f t="shared" si="64"/>
        <v>2.5100000000000002</v>
      </c>
      <c r="P70" s="17">
        <f t="shared" si="64"/>
        <v>2.6799999999999997</v>
      </c>
      <c r="Q70" s="17">
        <f t="shared" si="64"/>
        <v>1</v>
      </c>
      <c r="R70" s="18">
        <f t="shared" si="64"/>
        <v>7.41</v>
      </c>
      <c r="S70" s="17">
        <f t="shared" si="64"/>
        <v>2.35</v>
      </c>
      <c r="T70" s="17">
        <f t="shared" si="64"/>
        <v>2.8299999999999996</v>
      </c>
      <c r="U70" s="17">
        <f t="shared" si="64"/>
        <v>3.25</v>
      </c>
      <c r="V70" s="17">
        <f t="shared" si="64"/>
        <v>2.9700000000000006</v>
      </c>
      <c r="W70" s="25">
        <f t="shared" si="64"/>
        <v>11.400000000000002</v>
      </c>
      <c r="X70" s="17">
        <f t="shared" si="64"/>
        <v>3.88</v>
      </c>
      <c r="Y70" s="17">
        <f t="shared" si="64"/>
        <v>4.21</v>
      </c>
      <c r="Z70" s="17">
        <f t="shared" si="64"/>
        <v>5.23</v>
      </c>
      <c r="AA70" s="17">
        <f t="shared" si="64"/>
        <v>4.59</v>
      </c>
      <c r="AB70" s="25">
        <f t="shared" si="64"/>
        <v>17.910000000000004</v>
      </c>
      <c r="AC70" s="17">
        <f t="shared" si="64"/>
        <v>4.34</v>
      </c>
      <c r="AD70" s="17">
        <f t="shared" si="64"/>
        <v>2.9400000000000004</v>
      </c>
      <c r="AE70" s="17">
        <f t="shared" si="64"/>
        <v>3.5599999999999996</v>
      </c>
      <c r="AF70" s="17">
        <f t="shared" si="64"/>
        <v>1.7400000000000002</v>
      </c>
      <c r="AG70" s="25">
        <f t="shared" si="64"/>
        <v>12.579999999999998</v>
      </c>
      <c r="AH70" s="27">
        <f t="shared" si="64"/>
        <v>-0.13000000000000012</v>
      </c>
      <c r="AI70" s="27">
        <f t="shared" si="64"/>
        <v>1.75</v>
      </c>
      <c r="AJ70" s="27">
        <f t="shared" si="64"/>
        <v>2.6799999999999997</v>
      </c>
      <c r="AK70" s="27">
        <f t="shared" si="64"/>
        <v>2.1900000000000004</v>
      </c>
      <c r="AL70" s="26">
        <f t="shared" si="64"/>
        <v>6.489999999999999</v>
      </c>
      <c r="AM70" s="23">
        <f t="shared" si="64"/>
        <v>1.6800000000000002</v>
      </c>
      <c r="AN70" s="23">
        <f t="shared" si="64"/>
        <v>5.11</v>
      </c>
      <c r="AO70" s="23">
        <f t="shared" si="64"/>
        <v>6.64</v>
      </c>
      <c r="AP70" s="23">
        <f t="shared" si="64"/>
        <v>4.09</v>
      </c>
      <c r="AQ70" s="26">
        <f t="shared" si="64"/>
        <v>17.520000000000003</v>
      </c>
    </row>
    <row r="71" spans="1:43" ht="11.25">
      <c r="A71" s="16" t="s">
        <v>168</v>
      </c>
      <c r="B71" s="16" t="s">
        <v>168</v>
      </c>
      <c r="C71" s="16" t="s">
        <v>169</v>
      </c>
      <c r="D71" s="17">
        <v>2.8</v>
      </c>
      <c r="E71" s="17">
        <v>3.41</v>
      </c>
      <c r="F71" s="17">
        <v>3.15</v>
      </c>
      <c r="G71" s="17">
        <v>2.55</v>
      </c>
      <c r="H71" s="18">
        <f>SUM(D71:G71)</f>
        <v>11.91</v>
      </c>
      <c r="I71" s="17">
        <v>1.88</v>
      </c>
      <c r="J71" s="17">
        <v>3.68</v>
      </c>
      <c r="K71" s="17">
        <v>4.15</v>
      </c>
      <c r="L71" s="17">
        <v>4.36</v>
      </c>
      <c r="M71" s="18">
        <f>SUM(I71:L71)</f>
        <v>14.07</v>
      </c>
      <c r="N71" s="17">
        <v>3.3</v>
      </c>
      <c r="O71" s="17">
        <v>4.57</v>
      </c>
      <c r="P71" s="17">
        <v>4.56</v>
      </c>
      <c r="Q71" s="17">
        <v>3.69</v>
      </c>
      <c r="R71" s="18">
        <f>SUM(N71:Q71)</f>
        <v>16.12</v>
      </c>
      <c r="S71" s="17">
        <v>4.04</v>
      </c>
      <c r="T71" s="17">
        <v>5.06</v>
      </c>
      <c r="U71" s="17">
        <v>5.04</v>
      </c>
      <c r="V71" s="17">
        <v>5.23</v>
      </c>
      <c r="W71" s="25">
        <f>SUM(S71:V71)</f>
        <v>19.37</v>
      </c>
      <c r="X71" s="17">
        <v>5.37</v>
      </c>
      <c r="Y71" s="17">
        <v>5.82</v>
      </c>
      <c r="Z71" s="17">
        <v>6.73</v>
      </c>
      <c r="AA71" s="17">
        <v>6.55</v>
      </c>
      <c r="AB71" s="20">
        <f>SUM(X71:AA71)</f>
        <v>24.470000000000002</v>
      </c>
      <c r="AC71" s="17">
        <v>5.69</v>
      </c>
      <c r="AD71" s="17">
        <v>4.37</v>
      </c>
      <c r="AE71" s="17">
        <v>4.68</v>
      </c>
      <c r="AF71" s="17">
        <v>4.23</v>
      </c>
      <c r="AG71" s="20">
        <f>SUM(AC71:AF71)</f>
        <v>18.97</v>
      </c>
      <c r="AH71" s="27">
        <v>1.23</v>
      </c>
      <c r="AI71" s="27">
        <v>2.94</v>
      </c>
      <c r="AJ71" s="27">
        <v>3.78</v>
      </c>
      <c r="AK71" s="27">
        <v>3.66</v>
      </c>
      <c r="AL71" s="22">
        <f aca="true" t="shared" si="65" ref="AL71:AL78">SUM(AH71:AK71)</f>
        <v>11.61</v>
      </c>
      <c r="AM71" s="23">
        <v>2.45</v>
      </c>
      <c r="AN71" s="23">
        <v>6.32</v>
      </c>
      <c r="AO71" s="23">
        <v>7.8</v>
      </c>
      <c r="AP71" s="23">
        <v>5.67</v>
      </c>
      <c r="AQ71" s="22">
        <f aca="true" t="shared" si="66" ref="AQ71:AQ78">SUM(AM71:AP71)</f>
        <v>22.240000000000002</v>
      </c>
    </row>
    <row r="72" spans="1:43" ht="11.25">
      <c r="A72" s="16" t="s">
        <v>170</v>
      </c>
      <c r="B72" s="16" t="s">
        <v>170</v>
      </c>
      <c r="C72" s="16" t="s">
        <v>171</v>
      </c>
      <c r="D72" s="17">
        <v>1.22</v>
      </c>
      <c r="E72" s="17">
        <v>1.22</v>
      </c>
      <c r="F72" s="17">
        <v>1.46</v>
      </c>
      <c r="G72" s="17">
        <v>1.87</v>
      </c>
      <c r="H72" s="18">
        <f>SUM(D72:G72)</f>
        <v>5.77</v>
      </c>
      <c r="I72" s="17">
        <v>1.55</v>
      </c>
      <c r="J72" s="17">
        <v>3.43</v>
      </c>
      <c r="K72" s="17">
        <v>1.5</v>
      </c>
      <c r="L72" s="17">
        <v>2.63</v>
      </c>
      <c r="M72" s="18">
        <f>SUM(I72:L72)</f>
        <v>9.11</v>
      </c>
      <c r="N72" s="17">
        <v>2.08</v>
      </c>
      <c r="O72" s="17">
        <v>2.06</v>
      </c>
      <c r="P72" s="17">
        <v>1.88</v>
      </c>
      <c r="Q72" s="17">
        <v>2.69</v>
      </c>
      <c r="R72" s="18">
        <f>SUM(N72:Q72)</f>
        <v>8.71</v>
      </c>
      <c r="S72" s="17">
        <v>1.69</v>
      </c>
      <c r="T72" s="17">
        <v>2.23</v>
      </c>
      <c r="U72" s="17">
        <v>1.79</v>
      </c>
      <c r="V72" s="17">
        <v>2.26</v>
      </c>
      <c r="W72" s="25">
        <f>SUM(S72:V72)</f>
        <v>7.97</v>
      </c>
      <c r="X72" s="17">
        <v>1.49</v>
      </c>
      <c r="Y72" s="17">
        <v>1.61</v>
      </c>
      <c r="Z72" s="17">
        <v>1.5</v>
      </c>
      <c r="AA72" s="17">
        <v>1.96</v>
      </c>
      <c r="AB72" s="20">
        <f>SUM(X72:AA72)</f>
        <v>6.56</v>
      </c>
      <c r="AC72" s="17">
        <v>1.35</v>
      </c>
      <c r="AD72" s="17">
        <v>1.43</v>
      </c>
      <c r="AE72" s="17">
        <v>1.12</v>
      </c>
      <c r="AF72" s="17">
        <v>2.49</v>
      </c>
      <c r="AG72" s="20">
        <f>SUM(AC72:AF72)</f>
        <v>6.390000000000001</v>
      </c>
      <c r="AH72" s="27">
        <v>1.36</v>
      </c>
      <c r="AI72" s="27">
        <v>1.19</v>
      </c>
      <c r="AJ72" s="27">
        <v>1.1</v>
      </c>
      <c r="AK72" s="27">
        <v>1.47</v>
      </c>
      <c r="AL72" s="22">
        <f t="shared" si="65"/>
        <v>5.12</v>
      </c>
      <c r="AM72" s="23">
        <v>0.77</v>
      </c>
      <c r="AN72" s="23">
        <v>1.21</v>
      </c>
      <c r="AO72" s="23">
        <v>1.16</v>
      </c>
      <c r="AP72" s="23">
        <v>1.58</v>
      </c>
      <c r="AQ72" s="22">
        <f t="shared" si="66"/>
        <v>4.72</v>
      </c>
    </row>
    <row r="73" spans="1:43" ht="11.25">
      <c r="A73" s="16" t="s">
        <v>175</v>
      </c>
      <c r="B73" s="16" t="s">
        <v>176</v>
      </c>
      <c r="C73" s="16" t="s">
        <v>177</v>
      </c>
      <c r="D73" s="17">
        <f aca="true" t="shared" si="67" ref="D73:AQ73">D74-D75</f>
        <v>-2.5399999999999996</v>
      </c>
      <c r="E73" s="17">
        <f t="shared" si="67"/>
        <v>-4.33</v>
      </c>
      <c r="F73" s="17">
        <f t="shared" si="67"/>
        <v>-4.75</v>
      </c>
      <c r="G73" s="17">
        <f t="shared" si="67"/>
        <v>-2.6399999999999997</v>
      </c>
      <c r="H73" s="18">
        <f t="shared" si="67"/>
        <v>-14.259999999999996</v>
      </c>
      <c r="I73" s="17">
        <f t="shared" si="67"/>
        <v>-2.3600000000000003</v>
      </c>
      <c r="J73" s="17">
        <f t="shared" si="67"/>
        <v>-4.82</v>
      </c>
      <c r="K73" s="17">
        <f t="shared" si="67"/>
        <v>-4.38</v>
      </c>
      <c r="L73" s="17">
        <f t="shared" si="67"/>
        <v>-2.0600000000000005</v>
      </c>
      <c r="M73" s="18">
        <f t="shared" si="67"/>
        <v>-13.620000000000001</v>
      </c>
      <c r="N73" s="17">
        <f t="shared" si="67"/>
        <v>-2.16</v>
      </c>
      <c r="O73" s="17">
        <f t="shared" si="67"/>
        <v>-4.369999999999999</v>
      </c>
      <c r="P73" s="17">
        <f t="shared" si="67"/>
        <v>-1.2700000000000005</v>
      </c>
      <c r="Q73" s="17">
        <f t="shared" si="67"/>
        <v>-1.2400000000000002</v>
      </c>
      <c r="R73" s="18">
        <f t="shared" si="67"/>
        <v>-9.040000000000003</v>
      </c>
      <c r="S73" s="17">
        <f t="shared" si="67"/>
        <v>-2.01</v>
      </c>
      <c r="T73" s="17">
        <f t="shared" si="67"/>
        <v>-3.8600000000000003</v>
      </c>
      <c r="U73" s="17">
        <f t="shared" si="67"/>
        <v>-1.0899999999999999</v>
      </c>
      <c r="V73" s="17">
        <f t="shared" si="67"/>
        <v>0.08999999999999986</v>
      </c>
      <c r="W73" s="25">
        <f t="shared" si="67"/>
        <v>-6.869999999999997</v>
      </c>
      <c r="X73" s="17">
        <f t="shared" si="67"/>
        <v>1.2700000000000005</v>
      </c>
      <c r="Y73" s="17">
        <f t="shared" si="67"/>
        <v>-2.280000000000001</v>
      </c>
      <c r="Z73" s="17">
        <f t="shared" si="67"/>
        <v>-1.6400000000000006</v>
      </c>
      <c r="AA73" s="17">
        <f t="shared" si="67"/>
        <v>-0.8900000000000006</v>
      </c>
      <c r="AB73" s="25">
        <f t="shared" si="67"/>
        <v>-3.539999999999999</v>
      </c>
      <c r="AC73" s="17">
        <f t="shared" si="67"/>
        <v>0.22999999999999954</v>
      </c>
      <c r="AD73" s="17">
        <f t="shared" si="67"/>
        <v>-1.75</v>
      </c>
      <c r="AE73" s="17">
        <f t="shared" si="67"/>
        <v>-0.6300000000000008</v>
      </c>
      <c r="AF73" s="17">
        <f t="shared" si="67"/>
        <v>-1.5600000000000005</v>
      </c>
      <c r="AG73" s="25">
        <f t="shared" si="67"/>
        <v>-3.710000000000001</v>
      </c>
      <c r="AH73" s="27">
        <f t="shared" si="67"/>
        <v>-1.7600000000000002</v>
      </c>
      <c r="AI73" s="27">
        <f t="shared" si="67"/>
        <v>-3.23</v>
      </c>
      <c r="AJ73" s="27">
        <f t="shared" si="67"/>
        <v>-1.9500000000000002</v>
      </c>
      <c r="AK73" s="27">
        <f t="shared" si="67"/>
        <v>-0.5199999999999996</v>
      </c>
      <c r="AL73" s="26">
        <f t="shared" si="67"/>
        <v>-7.459999999999997</v>
      </c>
      <c r="AM73" s="23">
        <f t="shared" si="67"/>
        <v>-3.2300000000000004</v>
      </c>
      <c r="AN73" s="23">
        <f t="shared" si="67"/>
        <v>-3.57</v>
      </c>
      <c r="AO73" s="23">
        <f t="shared" si="67"/>
        <v>1.3100000000000005</v>
      </c>
      <c r="AP73" s="23">
        <f t="shared" si="67"/>
        <v>0.8799999999999999</v>
      </c>
      <c r="AQ73" s="26">
        <f t="shared" si="67"/>
        <v>-4.609999999999999</v>
      </c>
    </row>
    <row r="74" spans="1:43" ht="11.25">
      <c r="A74" s="16" t="s">
        <v>168</v>
      </c>
      <c r="B74" s="16" t="s">
        <v>168</v>
      </c>
      <c r="C74" s="16" t="s">
        <v>169</v>
      </c>
      <c r="D74" s="17">
        <v>2.02</v>
      </c>
      <c r="E74" s="17">
        <v>2.83</v>
      </c>
      <c r="F74" s="17">
        <v>2.83</v>
      </c>
      <c r="G74" s="17">
        <v>3.74</v>
      </c>
      <c r="H74" s="18">
        <f>SUM(D74:G74)</f>
        <v>11.42</v>
      </c>
      <c r="I74" s="17">
        <v>2.79</v>
      </c>
      <c r="J74" s="17">
        <v>2.35</v>
      </c>
      <c r="K74" s="17">
        <v>4.21</v>
      </c>
      <c r="L74" s="17">
        <v>5.06</v>
      </c>
      <c r="M74" s="18">
        <f>SUM(I74:L74)</f>
        <v>14.41</v>
      </c>
      <c r="N74" s="17">
        <v>4.08</v>
      </c>
      <c r="O74" s="17">
        <v>3.91</v>
      </c>
      <c r="P74" s="17">
        <v>7.44</v>
      </c>
      <c r="Q74" s="17">
        <v>5.52</v>
      </c>
      <c r="R74" s="18">
        <f>SUM(N74:Q74)</f>
        <v>20.95</v>
      </c>
      <c r="S74" s="17">
        <v>4.44</v>
      </c>
      <c r="T74" s="17">
        <v>4.3</v>
      </c>
      <c r="U74" s="17">
        <v>7.32</v>
      </c>
      <c r="V74" s="17">
        <v>5.93</v>
      </c>
      <c r="W74" s="25">
        <f>SUM(S74:V74)</f>
        <v>21.990000000000002</v>
      </c>
      <c r="X74" s="17">
        <v>6.37</v>
      </c>
      <c r="Y74" s="17">
        <v>6.1</v>
      </c>
      <c r="Z74" s="17">
        <v>7.99</v>
      </c>
      <c r="AA74" s="17">
        <v>6.64</v>
      </c>
      <c r="AB74" s="20">
        <f>SUM(X74:AA74)</f>
        <v>27.1</v>
      </c>
      <c r="AC74" s="17">
        <v>7.43</v>
      </c>
      <c r="AD74" s="17">
        <v>7.43</v>
      </c>
      <c r="AE74" s="17">
        <v>8.86</v>
      </c>
      <c r="AF74" s="17">
        <v>6.01</v>
      </c>
      <c r="AG74" s="20">
        <f>SUM(AC74:AF74)</f>
        <v>29.729999999999997</v>
      </c>
      <c r="AH74" s="27">
        <v>2.97</v>
      </c>
      <c r="AI74" s="27">
        <v>3.15</v>
      </c>
      <c r="AJ74" s="27">
        <v>5.52</v>
      </c>
      <c r="AK74" s="27">
        <v>4.66</v>
      </c>
      <c r="AL74" s="22">
        <f t="shared" si="65"/>
        <v>16.3</v>
      </c>
      <c r="AM74" s="23">
        <v>3.96</v>
      </c>
      <c r="AN74" s="23">
        <v>3.86</v>
      </c>
      <c r="AO74" s="23">
        <v>12.09</v>
      </c>
      <c r="AP74" s="23">
        <v>6.88</v>
      </c>
      <c r="AQ74" s="22">
        <f t="shared" si="66"/>
        <v>26.79</v>
      </c>
    </row>
    <row r="75" spans="1:43" ht="11.25">
      <c r="A75" s="16" t="s">
        <v>170</v>
      </c>
      <c r="B75" s="16" t="s">
        <v>170</v>
      </c>
      <c r="C75" s="16" t="s">
        <v>171</v>
      </c>
      <c r="D75" s="17">
        <v>4.56</v>
      </c>
      <c r="E75" s="17">
        <v>7.16</v>
      </c>
      <c r="F75" s="17">
        <v>7.58</v>
      </c>
      <c r="G75" s="17">
        <v>6.38</v>
      </c>
      <c r="H75" s="18">
        <f>SUM(D75:G75)</f>
        <v>25.679999999999996</v>
      </c>
      <c r="I75" s="17">
        <v>5.15</v>
      </c>
      <c r="J75" s="17">
        <v>7.17</v>
      </c>
      <c r="K75" s="17">
        <v>8.59</v>
      </c>
      <c r="L75" s="17">
        <v>7.12</v>
      </c>
      <c r="M75" s="18">
        <f>SUM(I75:L75)</f>
        <v>28.03</v>
      </c>
      <c r="N75" s="17">
        <v>6.24</v>
      </c>
      <c r="O75" s="17">
        <v>8.28</v>
      </c>
      <c r="P75" s="17">
        <v>8.71</v>
      </c>
      <c r="Q75" s="17">
        <v>6.76</v>
      </c>
      <c r="R75" s="18">
        <f>SUM(N75:Q75)</f>
        <v>29.990000000000002</v>
      </c>
      <c r="S75" s="17">
        <v>6.45</v>
      </c>
      <c r="T75" s="17">
        <v>8.16</v>
      </c>
      <c r="U75" s="17">
        <v>8.41</v>
      </c>
      <c r="V75" s="17">
        <v>5.84</v>
      </c>
      <c r="W75" s="25">
        <f>SUM(S75:V75)</f>
        <v>28.86</v>
      </c>
      <c r="X75" s="17">
        <v>5.1</v>
      </c>
      <c r="Y75" s="17">
        <v>8.38</v>
      </c>
      <c r="Z75" s="17">
        <v>9.63</v>
      </c>
      <c r="AA75" s="17">
        <v>7.53</v>
      </c>
      <c r="AB75" s="20">
        <f>SUM(X75:AA75)</f>
        <v>30.64</v>
      </c>
      <c r="AC75" s="17">
        <v>7.2</v>
      </c>
      <c r="AD75" s="17">
        <v>9.18</v>
      </c>
      <c r="AE75" s="17">
        <v>9.49</v>
      </c>
      <c r="AF75" s="17">
        <v>7.57</v>
      </c>
      <c r="AG75" s="20">
        <f>SUM(AC75:AF75)</f>
        <v>33.44</v>
      </c>
      <c r="AH75" s="27">
        <v>4.73</v>
      </c>
      <c r="AI75" s="27">
        <v>6.38</v>
      </c>
      <c r="AJ75" s="27">
        <v>7.47</v>
      </c>
      <c r="AK75" s="27">
        <v>5.18</v>
      </c>
      <c r="AL75" s="22">
        <f t="shared" si="65"/>
        <v>23.759999999999998</v>
      </c>
      <c r="AM75" s="23">
        <v>7.19</v>
      </c>
      <c r="AN75" s="23">
        <v>7.43</v>
      </c>
      <c r="AO75" s="23">
        <v>10.78</v>
      </c>
      <c r="AP75" s="23">
        <v>6</v>
      </c>
      <c r="AQ75" s="22">
        <f t="shared" si="66"/>
        <v>31.4</v>
      </c>
    </row>
    <row r="76" spans="1:43" ht="11.25">
      <c r="A76" s="16" t="s">
        <v>181</v>
      </c>
      <c r="B76" s="16" t="s">
        <v>182</v>
      </c>
      <c r="C76" s="16" t="s">
        <v>183</v>
      </c>
      <c r="D76" s="19">
        <f aca="true" t="shared" si="68" ref="D76:AQ76">D77-D78</f>
        <v>4.240000000000002</v>
      </c>
      <c r="E76" s="19">
        <f t="shared" si="68"/>
        <v>3.0600000000000023</v>
      </c>
      <c r="F76" s="19">
        <f t="shared" si="68"/>
        <v>3.039999999999999</v>
      </c>
      <c r="G76" s="19">
        <f t="shared" si="68"/>
        <v>2.969999999999999</v>
      </c>
      <c r="H76" s="25">
        <f t="shared" si="68"/>
        <v>13.31000000000003</v>
      </c>
      <c r="I76" s="19">
        <f t="shared" si="68"/>
        <v>-1.720000000000006</v>
      </c>
      <c r="J76" s="19">
        <f t="shared" si="68"/>
        <v>6.789999999999992</v>
      </c>
      <c r="K76" s="19">
        <f t="shared" si="68"/>
        <v>0.9399999999999977</v>
      </c>
      <c r="L76" s="19">
        <f t="shared" si="68"/>
        <v>-1.9499999999999957</v>
      </c>
      <c r="M76" s="25">
        <f t="shared" si="68"/>
        <v>4.060000000000002</v>
      </c>
      <c r="N76" s="19">
        <f t="shared" si="68"/>
        <v>-1.759999999999998</v>
      </c>
      <c r="O76" s="19">
        <f t="shared" si="68"/>
        <v>10.620000000000005</v>
      </c>
      <c r="P76" s="19">
        <f t="shared" si="68"/>
        <v>12.139999999999993</v>
      </c>
      <c r="Q76" s="19">
        <f t="shared" si="68"/>
        <v>3.1000000000000085</v>
      </c>
      <c r="R76" s="25">
        <f t="shared" si="68"/>
        <v>24.099999999999966</v>
      </c>
      <c r="S76" s="19">
        <f t="shared" si="68"/>
        <v>-3.0900000000000034</v>
      </c>
      <c r="T76" s="19">
        <f t="shared" si="68"/>
        <v>11.290000000000006</v>
      </c>
      <c r="U76" s="19">
        <f t="shared" si="68"/>
        <v>13.88000000000001</v>
      </c>
      <c r="V76" s="19">
        <f t="shared" si="68"/>
        <v>-0.9300000000000068</v>
      </c>
      <c r="W76" s="25">
        <f t="shared" si="68"/>
        <v>21.149999999999977</v>
      </c>
      <c r="X76" s="19">
        <f t="shared" si="68"/>
        <v>-1.1399999999999935</v>
      </c>
      <c r="Y76" s="19">
        <f t="shared" si="68"/>
        <v>8.939999999999998</v>
      </c>
      <c r="Z76" s="19">
        <f t="shared" si="68"/>
        <v>17.419999999999995</v>
      </c>
      <c r="AA76" s="19">
        <f t="shared" si="68"/>
        <v>6.9399999999999835</v>
      </c>
      <c r="AB76" s="25">
        <f t="shared" si="68"/>
        <v>32.160000000000025</v>
      </c>
      <c r="AC76" s="19">
        <f t="shared" si="68"/>
        <v>-0.11999999999999744</v>
      </c>
      <c r="AD76" s="19">
        <f t="shared" si="68"/>
        <v>12.210000000000008</v>
      </c>
      <c r="AE76" s="19">
        <f t="shared" si="68"/>
        <v>10.030000000000001</v>
      </c>
      <c r="AF76" s="19">
        <f t="shared" si="68"/>
        <v>-3.1200000000000045</v>
      </c>
      <c r="AG76" s="25">
        <f t="shared" si="68"/>
        <v>19.00000000000003</v>
      </c>
      <c r="AH76" s="21">
        <f t="shared" si="68"/>
        <v>2.5800000000000054</v>
      </c>
      <c r="AI76" s="21">
        <f t="shared" si="68"/>
        <v>9.68</v>
      </c>
      <c r="AJ76" s="21">
        <f t="shared" si="68"/>
        <v>11.600000000000009</v>
      </c>
      <c r="AK76" s="21">
        <f t="shared" si="68"/>
        <v>5.680000000000014</v>
      </c>
      <c r="AL76" s="26">
        <f t="shared" si="68"/>
        <v>29.54000000000005</v>
      </c>
      <c r="AM76" s="23">
        <f t="shared" si="68"/>
        <v>9.229999999999997</v>
      </c>
      <c r="AN76" s="23">
        <f t="shared" si="68"/>
        <v>9.89</v>
      </c>
      <c r="AO76" s="23">
        <f t="shared" si="68"/>
        <v>10.700000000000003</v>
      </c>
      <c r="AP76" s="23">
        <f t="shared" si="68"/>
        <v>6.310000000000002</v>
      </c>
      <c r="AQ76" s="26">
        <f t="shared" si="68"/>
        <v>36.130000000000024</v>
      </c>
    </row>
    <row r="77" spans="1:43" ht="11.25">
      <c r="A77" s="16" t="s">
        <v>143</v>
      </c>
      <c r="B77" s="16" t="s">
        <v>184</v>
      </c>
      <c r="C77" s="16" t="s">
        <v>144</v>
      </c>
      <c r="D77" s="19">
        <f aca="true" t="shared" si="69" ref="D77:G78">+D80+D83+D86</f>
        <v>43.99000000000001</v>
      </c>
      <c r="E77" s="19">
        <f t="shared" si="69"/>
        <v>37.21</v>
      </c>
      <c r="F77" s="19">
        <f t="shared" si="69"/>
        <v>41.33</v>
      </c>
      <c r="G77" s="19">
        <f t="shared" si="69"/>
        <v>51.76</v>
      </c>
      <c r="H77" s="18">
        <f>SUM(D77:G77)</f>
        <v>174.29000000000002</v>
      </c>
      <c r="I77" s="19">
        <f aca="true" t="shared" si="70" ref="I77:L78">+I80+I83+I86</f>
        <v>34.669999999999995</v>
      </c>
      <c r="J77" s="19">
        <f t="shared" si="70"/>
        <v>40.029999999999994</v>
      </c>
      <c r="K77" s="19">
        <f t="shared" si="70"/>
        <v>39.42999999999999</v>
      </c>
      <c r="L77" s="19">
        <f t="shared" si="70"/>
        <v>52.57</v>
      </c>
      <c r="M77" s="18">
        <f>SUM(I77:L77)</f>
        <v>166.7</v>
      </c>
      <c r="N77" s="19">
        <f aca="true" t="shared" si="71" ref="N77:Q78">+N80+N83+N86</f>
        <v>50.39</v>
      </c>
      <c r="O77" s="19">
        <f t="shared" si="71"/>
        <v>61.49</v>
      </c>
      <c r="P77" s="19">
        <f t="shared" si="71"/>
        <v>67.71</v>
      </c>
      <c r="Q77" s="19">
        <f t="shared" si="71"/>
        <v>68.93</v>
      </c>
      <c r="R77" s="18">
        <f>SUM(N77:Q77)</f>
        <v>248.51999999999998</v>
      </c>
      <c r="S77" s="19">
        <f aca="true" t="shared" si="72" ref="S77:V78">+S80+S83+S86</f>
        <v>57.49</v>
      </c>
      <c r="T77" s="19">
        <f t="shared" si="72"/>
        <v>62.89</v>
      </c>
      <c r="U77" s="19">
        <f t="shared" si="72"/>
        <v>65.64</v>
      </c>
      <c r="V77" s="19">
        <f t="shared" si="72"/>
        <v>67.14</v>
      </c>
      <c r="W77" s="18">
        <f>SUM(S77:V77)</f>
        <v>253.15999999999997</v>
      </c>
      <c r="X77" s="19">
        <f aca="true" t="shared" si="73" ref="X77:AP78">+X80+X83+X86</f>
        <v>61.46</v>
      </c>
      <c r="Y77" s="19">
        <f t="shared" si="73"/>
        <v>65.63</v>
      </c>
      <c r="Z77" s="19">
        <f t="shared" si="73"/>
        <v>73.88</v>
      </c>
      <c r="AA77" s="19">
        <f t="shared" si="73"/>
        <v>72.25999999999999</v>
      </c>
      <c r="AB77" s="18">
        <f>SUM(X77:AA77)</f>
        <v>273.23</v>
      </c>
      <c r="AC77" s="19">
        <f t="shared" si="73"/>
        <v>59.04</v>
      </c>
      <c r="AD77" s="19">
        <f t="shared" si="73"/>
        <v>63.57000000000001</v>
      </c>
      <c r="AE77" s="19">
        <f t="shared" si="73"/>
        <v>60.36</v>
      </c>
      <c r="AF77" s="19">
        <f t="shared" si="73"/>
        <v>61.879999999999995</v>
      </c>
      <c r="AG77" s="20">
        <f>SUM(AC77:AF77)</f>
        <v>244.85000000000002</v>
      </c>
      <c r="AH77" s="21">
        <f t="shared" si="73"/>
        <v>49.93</v>
      </c>
      <c r="AI77" s="21">
        <f t="shared" si="73"/>
        <v>49.38</v>
      </c>
      <c r="AJ77" s="21">
        <f t="shared" si="73"/>
        <v>51.290000000000006</v>
      </c>
      <c r="AK77" s="21">
        <f t="shared" si="73"/>
        <v>50.620000000000005</v>
      </c>
      <c r="AL77" s="22">
        <f t="shared" si="65"/>
        <v>201.22000000000003</v>
      </c>
      <c r="AM77" s="23">
        <f t="shared" si="73"/>
        <v>49</v>
      </c>
      <c r="AN77" s="23">
        <f t="shared" si="73"/>
        <v>49.31</v>
      </c>
      <c r="AO77" s="23">
        <f t="shared" si="73"/>
        <v>51.43000000000001</v>
      </c>
      <c r="AP77" s="23">
        <f t="shared" si="73"/>
        <v>55.300000000000004</v>
      </c>
      <c r="AQ77" s="22">
        <f t="shared" si="66"/>
        <v>205.04000000000002</v>
      </c>
    </row>
    <row r="78" spans="1:43" ht="11.25">
      <c r="A78" s="16" t="s">
        <v>145</v>
      </c>
      <c r="B78" s="16" t="s">
        <v>185</v>
      </c>
      <c r="C78" s="16" t="s">
        <v>146</v>
      </c>
      <c r="D78" s="19">
        <f t="shared" si="69"/>
        <v>39.75000000000001</v>
      </c>
      <c r="E78" s="19">
        <f t="shared" si="69"/>
        <v>34.15</v>
      </c>
      <c r="F78" s="19">
        <f t="shared" si="69"/>
        <v>38.29</v>
      </c>
      <c r="G78" s="19">
        <f t="shared" si="69"/>
        <v>48.79</v>
      </c>
      <c r="H78" s="18">
        <f>SUM(D78:G78)</f>
        <v>160.98</v>
      </c>
      <c r="I78" s="19">
        <f t="shared" si="70"/>
        <v>36.39</v>
      </c>
      <c r="J78" s="19">
        <f t="shared" si="70"/>
        <v>33.24</v>
      </c>
      <c r="K78" s="19">
        <f t="shared" si="70"/>
        <v>38.489999999999995</v>
      </c>
      <c r="L78" s="19">
        <f t="shared" si="70"/>
        <v>54.519999999999996</v>
      </c>
      <c r="M78" s="18">
        <f>SUM(I78:L78)</f>
        <v>162.64</v>
      </c>
      <c r="N78" s="19">
        <f t="shared" si="71"/>
        <v>52.15</v>
      </c>
      <c r="O78" s="19">
        <f t="shared" si="71"/>
        <v>50.87</v>
      </c>
      <c r="P78" s="19">
        <f t="shared" si="71"/>
        <v>55.57</v>
      </c>
      <c r="Q78" s="19">
        <f t="shared" si="71"/>
        <v>65.83</v>
      </c>
      <c r="R78" s="18">
        <f>SUM(N78:Q78)</f>
        <v>224.42000000000002</v>
      </c>
      <c r="S78" s="19">
        <f t="shared" si="72"/>
        <v>60.580000000000005</v>
      </c>
      <c r="T78" s="19">
        <f t="shared" si="72"/>
        <v>51.599999999999994</v>
      </c>
      <c r="U78" s="19">
        <f t="shared" si="72"/>
        <v>51.75999999999999</v>
      </c>
      <c r="V78" s="19">
        <f t="shared" si="72"/>
        <v>68.07000000000001</v>
      </c>
      <c r="W78" s="18">
        <f>SUM(S78:V78)</f>
        <v>232.01</v>
      </c>
      <c r="X78" s="19">
        <f t="shared" si="73"/>
        <v>62.599999999999994</v>
      </c>
      <c r="Y78" s="19">
        <f t="shared" si="73"/>
        <v>56.69</v>
      </c>
      <c r="Z78" s="19">
        <f t="shared" si="73"/>
        <v>56.46</v>
      </c>
      <c r="AA78" s="19">
        <f t="shared" si="73"/>
        <v>65.32000000000001</v>
      </c>
      <c r="AB78" s="18">
        <f>SUM(X78:AA78)</f>
        <v>241.07</v>
      </c>
      <c r="AC78" s="19">
        <f t="shared" si="73"/>
        <v>59.16</v>
      </c>
      <c r="AD78" s="19">
        <f t="shared" si="73"/>
        <v>51.36</v>
      </c>
      <c r="AE78" s="19">
        <f t="shared" si="73"/>
        <v>50.33</v>
      </c>
      <c r="AF78" s="19">
        <f t="shared" si="73"/>
        <v>65</v>
      </c>
      <c r="AG78" s="20">
        <f>SUM(AC78:AF78)</f>
        <v>225.85</v>
      </c>
      <c r="AH78" s="21">
        <f t="shared" si="73"/>
        <v>47.349999999999994</v>
      </c>
      <c r="AI78" s="21">
        <f t="shared" si="73"/>
        <v>39.7</v>
      </c>
      <c r="AJ78" s="21">
        <f t="shared" si="73"/>
        <v>39.69</v>
      </c>
      <c r="AK78" s="21">
        <f t="shared" si="73"/>
        <v>44.93999999999999</v>
      </c>
      <c r="AL78" s="22">
        <f t="shared" si="65"/>
        <v>171.67999999999998</v>
      </c>
      <c r="AM78" s="23">
        <f t="shared" si="73"/>
        <v>39.77</v>
      </c>
      <c r="AN78" s="23">
        <f t="shared" si="73"/>
        <v>39.42</v>
      </c>
      <c r="AO78" s="23">
        <f t="shared" si="73"/>
        <v>40.730000000000004</v>
      </c>
      <c r="AP78" s="23">
        <f t="shared" si="73"/>
        <v>48.99</v>
      </c>
      <c r="AQ78" s="22">
        <f t="shared" si="66"/>
        <v>168.91</v>
      </c>
    </row>
    <row r="79" spans="1:43" ht="11.25">
      <c r="A79" s="16" t="s">
        <v>165</v>
      </c>
      <c r="B79" s="16" t="s">
        <v>186</v>
      </c>
      <c r="C79" s="16" t="s">
        <v>167</v>
      </c>
      <c r="D79" s="17">
        <f aca="true" t="shared" si="74" ref="D79:AQ79">D80-D81</f>
        <v>1.06</v>
      </c>
      <c r="E79" s="17">
        <f t="shared" si="74"/>
        <v>0.77</v>
      </c>
      <c r="F79" s="17">
        <f t="shared" si="74"/>
        <v>-0.17999999999999972</v>
      </c>
      <c r="G79" s="17">
        <f t="shared" si="74"/>
        <v>-0.6699999999999995</v>
      </c>
      <c r="H79" s="18">
        <f t="shared" si="74"/>
        <v>0.9800000000000004</v>
      </c>
      <c r="I79" s="17">
        <f t="shared" si="74"/>
        <v>0.18999999999999995</v>
      </c>
      <c r="J79" s="17">
        <f t="shared" si="74"/>
        <v>0.29000000000000004</v>
      </c>
      <c r="K79" s="17">
        <f t="shared" si="74"/>
        <v>0.10999999999999988</v>
      </c>
      <c r="L79" s="17">
        <f t="shared" si="74"/>
        <v>-0.9499999999999997</v>
      </c>
      <c r="M79" s="18">
        <f t="shared" si="74"/>
        <v>-0.35999999999999943</v>
      </c>
      <c r="N79" s="17">
        <f t="shared" si="74"/>
        <v>0.54</v>
      </c>
      <c r="O79" s="17">
        <f t="shared" si="74"/>
        <v>1.0299999999999996</v>
      </c>
      <c r="P79" s="17">
        <f t="shared" si="74"/>
        <v>1.21</v>
      </c>
      <c r="Q79" s="17">
        <f t="shared" si="74"/>
        <v>0.5299999999999998</v>
      </c>
      <c r="R79" s="18">
        <f t="shared" si="74"/>
        <v>3.3099999999999987</v>
      </c>
      <c r="S79" s="17">
        <f t="shared" si="74"/>
        <v>0.8799999999999999</v>
      </c>
      <c r="T79" s="17">
        <f t="shared" si="74"/>
        <v>0.8799999999999994</v>
      </c>
      <c r="U79" s="17">
        <f t="shared" si="74"/>
        <v>1</v>
      </c>
      <c r="V79" s="17">
        <f t="shared" si="74"/>
        <v>0.8399999999999999</v>
      </c>
      <c r="W79" s="25">
        <f t="shared" si="74"/>
        <v>3.599999999999998</v>
      </c>
      <c r="X79" s="17">
        <f t="shared" si="74"/>
        <v>0.09999999999999964</v>
      </c>
      <c r="Y79" s="17">
        <f t="shared" si="74"/>
        <v>0.75</v>
      </c>
      <c r="Z79" s="17">
        <f t="shared" si="74"/>
        <v>1.12</v>
      </c>
      <c r="AA79" s="17">
        <f t="shared" si="74"/>
        <v>0.8200000000000003</v>
      </c>
      <c r="AB79" s="25">
        <f t="shared" si="74"/>
        <v>2.789999999999999</v>
      </c>
      <c r="AC79" s="17">
        <f t="shared" si="74"/>
        <v>0.17999999999999972</v>
      </c>
      <c r="AD79" s="17">
        <f t="shared" si="74"/>
        <v>0.4500000000000002</v>
      </c>
      <c r="AE79" s="17">
        <f t="shared" si="74"/>
        <v>0.25</v>
      </c>
      <c r="AF79" s="17">
        <f t="shared" si="74"/>
        <v>-0.15000000000000036</v>
      </c>
      <c r="AG79" s="25">
        <f t="shared" si="74"/>
        <v>0.7300000000000004</v>
      </c>
      <c r="AH79" s="27">
        <f t="shared" si="74"/>
        <v>0.10000000000000009</v>
      </c>
      <c r="AI79" s="27">
        <f t="shared" si="74"/>
        <v>0.06999999999999984</v>
      </c>
      <c r="AJ79" s="27">
        <f t="shared" si="74"/>
        <v>0.1599999999999997</v>
      </c>
      <c r="AK79" s="27">
        <f t="shared" si="74"/>
        <v>0.27</v>
      </c>
      <c r="AL79" s="26">
        <f t="shared" si="74"/>
        <v>0.5999999999999996</v>
      </c>
      <c r="AM79" s="23">
        <f t="shared" si="74"/>
        <v>0.4400000000000004</v>
      </c>
      <c r="AN79" s="23">
        <f t="shared" si="74"/>
        <v>0.020000000000000018</v>
      </c>
      <c r="AO79" s="23">
        <f t="shared" si="74"/>
        <v>0.3599999999999999</v>
      </c>
      <c r="AP79" s="23">
        <f t="shared" si="74"/>
        <v>-0.16000000000000014</v>
      </c>
      <c r="AQ79" s="26">
        <f t="shared" si="74"/>
        <v>0.6600000000000001</v>
      </c>
    </row>
    <row r="80" spans="1:43" ht="11.25">
      <c r="A80" s="16" t="s">
        <v>168</v>
      </c>
      <c r="B80" s="16" t="s">
        <v>168</v>
      </c>
      <c r="C80" s="16" t="s">
        <v>169</v>
      </c>
      <c r="D80" s="17">
        <v>2.7</v>
      </c>
      <c r="E80" s="17">
        <v>3.41</v>
      </c>
      <c r="F80" s="17">
        <v>4.04</v>
      </c>
      <c r="G80" s="17">
        <v>2.9400000000000004</v>
      </c>
      <c r="H80" s="18">
        <f>SUM(D80:G80)</f>
        <v>13.09</v>
      </c>
      <c r="I80" s="17">
        <v>2.4299999999999997</v>
      </c>
      <c r="J80" s="17">
        <v>2.62</v>
      </c>
      <c r="K80" s="17">
        <v>3.68</v>
      </c>
      <c r="L80" s="17">
        <v>2.5300000000000002</v>
      </c>
      <c r="M80" s="18">
        <f>SUM(I80:L80)</f>
        <v>11.260000000000002</v>
      </c>
      <c r="N80" s="17">
        <v>1.92</v>
      </c>
      <c r="O80" s="17">
        <v>2.9299999999999997</v>
      </c>
      <c r="P80" s="17">
        <v>3.85</v>
      </c>
      <c r="Q80" s="17">
        <v>2.59</v>
      </c>
      <c r="R80" s="18">
        <f>SUM(N80:Q80)</f>
        <v>11.29</v>
      </c>
      <c r="S80" s="17">
        <v>2.94</v>
      </c>
      <c r="T80" s="17">
        <v>3.78</v>
      </c>
      <c r="U80" s="17">
        <v>4.87</v>
      </c>
      <c r="V80" s="17">
        <v>4.04</v>
      </c>
      <c r="W80" s="25">
        <f aca="true" t="shared" si="75" ref="W80:W87">SUM(S80:V80)</f>
        <v>15.629999999999999</v>
      </c>
      <c r="X80" s="17">
        <v>2.8499999999999996</v>
      </c>
      <c r="Y80" s="17">
        <v>4.08</v>
      </c>
      <c r="Z80" s="17">
        <v>5.61</v>
      </c>
      <c r="AA80" s="17">
        <v>4.21</v>
      </c>
      <c r="AB80" s="25">
        <f>SUM(X80:AA80)</f>
        <v>16.75</v>
      </c>
      <c r="AC80" s="17">
        <v>2.82</v>
      </c>
      <c r="AD80" s="17">
        <v>2.99</v>
      </c>
      <c r="AE80" s="17">
        <v>3.92</v>
      </c>
      <c r="AF80" s="17">
        <v>2.55</v>
      </c>
      <c r="AG80" s="20">
        <f>SUM(AC80:AF80)</f>
        <v>12.280000000000001</v>
      </c>
      <c r="AH80" s="27">
        <v>1.9300000000000002</v>
      </c>
      <c r="AI80" s="27">
        <v>2.34</v>
      </c>
      <c r="AJ80" s="27">
        <v>3.02</v>
      </c>
      <c r="AK80" s="27">
        <v>2.25</v>
      </c>
      <c r="AL80" s="22">
        <f>SUM(AH80:AK80)</f>
        <v>9.54</v>
      </c>
      <c r="AM80" s="23">
        <v>2.0300000000000002</v>
      </c>
      <c r="AN80" s="23">
        <v>2.32</v>
      </c>
      <c r="AO80" s="23">
        <v>3.23</v>
      </c>
      <c r="AP80" s="23">
        <v>2.26</v>
      </c>
      <c r="AQ80" s="22">
        <f>SUM(AM80:AP80)</f>
        <v>9.84</v>
      </c>
    </row>
    <row r="81" spans="1:43" ht="11.25">
      <c r="A81" s="16" t="s">
        <v>170</v>
      </c>
      <c r="B81" s="16" t="s">
        <v>170</v>
      </c>
      <c r="C81" s="16" t="s">
        <v>171</v>
      </c>
      <c r="D81" s="17">
        <v>1.6400000000000001</v>
      </c>
      <c r="E81" s="17">
        <v>2.64</v>
      </c>
      <c r="F81" s="17">
        <v>4.22</v>
      </c>
      <c r="G81" s="17">
        <v>3.61</v>
      </c>
      <c r="H81" s="18">
        <f>SUM(D81:G81)</f>
        <v>12.11</v>
      </c>
      <c r="I81" s="17">
        <v>2.2399999999999998</v>
      </c>
      <c r="J81" s="17">
        <v>2.33</v>
      </c>
      <c r="K81" s="17">
        <v>3.5700000000000003</v>
      </c>
      <c r="L81" s="17">
        <v>3.48</v>
      </c>
      <c r="M81" s="18">
        <f>SUM(I81:L81)</f>
        <v>11.620000000000001</v>
      </c>
      <c r="N81" s="17">
        <v>1.38</v>
      </c>
      <c r="O81" s="17">
        <v>1.9000000000000001</v>
      </c>
      <c r="P81" s="17">
        <v>2.64</v>
      </c>
      <c r="Q81" s="17">
        <v>2.06</v>
      </c>
      <c r="R81" s="18">
        <f>SUM(N81:Q81)</f>
        <v>7.98</v>
      </c>
      <c r="S81" s="17">
        <v>2.06</v>
      </c>
      <c r="T81" s="17">
        <v>2.9000000000000004</v>
      </c>
      <c r="U81" s="17">
        <v>3.87</v>
      </c>
      <c r="V81" s="17">
        <v>3.2</v>
      </c>
      <c r="W81" s="25">
        <f t="shared" si="75"/>
        <v>12.030000000000001</v>
      </c>
      <c r="X81" s="17">
        <v>2.75</v>
      </c>
      <c r="Y81" s="17">
        <v>3.33</v>
      </c>
      <c r="Z81" s="17">
        <v>4.49</v>
      </c>
      <c r="AA81" s="17">
        <v>3.3899999999999997</v>
      </c>
      <c r="AB81" s="25">
        <f>SUM(X81:AA81)</f>
        <v>13.96</v>
      </c>
      <c r="AC81" s="17">
        <v>2.64</v>
      </c>
      <c r="AD81" s="17">
        <v>2.54</v>
      </c>
      <c r="AE81" s="17">
        <v>3.67</v>
      </c>
      <c r="AF81" s="17">
        <v>2.7</v>
      </c>
      <c r="AG81" s="20">
        <f>SUM(AC81:AF81)</f>
        <v>11.55</v>
      </c>
      <c r="AH81" s="27">
        <v>1.83</v>
      </c>
      <c r="AI81" s="27">
        <v>2.27</v>
      </c>
      <c r="AJ81" s="27">
        <v>2.8600000000000003</v>
      </c>
      <c r="AK81" s="27">
        <v>1.98</v>
      </c>
      <c r="AL81" s="22">
        <f>SUM(AH81:AK81)</f>
        <v>8.94</v>
      </c>
      <c r="AM81" s="23">
        <v>1.5899999999999999</v>
      </c>
      <c r="AN81" s="23">
        <v>2.3</v>
      </c>
      <c r="AO81" s="23">
        <v>2.87</v>
      </c>
      <c r="AP81" s="23">
        <v>2.42</v>
      </c>
      <c r="AQ81" s="22">
        <f>SUM(AM81:AP81)</f>
        <v>9.18</v>
      </c>
    </row>
    <row r="82" spans="1:43" ht="11.25">
      <c r="A82" s="16" t="s">
        <v>172</v>
      </c>
      <c r="B82" s="16" t="s">
        <v>173</v>
      </c>
      <c r="C82" s="16" t="s">
        <v>174</v>
      </c>
      <c r="D82" s="17">
        <f aca="true" t="shared" si="76" ref="D82:AQ82">D83-D84</f>
        <v>3</v>
      </c>
      <c r="E82" s="17">
        <f t="shared" si="76"/>
        <v>2.8700000000000045</v>
      </c>
      <c r="F82" s="17">
        <f t="shared" si="76"/>
        <v>2.819999999999993</v>
      </c>
      <c r="G82" s="17">
        <f t="shared" si="76"/>
        <v>3.5700000000000003</v>
      </c>
      <c r="H82" s="18">
        <f t="shared" si="76"/>
        <v>12.259999999999991</v>
      </c>
      <c r="I82" s="17">
        <f t="shared" si="76"/>
        <v>-2.1999999999999993</v>
      </c>
      <c r="J82" s="17">
        <f t="shared" si="76"/>
        <v>6.139999999999997</v>
      </c>
      <c r="K82" s="17">
        <f t="shared" si="76"/>
        <v>0.8599999999999994</v>
      </c>
      <c r="L82" s="17">
        <f t="shared" si="76"/>
        <v>-1.2299999999999969</v>
      </c>
      <c r="M82" s="18">
        <f t="shared" si="76"/>
        <v>3.569999999999993</v>
      </c>
      <c r="N82" s="17">
        <f t="shared" si="76"/>
        <v>-1.6599999999999966</v>
      </c>
      <c r="O82" s="17">
        <f t="shared" si="76"/>
        <v>9.719999999999999</v>
      </c>
      <c r="P82" s="17">
        <f t="shared" si="76"/>
        <v>11.290000000000006</v>
      </c>
      <c r="Q82" s="17">
        <f t="shared" si="76"/>
        <v>2.45000000000001</v>
      </c>
      <c r="R82" s="18">
        <f t="shared" si="76"/>
        <v>21.80000000000001</v>
      </c>
      <c r="S82" s="17">
        <f t="shared" si="76"/>
        <v>-3.5700000000000003</v>
      </c>
      <c r="T82" s="17">
        <f t="shared" si="76"/>
        <v>9.800000000000004</v>
      </c>
      <c r="U82" s="17">
        <f t="shared" si="76"/>
        <v>12.120000000000012</v>
      </c>
      <c r="V82" s="17">
        <f t="shared" si="76"/>
        <v>-2.0900000000000034</v>
      </c>
      <c r="W82" s="25">
        <f t="shared" si="76"/>
        <v>16.26000000000002</v>
      </c>
      <c r="X82" s="17">
        <f t="shared" si="76"/>
        <v>-1.5499999999999972</v>
      </c>
      <c r="Y82" s="17">
        <f t="shared" si="76"/>
        <v>8.470000000000006</v>
      </c>
      <c r="Z82" s="17">
        <f t="shared" si="76"/>
        <v>15.850000000000001</v>
      </c>
      <c r="AA82" s="17">
        <f t="shared" si="76"/>
        <v>5.349999999999994</v>
      </c>
      <c r="AB82" s="25">
        <f t="shared" si="76"/>
        <v>28.120000000000005</v>
      </c>
      <c r="AC82" s="17">
        <f t="shared" si="76"/>
        <v>0.980000000000004</v>
      </c>
      <c r="AD82" s="17">
        <f t="shared" si="76"/>
        <v>11.719999999999999</v>
      </c>
      <c r="AE82" s="17">
        <f t="shared" si="76"/>
        <v>10.54</v>
      </c>
      <c r="AF82" s="17">
        <f t="shared" si="76"/>
        <v>-2.950000000000003</v>
      </c>
      <c r="AG82" s="25">
        <f t="shared" si="76"/>
        <v>20.289999999999992</v>
      </c>
      <c r="AH82" s="27">
        <f t="shared" si="76"/>
        <v>2.3900000000000006</v>
      </c>
      <c r="AI82" s="27">
        <f t="shared" si="76"/>
        <v>8.86</v>
      </c>
      <c r="AJ82" s="27">
        <f t="shared" si="76"/>
        <v>11.040000000000006</v>
      </c>
      <c r="AK82" s="27">
        <f t="shared" si="76"/>
        <v>4.940000000000005</v>
      </c>
      <c r="AL82" s="26">
        <f t="shared" si="76"/>
        <v>27.230000000000018</v>
      </c>
      <c r="AM82" s="23">
        <f t="shared" si="76"/>
        <v>8.39</v>
      </c>
      <c r="AN82" s="23">
        <f t="shared" si="76"/>
        <v>9.25</v>
      </c>
      <c r="AO82" s="23">
        <f t="shared" si="76"/>
        <v>9.580000000000005</v>
      </c>
      <c r="AP82" s="23">
        <f t="shared" si="76"/>
        <v>5.8600000000000065</v>
      </c>
      <c r="AQ82" s="26">
        <f t="shared" si="76"/>
        <v>33.08000000000001</v>
      </c>
    </row>
    <row r="83" spans="1:43" ht="11.25">
      <c r="A83" s="16" t="s">
        <v>168</v>
      </c>
      <c r="B83" s="16" t="s">
        <v>168</v>
      </c>
      <c r="C83" s="16" t="s">
        <v>169</v>
      </c>
      <c r="D83" s="17">
        <v>39.290000000000006</v>
      </c>
      <c r="E83" s="17">
        <v>32.17</v>
      </c>
      <c r="F83" s="17">
        <v>35.519999999999996</v>
      </c>
      <c r="G83" s="17">
        <v>46.86</v>
      </c>
      <c r="H83" s="18">
        <f>SUM(D83:G83)</f>
        <v>153.84</v>
      </c>
      <c r="I83" s="17">
        <v>30.87</v>
      </c>
      <c r="J83" s="17">
        <v>35.72</v>
      </c>
      <c r="K83" s="17">
        <v>34.16</v>
      </c>
      <c r="L83" s="17">
        <v>47.89</v>
      </c>
      <c r="M83" s="18">
        <f>SUM(I83:L83)</f>
        <v>148.64</v>
      </c>
      <c r="N83" s="17">
        <v>46.24</v>
      </c>
      <c r="O83" s="17">
        <v>56</v>
      </c>
      <c r="P83" s="17">
        <v>60.59</v>
      </c>
      <c r="Q83" s="17">
        <v>63.42000000000001</v>
      </c>
      <c r="R83" s="18">
        <f>SUM(N83:Q83)</f>
        <v>226.25000000000003</v>
      </c>
      <c r="S83" s="17">
        <v>52.17</v>
      </c>
      <c r="T83" s="17">
        <v>55.86</v>
      </c>
      <c r="U83" s="17">
        <v>57.68000000000001</v>
      </c>
      <c r="V83" s="17">
        <v>59.94</v>
      </c>
      <c r="W83" s="25">
        <f t="shared" si="75"/>
        <v>225.65</v>
      </c>
      <c r="X83" s="17">
        <v>55.46</v>
      </c>
      <c r="Y83" s="17">
        <v>57.730000000000004</v>
      </c>
      <c r="Z83" s="17">
        <v>64.61</v>
      </c>
      <c r="AA83" s="17">
        <v>64.06</v>
      </c>
      <c r="AB83" s="20">
        <f>SUM(X83:AA83)</f>
        <v>241.86</v>
      </c>
      <c r="AC83" s="17">
        <v>54.22</v>
      </c>
      <c r="AD83" s="17">
        <v>58.31</v>
      </c>
      <c r="AE83" s="17">
        <v>54.33</v>
      </c>
      <c r="AF83" s="17">
        <v>56.89</v>
      </c>
      <c r="AG83" s="20">
        <f>SUM(AC83:AF83)</f>
        <v>223.75</v>
      </c>
      <c r="AH83" s="27">
        <v>45.94</v>
      </c>
      <c r="AI83" s="27">
        <v>45.03</v>
      </c>
      <c r="AJ83" s="27">
        <v>46.34</v>
      </c>
      <c r="AK83" s="27">
        <v>46.49</v>
      </c>
      <c r="AL83" s="22">
        <f aca="true" t="shared" si="77" ref="AL83:AL93">SUM(AH83:AK83)</f>
        <v>183.8</v>
      </c>
      <c r="AM83" s="23">
        <v>44.64</v>
      </c>
      <c r="AN83" s="23">
        <v>44.49</v>
      </c>
      <c r="AO83" s="23">
        <v>45.17000000000001</v>
      </c>
      <c r="AP83" s="23">
        <v>50.480000000000004</v>
      </c>
      <c r="AQ83" s="22">
        <f aca="true" t="shared" si="78" ref="AQ83:AQ93">SUM(AM83:AP83)</f>
        <v>184.78000000000003</v>
      </c>
    </row>
    <row r="84" spans="1:43" ht="11.25">
      <c r="A84" s="16" t="s">
        <v>170</v>
      </c>
      <c r="B84" s="16" t="s">
        <v>170</v>
      </c>
      <c r="C84" s="16" t="s">
        <v>171</v>
      </c>
      <c r="D84" s="17">
        <v>36.290000000000006</v>
      </c>
      <c r="E84" s="17">
        <v>29.299999999999997</v>
      </c>
      <c r="F84" s="17">
        <v>32.7</v>
      </c>
      <c r="G84" s="17">
        <v>43.29</v>
      </c>
      <c r="H84" s="18">
        <f>SUM(D84:G84)</f>
        <v>141.58</v>
      </c>
      <c r="I84" s="17">
        <v>33.07</v>
      </c>
      <c r="J84" s="17">
        <v>29.580000000000002</v>
      </c>
      <c r="K84" s="17">
        <v>33.3</v>
      </c>
      <c r="L84" s="17">
        <v>49.12</v>
      </c>
      <c r="M84" s="18">
        <f>SUM(I84:L84)</f>
        <v>145.07</v>
      </c>
      <c r="N84" s="17">
        <v>47.9</v>
      </c>
      <c r="O84" s="17">
        <v>46.28</v>
      </c>
      <c r="P84" s="17">
        <v>49.3</v>
      </c>
      <c r="Q84" s="17">
        <v>60.97</v>
      </c>
      <c r="R84" s="18">
        <f>SUM(N84:Q84)</f>
        <v>204.45000000000002</v>
      </c>
      <c r="S84" s="17">
        <v>55.74</v>
      </c>
      <c r="T84" s="17">
        <v>46.059999999999995</v>
      </c>
      <c r="U84" s="17">
        <v>45.559999999999995</v>
      </c>
      <c r="V84" s="17">
        <v>62.03</v>
      </c>
      <c r="W84" s="25">
        <f t="shared" si="75"/>
        <v>209.39</v>
      </c>
      <c r="X84" s="17">
        <v>57.01</v>
      </c>
      <c r="Y84" s="17">
        <v>49.26</v>
      </c>
      <c r="Z84" s="17">
        <v>48.76</v>
      </c>
      <c r="AA84" s="17">
        <v>58.71000000000001</v>
      </c>
      <c r="AB84" s="20">
        <f>SUM(X84:AA84)</f>
        <v>213.74</v>
      </c>
      <c r="AC84" s="17">
        <v>53.239999999999995</v>
      </c>
      <c r="AD84" s="17">
        <v>46.59</v>
      </c>
      <c r="AE84" s="17">
        <v>43.79</v>
      </c>
      <c r="AF84" s="17">
        <v>59.84</v>
      </c>
      <c r="AG84" s="20">
        <f>SUM(AC84:AF84)</f>
        <v>203.46</v>
      </c>
      <c r="AH84" s="27">
        <v>43.55</v>
      </c>
      <c r="AI84" s="27">
        <v>36.17</v>
      </c>
      <c r="AJ84" s="27">
        <v>35.3</v>
      </c>
      <c r="AK84" s="27">
        <v>41.55</v>
      </c>
      <c r="AL84" s="22">
        <f t="shared" si="77"/>
        <v>156.57</v>
      </c>
      <c r="AM84" s="23">
        <v>36.25</v>
      </c>
      <c r="AN84" s="23">
        <v>35.24</v>
      </c>
      <c r="AO84" s="23">
        <v>35.59</v>
      </c>
      <c r="AP84" s="23">
        <v>44.62</v>
      </c>
      <c r="AQ84" s="22">
        <f t="shared" si="78"/>
        <v>151.70000000000002</v>
      </c>
    </row>
    <row r="85" spans="1:43" ht="11.25">
      <c r="A85" s="16" t="s">
        <v>175</v>
      </c>
      <c r="B85" s="16" t="s">
        <v>176</v>
      </c>
      <c r="C85" s="16" t="s">
        <v>177</v>
      </c>
      <c r="D85" s="17">
        <f aca="true" t="shared" si="79" ref="D85:V85">D86-D87</f>
        <v>0.18000000000000016</v>
      </c>
      <c r="E85" s="17">
        <f t="shared" si="79"/>
        <v>-0.5800000000000001</v>
      </c>
      <c r="F85" s="17">
        <f t="shared" si="79"/>
        <v>0.3999999999999999</v>
      </c>
      <c r="G85" s="17">
        <f t="shared" si="79"/>
        <v>0.07000000000000006</v>
      </c>
      <c r="H85" s="18">
        <f t="shared" si="79"/>
        <v>0.07000000000000117</v>
      </c>
      <c r="I85" s="17">
        <f t="shared" si="79"/>
        <v>0.29000000000000004</v>
      </c>
      <c r="J85" s="17">
        <f t="shared" si="79"/>
        <v>0.3599999999999999</v>
      </c>
      <c r="K85" s="17">
        <f t="shared" si="79"/>
        <v>-0.03000000000000025</v>
      </c>
      <c r="L85" s="17">
        <f t="shared" si="79"/>
        <v>0.22999999999999998</v>
      </c>
      <c r="M85" s="18">
        <f t="shared" si="79"/>
        <v>0.8500000000000005</v>
      </c>
      <c r="N85" s="17">
        <f t="shared" si="79"/>
        <v>-0.6400000000000001</v>
      </c>
      <c r="O85" s="17">
        <f t="shared" si="79"/>
        <v>-0.1299999999999999</v>
      </c>
      <c r="P85" s="17">
        <f t="shared" si="79"/>
        <v>-0.3599999999999999</v>
      </c>
      <c r="Q85" s="17">
        <f t="shared" si="79"/>
        <v>0.1200000000000001</v>
      </c>
      <c r="R85" s="18">
        <f t="shared" si="79"/>
        <v>-1.0100000000000016</v>
      </c>
      <c r="S85" s="17">
        <f t="shared" si="79"/>
        <v>-0.3999999999999999</v>
      </c>
      <c r="T85" s="17">
        <f t="shared" si="79"/>
        <v>0.6100000000000003</v>
      </c>
      <c r="U85" s="17">
        <f t="shared" si="79"/>
        <v>0.7599999999999998</v>
      </c>
      <c r="V85" s="17">
        <f t="shared" si="79"/>
        <v>0.3200000000000003</v>
      </c>
      <c r="W85" s="25">
        <v>-1.8400000000000016</v>
      </c>
      <c r="X85" s="17">
        <f aca="true" t="shared" si="80" ref="X85:AQ85">X86-X87</f>
        <v>0.31000000000000005</v>
      </c>
      <c r="Y85" s="17">
        <f t="shared" si="80"/>
        <v>-0.27999999999999936</v>
      </c>
      <c r="Z85" s="17">
        <f t="shared" si="80"/>
        <v>0.4500000000000002</v>
      </c>
      <c r="AA85" s="17">
        <f t="shared" si="80"/>
        <v>0.7700000000000005</v>
      </c>
      <c r="AB85" s="25">
        <f t="shared" si="80"/>
        <v>1.2500000000000036</v>
      </c>
      <c r="AC85" s="17">
        <f t="shared" si="80"/>
        <v>-1.2800000000000002</v>
      </c>
      <c r="AD85" s="17">
        <f t="shared" si="80"/>
        <v>0.040000000000000036</v>
      </c>
      <c r="AE85" s="17">
        <f t="shared" si="80"/>
        <v>-0.7599999999999998</v>
      </c>
      <c r="AF85" s="17">
        <f t="shared" si="80"/>
        <v>-0.020000000000000018</v>
      </c>
      <c r="AG85" s="25">
        <f t="shared" si="80"/>
        <v>-2.0199999999999996</v>
      </c>
      <c r="AH85" s="27">
        <f t="shared" si="80"/>
        <v>0.09000000000000008</v>
      </c>
      <c r="AI85" s="27">
        <f t="shared" si="80"/>
        <v>0.7499999999999998</v>
      </c>
      <c r="AJ85" s="27">
        <f t="shared" si="80"/>
        <v>0.40000000000000013</v>
      </c>
      <c r="AK85" s="27">
        <f t="shared" si="80"/>
        <v>0.47</v>
      </c>
      <c r="AL85" s="26">
        <f t="shared" si="80"/>
        <v>1.71</v>
      </c>
      <c r="AM85" s="23">
        <f t="shared" si="80"/>
        <v>0.40000000000000013</v>
      </c>
      <c r="AN85" s="23">
        <f t="shared" si="80"/>
        <v>0.6200000000000001</v>
      </c>
      <c r="AO85" s="23">
        <f t="shared" si="80"/>
        <v>0.7599999999999998</v>
      </c>
      <c r="AP85" s="23">
        <f t="shared" si="80"/>
        <v>0.6100000000000001</v>
      </c>
      <c r="AQ85" s="26">
        <f t="shared" si="80"/>
        <v>2.3900000000000006</v>
      </c>
    </row>
    <row r="86" spans="1:43" ht="11.25">
      <c r="A86" s="16" t="s">
        <v>168</v>
      </c>
      <c r="B86" s="16" t="s">
        <v>168</v>
      </c>
      <c r="C86" s="16" t="s">
        <v>169</v>
      </c>
      <c r="D86" s="17">
        <v>2</v>
      </c>
      <c r="E86" s="17">
        <v>1.63</v>
      </c>
      <c r="F86" s="17">
        <v>1.77</v>
      </c>
      <c r="G86" s="17">
        <v>1.96</v>
      </c>
      <c r="H86" s="18">
        <f>SUM(D86:G86)</f>
        <v>7.36</v>
      </c>
      <c r="I86" s="17">
        <v>1.37</v>
      </c>
      <c r="J86" s="17">
        <v>1.69</v>
      </c>
      <c r="K86" s="17">
        <v>1.5899999999999999</v>
      </c>
      <c r="L86" s="17">
        <v>2.15</v>
      </c>
      <c r="M86" s="18">
        <f>SUM(I86:L86)</f>
        <v>6.800000000000001</v>
      </c>
      <c r="N86" s="17">
        <v>2.23</v>
      </c>
      <c r="O86" s="17">
        <v>2.56</v>
      </c>
      <c r="P86" s="17">
        <v>3.27</v>
      </c>
      <c r="Q86" s="17">
        <v>2.92</v>
      </c>
      <c r="R86" s="18">
        <f>SUM(N86:Q86)</f>
        <v>10.98</v>
      </c>
      <c r="S86" s="17">
        <v>2.38</v>
      </c>
      <c r="T86" s="17">
        <v>3.25</v>
      </c>
      <c r="U86" s="17">
        <v>3.09</v>
      </c>
      <c r="V86" s="17">
        <v>3.16</v>
      </c>
      <c r="W86" s="25">
        <f t="shared" si="75"/>
        <v>11.879999999999999</v>
      </c>
      <c r="X86" s="17">
        <v>3.15</v>
      </c>
      <c r="Y86" s="17">
        <v>3.8200000000000003</v>
      </c>
      <c r="Z86" s="17">
        <v>3.66</v>
      </c>
      <c r="AA86" s="17">
        <v>3.99</v>
      </c>
      <c r="AB86" s="25">
        <f>SUM(X86:AA86)</f>
        <v>14.620000000000001</v>
      </c>
      <c r="AC86" s="17">
        <v>2</v>
      </c>
      <c r="AD86" s="17">
        <v>2.27</v>
      </c>
      <c r="AE86" s="17">
        <v>2.1100000000000003</v>
      </c>
      <c r="AF86" s="17">
        <v>2.44</v>
      </c>
      <c r="AG86" s="20">
        <f>SUM(AC86:AF86)</f>
        <v>8.82</v>
      </c>
      <c r="AH86" s="27">
        <v>2.06</v>
      </c>
      <c r="AI86" s="27">
        <v>2.01</v>
      </c>
      <c r="AJ86" s="27">
        <v>1.93</v>
      </c>
      <c r="AK86" s="27">
        <v>1.88</v>
      </c>
      <c r="AL86" s="22">
        <f t="shared" si="77"/>
        <v>7.88</v>
      </c>
      <c r="AM86" s="23">
        <v>2.33</v>
      </c>
      <c r="AN86" s="23">
        <v>2.5</v>
      </c>
      <c r="AO86" s="23">
        <v>3.03</v>
      </c>
      <c r="AP86" s="23">
        <v>2.56</v>
      </c>
      <c r="AQ86" s="22">
        <f t="shared" si="78"/>
        <v>10.42</v>
      </c>
    </row>
    <row r="87" spans="1:43" ht="11.25">
      <c r="A87" s="16" t="s">
        <v>170</v>
      </c>
      <c r="B87" s="16" t="s">
        <v>170</v>
      </c>
      <c r="C87" s="16" t="s">
        <v>171</v>
      </c>
      <c r="D87" s="17">
        <v>1.8199999999999998</v>
      </c>
      <c r="E87" s="17">
        <v>2.21</v>
      </c>
      <c r="F87" s="17">
        <v>1.37</v>
      </c>
      <c r="G87" s="17">
        <v>1.89</v>
      </c>
      <c r="H87" s="18">
        <f>SUM(D87:G87)</f>
        <v>7.289999999999999</v>
      </c>
      <c r="I87" s="17">
        <v>1.08</v>
      </c>
      <c r="J87" s="17">
        <v>1.33</v>
      </c>
      <c r="K87" s="17">
        <v>1.62</v>
      </c>
      <c r="L87" s="17">
        <v>1.92</v>
      </c>
      <c r="M87" s="18">
        <f>SUM(I87:L87)</f>
        <v>5.95</v>
      </c>
      <c r="N87" s="17">
        <v>2.87</v>
      </c>
      <c r="O87" s="17">
        <v>2.69</v>
      </c>
      <c r="P87" s="17">
        <v>3.63</v>
      </c>
      <c r="Q87" s="17">
        <v>2.8</v>
      </c>
      <c r="R87" s="18">
        <f>SUM(N87:Q87)</f>
        <v>11.990000000000002</v>
      </c>
      <c r="S87" s="17">
        <v>2.78</v>
      </c>
      <c r="T87" s="17">
        <v>2.6399999999999997</v>
      </c>
      <c r="U87" s="17">
        <v>2.33</v>
      </c>
      <c r="V87" s="17">
        <v>2.84</v>
      </c>
      <c r="W87" s="25">
        <f t="shared" si="75"/>
        <v>10.59</v>
      </c>
      <c r="X87" s="17">
        <v>2.84</v>
      </c>
      <c r="Y87" s="17">
        <v>4.1</v>
      </c>
      <c r="Z87" s="17">
        <v>3.21</v>
      </c>
      <c r="AA87" s="17">
        <v>3.2199999999999998</v>
      </c>
      <c r="AB87" s="25">
        <f>SUM(X87:AA87)</f>
        <v>13.369999999999997</v>
      </c>
      <c r="AC87" s="17">
        <v>3.2800000000000002</v>
      </c>
      <c r="AD87" s="17">
        <v>2.23</v>
      </c>
      <c r="AE87" s="17">
        <v>2.87</v>
      </c>
      <c r="AF87" s="17">
        <v>2.46</v>
      </c>
      <c r="AG87" s="20">
        <f>SUM(AC87:AF87)</f>
        <v>10.84</v>
      </c>
      <c r="AH87" s="27">
        <v>1.97</v>
      </c>
      <c r="AI87" s="27">
        <v>1.26</v>
      </c>
      <c r="AJ87" s="27">
        <v>1.5299999999999998</v>
      </c>
      <c r="AK87" s="27">
        <v>1.41</v>
      </c>
      <c r="AL87" s="22">
        <f t="shared" si="77"/>
        <v>6.17</v>
      </c>
      <c r="AM87" s="23">
        <v>1.93</v>
      </c>
      <c r="AN87" s="23">
        <v>1.88</v>
      </c>
      <c r="AO87" s="23">
        <v>2.27</v>
      </c>
      <c r="AP87" s="23">
        <v>1.95</v>
      </c>
      <c r="AQ87" s="22">
        <f t="shared" si="78"/>
        <v>8.03</v>
      </c>
    </row>
    <row r="88" spans="1:43" ht="11.25">
      <c r="A88" s="16" t="s">
        <v>187</v>
      </c>
      <c r="B88" s="16" t="s">
        <v>188</v>
      </c>
      <c r="C88" s="16" t="s">
        <v>189</v>
      </c>
      <c r="D88" s="17">
        <f aca="true" t="shared" si="81" ref="D88:AQ88">D89-D90</f>
        <v>1.9600000000000002</v>
      </c>
      <c r="E88" s="17">
        <f t="shared" si="81"/>
        <v>2.7699999999999996</v>
      </c>
      <c r="F88" s="17">
        <f t="shared" si="81"/>
        <v>3.21</v>
      </c>
      <c r="G88" s="17">
        <f t="shared" si="81"/>
        <v>3.0100000000000002</v>
      </c>
      <c r="H88" s="18">
        <f t="shared" si="81"/>
        <v>10.95</v>
      </c>
      <c r="I88" s="17">
        <f t="shared" si="81"/>
        <v>2.04</v>
      </c>
      <c r="J88" s="17">
        <f t="shared" si="81"/>
        <v>3.2300000000000004</v>
      </c>
      <c r="K88" s="17">
        <f t="shared" si="81"/>
        <v>3.5299999999999994</v>
      </c>
      <c r="L88" s="17">
        <f t="shared" si="81"/>
        <v>3.2900000000000005</v>
      </c>
      <c r="M88" s="18">
        <f t="shared" si="81"/>
        <v>12.09</v>
      </c>
      <c r="N88" s="17">
        <f t="shared" si="81"/>
        <v>2.41</v>
      </c>
      <c r="O88" s="17">
        <f t="shared" si="81"/>
        <v>3.4999999999999996</v>
      </c>
      <c r="P88" s="17">
        <f t="shared" si="81"/>
        <v>3.87</v>
      </c>
      <c r="Q88" s="17">
        <f t="shared" si="81"/>
        <v>2.3099999999999996</v>
      </c>
      <c r="R88" s="18">
        <f t="shared" si="81"/>
        <v>12.09</v>
      </c>
      <c r="S88" s="17">
        <f t="shared" si="81"/>
        <v>2.42</v>
      </c>
      <c r="T88" s="17">
        <f t="shared" si="81"/>
        <v>2.81</v>
      </c>
      <c r="U88" s="17">
        <f t="shared" si="81"/>
        <v>2.8600000000000003</v>
      </c>
      <c r="V88" s="17">
        <f t="shared" si="81"/>
        <v>2.6</v>
      </c>
      <c r="W88" s="25">
        <f t="shared" si="81"/>
        <v>10.69</v>
      </c>
      <c r="X88" s="17">
        <f t="shared" si="81"/>
        <v>2.21</v>
      </c>
      <c r="Y88" s="17">
        <f t="shared" si="81"/>
        <v>2.5700000000000003</v>
      </c>
      <c r="Z88" s="17">
        <f t="shared" si="81"/>
        <v>2.41</v>
      </c>
      <c r="AA88" s="17">
        <f t="shared" si="81"/>
        <v>2.48</v>
      </c>
      <c r="AB88" s="25">
        <f t="shared" si="81"/>
        <v>9.67</v>
      </c>
      <c r="AC88" s="17">
        <f t="shared" si="81"/>
        <v>2.3</v>
      </c>
      <c r="AD88" s="17">
        <f t="shared" si="81"/>
        <v>2.2699999999999996</v>
      </c>
      <c r="AE88" s="17">
        <f t="shared" si="81"/>
        <v>1.8399999999999999</v>
      </c>
      <c r="AF88" s="17">
        <f t="shared" si="81"/>
        <v>1.9300000000000002</v>
      </c>
      <c r="AG88" s="25">
        <f t="shared" si="81"/>
        <v>8.34</v>
      </c>
      <c r="AH88" s="27">
        <f t="shared" si="81"/>
        <v>1.9800000000000002</v>
      </c>
      <c r="AI88" s="27">
        <f t="shared" si="81"/>
        <v>1.9400000000000002</v>
      </c>
      <c r="AJ88" s="27">
        <f t="shared" si="81"/>
        <v>2.09</v>
      </c>
      <c r="AK88" s="27">
        <f t="shared" si="81"/>
        <v>2.16</v>
      </c>
      <c r="AL88" s="26">
        <f t="shared" si="81"/>
        <v>8.17</v>
      </c>
      <c r="AM88" s="23">
        <f t="shared" si="81"/>
        <v>1.97</v>
      </c>
      <c r="AN88" s="23">
        <f t="shared" si="81"/>
        <v>1.9899999999999998</v>
      </c>
      <c r="AO88" s="23">
        <f t="shared" si="81"/>
        <v>1.9699999999999998</v>
      </c>
      <c r="AP88" s="23">
        <f t="shared" si="81"/>
        <v>1.96</v>
      </c>
      <c r="AQ88" s="26">
        <f t="shared" si="81"/>
        <v>7.889999999999999</v>
      </c>
    </row>
    <row r="89" spans="1:43" ht="11.25">
      <c r="A89" s="16" t="s">
        <v>116</v>
      </c>
      <c r="B89" s="16" t="s">
        <v>116</v>
      </c>
      <c r="C89" s="16" t="s">
        <v>117</v>
      </c>
      <c r="D89" s="17">
        <v>2.45</v>
      </c>
      <c r="E89" s="17">
        <v>3.26</v>
      </c>
      <c r="F89" s="17">
        <v>3.65</v>
      </c>
      <c r="G89" s="17">
        <v>3.72</v>
      </c>
      <c r="H89" s="18">
        <f>SUM(D89:G89)</f>
        <v>13.08</v>
      </c>
      <c r="I89" s="17">
        <v>2.66</v>
      </c>
      <c r="J89" s="17">
        <v>3.97</v>
      </c>
      <c r="K89" s="17">
        <v>4.27</v>
      </c>
      <c r="L89" s="17">
        <v>4.19</v>
      </c>
      <c r="M89" s="18">
        <f>SUM(I89:L89)</f>
        <v>15.09</v>
      </c>
      <c r="N89" s="17">
        <v>3.69</v>
      </c>
      <c r="O89" s="17">
        <v>4.39</v>
      </c>
      <c r="P89" s="17">
        <v>4.96</v>
      </c>
      <c r="Q89" s="17">
        <v>3.86</v>
      </c>
      <c r="R89" s="18">
        <f>SUM(N89:Q89)</f>
        <v>16.9</v>
      </c>
      <c r="S89" s="17">
        <v>4.04</v>
      </c>
      <c r="T89" s="17">
        <v>4.41</v>
      </c>
      <c r="U89" s="17">
        <v>4.44</v>
      </c>
      <c r="V89" s="17">
        <v>4.2</v>
      </c>
      <c r="W89" s="25">
        <f>SUM(S89:V89)</f>
        <v>17.09</v>
      </c>
      <c r="X89" s="17">
        <v>3.83</v>
      </c>
      <c r="Y89" s="17">
        <v>4.07</v>
      </c>
      <c r="Z89" s="17">
        <v>3.88</v>
      </c>
      <c r="AA89" s="17">
        <v>4.13</v>
      </c>
      <c r="AB89" s="20">
        <f>SUM(X89:AA89)</f>
        <v>15.91</v>
      </c>
      <c r="AC89" s="17">
        <v>3.82</v>
      </c>
      <c r="AD89" s="17">
        <v>3.8</v>
      </c>
      <c r="AE89" s="17">
        <v>3.65</v>
      </c>
      <c r="AF89" s="17">
        <v>3.95</v>
      </c>
      <c r="AG89" s="20">
        <f>SUM(AC89:AF89)</f>
        <v>15.219999999999999</v>
      </c>
      <c r="AH89" s="27">
        <v>3.47</v>
      </c>
      <c r="AI89" s="27">
        <v>3.49</v>
      </c>
      <c r="AJ89" s="27">
        <v>3.34</v>
      </c>
      <c r="AK89" s="27">
        <v>3.69</v>
      </c>
      <c r="AL89" s="22">
        <f t="shared" si="77"/>
        <v>13.99</v>
      </c>
      <c r="AM89" s="23">
        <v>3.08</v>
      </c>
      <c r="AN89" s="23">
        <v>3.09</v>
      </c>
      <c r="AO89" s="23">
        <v>3.03</v>
      </c>
      <c r="AP89" s="23">
        <v>3.25</v>
      </c>
      <c r="AQ89" s="22">
        <f t="shared" si="78"/>
        <v>12.45</v>
      </c>
    </row>
    <row r="90" spans="1:43" ht="11.25">
      <c r="A90" s="16" t="s">
        <v>118</v>
      </c>
      <c r="B90" s="16" t="s">
        <v>118</v>
      </c>
      <c r="C90" s="16" t="s">
        <v>119</v>
      </c>
      <c r="D90" s="17">
        <v>0.49</v>
      </c>
      <c r="E90" s="17">
        <v>0.49</v>
      </c>
      <c r="F90" s="17">
        <v>0.44</v>
      </c>
      <c r="G90" s="17">
        <v>0.71</v>
      </c>
      <c r="H90" s="18">
        <f>SUM(D90:G90)</f>
        <v>2.13</v>
      </c>
      <c r="I90" s="17">
        <v>0.62</v>
      </c>
      <c r="J90" s="17">
        <v>0.74</v>
      </c>
      <c r="K90" s="17">
        <v>0.74</v>
      </c>
      <c r="L90" s="17">
        <v>0.9</v>
      </c>
      <c r="M90" s="18">
        <f>SUM(I90:L90)</f>
        <v>2.9999999999999996</v>
      </c>
      <c r="N90" s="17">
        <v>1.28</v>
      </c>
      <c r="O90" s="17">
        <v>0.89</v>
      </c>
      <c r="P90" s="17">
        <v>1.09</v>
      </c>
      <c r="Q90" s="17">
        <v>1.55</v>
      </c>
      <c r="R90" s="18">
        <f>SUM(N90:Q90)</f>
        <v>4.81</v>
      </c>
      <c r="S90" s="17">
        <v>1.62</v>
      </c>
      <c r="T90" s="17">
        <v>1.6</v>
      </c>
      <c r="U90" s="17">
        <v>1.58</v>
      </c>
      <c r="V90" s="17">
        <v>1.6</v>
      </c>
      <c r="W90" s="25">
        <f>SUM(S90:V90)</f>
        <v>6.4</v>
      </c>
      <c r="X90" s="17">
        <v>1.62</v>
      </c>
      <c r="Y90" s="17">
        <v>1.5</v>
      </c>
      <c r="Z90" s="17">
        <v>1.47</v>
      </c>
      <c r="AA90" s="17">
        <v>1.65</v>
      </c>
      <c r="AB90" s="20">
        <f>SUM(X90:AA90)</f>
        <v>6.24</v>
      </c>
      <c r="AC90" s="17">
        <v>1.52</v>
      </c>
      <c r="AD90" s="17">
        <v>1.53</v>
      </c>
      <c r="AE90" s="17">
        <v>1.81</v>
      </c>
      <c r="AF90" s="17">
        <v>2.02</v>
      </c>
      <c r="AG90" s="20">
        <f>SUM(AC90:AF90)</f>
        <v>6.879999999999999</v>
      </c>
      <c r="AH90" s="27">
        <v>1.49</v>
      </c>
      <c r="AI90" s="27">
        <v>1.55</v>
      </c>
      <c r="AJ90" s="27">
        <v>1.25</v>
      </c>
      <c r="AK90" s="27">
        <v>1.53</v>
      </c>
      <c r="AL90" s="22">
        <f t="shared" si="77"/>
        <v>5.82</v>
      </c>
      <c r="AM90" s="23">
        <v>1.11</v>
      </c>
      <c r="AN90" s="23">
        <v>1.1</v>
      </c>
      <c r="AO90" s="23">
        <v>1.06</v>
      </c>
      <c r="AP90" s="23">
        <v>1.29</v>
      </c>
      <c r="AQ90" s="22">
        <f t="shared" si="78"/>
        <v>4.5600000000000005</v>
      </c>
    </row>
    <row r="91" spans="1:43" s="24" customFormat="1" ht="11.25">
      <c r="A91" s="30" t="s">
        <v>190</v>
      </c>
      <c r="B91" s="30" t="s">
        <v>191</v>
      </c>
      <c r="C91" s="16" t="s">
        <v>192</v>
      </c>
      <c r="D91" s="17">
        <f aca="true" t="shared" si="82" ref="D91:AQ91">D92-D93</f>
        <v>-15.350000000000001</v>
      </c>
      <c r="E91" s="17">
        <f t="shared" si="82"/>
        <v>-20.50999999999999</v>
      </c>
      <c r="F91" s="17">
        <f t="shared" si="82"/>
        <v>-16.910000000000004</v>
      </c>
      <c r="G91" s="17">
        <f t="shared" si="82"/>
        <v>-17.75</v>
      </c>
      <c r="H91" s="18">
        <f t="shared" si="82"/>
        <v>-70.51999999999998</v>
      </c>
      <c r="I91" s="17">
        <f t="shared" si="82"/>
        <v>-17.54</v>
      </c>
      <c r="J91" s="17">
        <f t="shared" si="82"/>
        <v>-16.790000000000006</v>
      </c>
      <c r="K91" s="17">
        <f t="shared" si="82"/>
        <v>-19.509999999999998</v>
      </c>
      <c r="L91" s="17">
        <f t="shared" si="82"/>
        <v>-24.300000000000004</v>
      </c>
      <c r="M91" s="18">
        <f t="shared" si="82"/>
        <v>-78.14000000000001</v>
      </c>
      <c r="N91" s="17">
        <f t="shared" si="82"/>
        <v>-17.92</v>
      </c>
      <c r="O91" s="17">
        <f t="shared" si="82"/>
        <v>-27.629999999999995</v>
      </c>
      <c r="P91" s="17">
        <f t="shared" si="82"/>
        <v>-21.78</v>
      </c>
      <c r="Q91" s="17">
        <f t="shared" si="82"/>
        <v>-22.949999999999996</v>
      </c>
      <c r="R91" s="18">
        <f t="shared" si="82"/>
        <v>-90.27999999999997</v>
      </c>
      <c r="S91" s="17">
        <f t="shared" si="82"/>
        <v>-21.75</v>
      </c>
      <c r="T91" s="17">
        <f t="shared" si="82"/>
        <v>-31.330000000000013</v>
      </c>
      <c r="U91" s="17">
        <f t="shared" si="82"/>
        <v>-27.670000000000016</v>
      </c>
      <c r="V91" s="17">
        <f t="shared" si="82"/>
        <v>-28.43</v>
      </c>
      <c r="W91" s="25">
        <f t="shared" si="82"/>
        <v>-109.18</v>
      </c>
      <c r="X91" s="17">
        <f t="shared" si="82"/>
        <v>-22.17</v>
      </c>
      <c r="Y91" s="17">
        <f t="shared" si="82"/>
        <v>-30.03</v>
      </c>
      <c r="Z91" s="17">
        <f t="shared" si="82"/>
        <v>-27.39</v>
      </c>
      <c r="AA91" s="17">
        <f t="shared" si="82"/>
        <v>-30.680000000000007</v>
      </c>
      <c r="AB91" s="25">
        <f t="shared" si="82"/>
        <v>-110.27000000000004</v>
      </c>
      <c r="AC91" s="17">
        <f t="shared" si="82"/>
        <v>-29.61</v>
      </c>
      <c r="AD91" s="17">
        <f t="shared" si="82"/>
        <v>-41.92999999999999</v>
      </c>
      <c r="AE91" s="17">
        <f t="shared" si="82"/>
        <v>-36.81000000000001</v>
      </c>
      <c r="AF91" s="17">
        <f t="shared" si="82"/>
        <v>-15.019999999999996</v>
      </c>
      <c r="AG91" s="25">
        <f t="shared" si="82"/>
        <v>-123.37000000000003</v>
      </c>
      <c r="AH91" s="27">
        <f t="shared" si="82"/>
        <v>-19.040000000000006</v>
      </c>
      <c r="AI91" s="27">
        <f t="shared" si="82"/>
        <v>-23.22</v>
      </c>
      <c r="AJ91" s="27">
        <f t="shared" si="82"/>
        <v>-18.550000000000004</v>
      </c>
      <c r="AK91" s="27">
        <f t="shared" si="82"/>
        <v>-16.569999999999993</v>
      </c>
      <c r="AL91" s="26">
        <f t="shared" si="82"/>
        <v>-77.38000000000002</v>
      </c>
      <c r="AM91" s="23">
        <f t="shared" si="82"/>
        <v>-10.600000000000009</v>
      </c>
      <c r="AN91" s="23">
        <f t="shared" si="82"/>
        <v>-10.209999999999994</v>
      </c>
      <c r="AO91" s="23">
        <f t="shared" si="82"/>
        <v>0.45000000000000284</v>
      </c>
      <c r="AP91" s="23">
        <f t="shared" si="82"/>
        <v>-3.759999999999991</v>
      </c>
      <c r="AQ91" s="26">
        <f t="shared" si="82"/>
        <v>-24.119999999999976</v>
      </c>
    </row>
    <row r="92" spans="1:43" ht="11.25">
      <c r="A92" s="16" t="s">
        <v>116</v>
      </c>
      <c r="B92" s="16" t="s">
        <v>116</v>
      </c>
      <c r="C92" s="16" t="s">
        <v>117</v>
      </c>
      <c r="D92" s="17">
        <f aca="true" t="shared" si="83" ref="D92:G93">D95+D104</f>
        <v>40.88</v>
      </c>
      <c r="E92" s="17">
        <f t="shared" si="83"/>
        <v>40.050000000000004</v>
      </c>
      <c r="F92" s="17">
        <f t="shared" si="83"/>
        <v>46.379999999999995</v>
      </c>
      <c r="G92" s="17">
        <f t="shared" si="83"/>
        <v>45.21</v>
      </c>
      <c r="H92" s="18">
        <f>SUM(D92:G92)</f>
        <v>172.52</v>
      </c>
      <c r="I92" s="17">
        <f aca="true" t="shared" si="84" ref="I92:L93">I95+I104</f>
        <v>29.61</v>
      </c>
      <c r="J92" s="17">
        <f t="shared" si="84"/>
        <v>42.739999999999995</v>
      </c>
      <c r="K92" s="17">
        <f t="shared" si="84"/>
        <v>49.9</v>
      </c>
      <c r="L92" s="17">
        <f t="shared" si="84"/>
        <v>40.98</v>
      </c>
      <c r="M92" s="18">
        <f>SUM(I92:L92)</f>
        <v>163.23</v>
      </c>
      <c r="N92" s="17">
        <f aca="true" t="shared" si="85" ref="N92:Q93">N95+N104</f>
        <v>35.69</v>
      </c>
      <c r="O92" s="17">
        <f t="shared" si="85"/>
        <v>44.89</v>
      </c>
      <c r="P92" s="17">
        <f t="shared" si="85"/>
        <v>58.36</v>
      </c>
      <c r="Q92" s="17">
        <f t="shared" si="85"/>
        <v>47.49</v>
      </c>
      <c r="R92" s="18">
        <f>SUM(N92:Q92)</f>
        <v>186.43</v>
      </c>
      <c r="S92" s="17">
        <f aca="true" t="shared" si="86" ref="S92:V93">S95+S104</f>
        <v>39.019999999999996</v>
      </c>
      <c r="T92" s="17">
        <f t="shared" si="86"/>
        <v>47.879999999999995</v>
      </c>
      <c r="U92" s="17">
        <f t="shared" si="86"/>
        <v>59.03999999999999</v>
      </c>
      <c r="V92" s="17">
        <f t="shared" si="86"/>
        <v>52.51</v>
      </c>
      <c r="W92" s="25">
        <f>SUM(S92:V92)</f>
        <v>198.45</v>
      </c>
      <c r="X92" s="17">
        <f aca="true" t="shared" si="87" ref="X92:AP93">X95+X104</f>
        <v>47.05</v>
      </c>
      <c r="Y92" s="17">
        <f t="shared" si="87"/>
        <v>52.84</v>
      </c>
      <c r="Z92" s="17">
        <f t="shared" si="87"/>
        <v>63.480000000000004</v>
      </c>
      <c r="AA92" s="17">
        <f t="shared" si="87"/>
        <v>58.44</v>
      </c>
      <c r="AB92" s="20">
        <f>SUM(X92:AA92)</f>
        <v>221.81</v>
      </c>
      <c r="AC92" s="17">
        <f t="shared" si="87"/>
        <v>45.05</v>
      </c>
      <c r="AD92" s="17">
        <f t="shared" si="87"/>
        <v>54.46000000000001</v>
      </c>
      <c r="AE92" s="17">
        <f t="shared" si="87"/>
        <v>63.059999999999995</v>
      </c>
      <c r="AF92" s="17">
        <f t="shared" si="87"/>
        <v>65.71000000000001</v>
      </c>
      <c r="AG92" s="20">
        <f>SUM(AC92:AF92)</f>
        <v>228.28</v>
      </c>
      <c r="AH92" s="27">
        <f t="shared" si="87"/>
        <v>39.44</v>
      </c>
      <c r="AI92" s="27">
        <f t="shared" si="87"/>
        <v>49.53</v>
      </c>
      <c r="AJ92" s="27">
        <f t="shared" si="87"/>
        <v>59.38</v>
      </c>
      <c r="AK92" s="27">
        <f t="shared" si="87"/>
        <v>55.75</v>
      </c>
      <c r="AL92" s="22">
        <f t="shared" si="77"/>
        <v>204.1</v>
      </c>
      <c r="AM92" s="23">
        <f t="shared" si="87"/>
        <v>46.97</v>
      </c>
      <c r="AN92" s="23">
        <f t="shared" si="87"/>
        <v>59.43000000000001</v>
      </c>
      <c r="AO92" s="23">
        <f t="shared" si="87"/>
        <v>73.8</v>
      </c>
      <c r="AP92" s="23">
        <f t="shared" si="87"/>
        <v>64.59</v>
      </c>
      <c r="AQ92" s="22">
        <f t="shared" si="78"/>
        <v>244.79</v>
      </c>
    </row>
    <row r="93" spans="1:43" ht="11.25">
      <c r="A93" s="16" t="s">
        <v>118</v>
      </c>
      <c r="B93" s="16" t="s">
        <v>118</v>
      </c>
      <c r="C93" s="16" t="s">
        <v>119</v>
      </c>
      <c r="D93" s="17">
        <f t="shared" si="83"/>
        <v>56.230000000000004</v>
      </c>
      <c r="E93" s="17">
        <f t="shared" si="83"/>
        <v>60.559999999999995</v>
      </c>
      <c r="F93" s="17">
        <f t="shared" si="83"/>
        <v>63.29</v>
      </c>
      <c r="G93" s="17">
        <f t="shared" si="83"/>
        <v>62.96</v>
      </c>
      <c r="H93" s="18">
        <f>SUM(D93:G93)</f>
        <v>243.04</v>
      </c>
      <c r="I93" s="17">
        <f t="shared" si="84"/>
        <v>47.15</v>
      </c>
      <c r="J93" s="17">
        <f t="shared" si="84"/>
        <v>59.53</v>
      </c>
      <c r="K93" s="17">
        <f t="shared" si="84"/>
        <v>69.41</v>
      </c>
      <c r="L93" s="17">
        <f t="shared" si="84"/>
        <v>65.28</v>
      </c>
      <c r="M93" s="18">
        <f>SUM(I93:L93)</f>
        <v>241.37</v>
      </c>
      <c r="N93" s="17">
        <f t="shared" si="85"/>
        <v>53.61</v>
      </c>
      <c r="O93" s="17">
        <f t="shared" si="85"/>
        <v>72.52</v>
      </c>
      <c r="P93" s="17">
        <f t="shared" si="85"/>
        <v>80.14</v>
      </c>
      <c r="Q93" s="17">
        <f t="shared" si="85"/>
        <v>70.44</v>
      </c>
      <c r="R93" s="18">
        <f>SUM(N93:Q93)</f>
        <v>276.71</v>
      </c>
      <c r="S93" s="17">
        <f t="shared" si="86"/>
        <v>60.769999999999996</v>
      </c>
      <c r="T93" s="17">
        <f t="shared" si="86"/>
        <v>79.21000000000001</v>
      </c>
      <c r="U93" s="17">
        <f t="shared" si="86"/>
        <v>86.71000000000001</v>
      </c>
      <c r="V93" s="17">
        <f t="shared" si="86"/>
        <v>80.94</v>
      </c>
      <c r="W93" s="25">
        <f>SUM(S93:V93)</f>
        <v>307.63</v>
      </c>
      <c r="X93" s="17">
        <f t="shared" si="87"/>
        <v>69.22</v>
      </c>
      <c r="Y93" s="17">
        <f t="shared" si="87"/>
        <v>82.87</v>
      </c>
      <c r="Z93" s="17">
        <f t="shared" si="87"/>
        <v>90.87</v>
      </c>
      <c r="AA93" s="17">
        <f t="shared" si="87"/>
        <v>89.12</v>
      </c>
      <c r="AB93" s="20">
        <f>SUM(X93:AA93)</f>
        <v>332.08000000000004</v>
      </c>
      <c r="AC93" s="17">
        <f t="shared" si="87"/>
        <v>74.66</v>
      </c>
      <c r="AD93" s="17">
        <f t="shared" si="87"/>
        <v>96.39</v>
      </c>
      <c r="AE93" s="17">
        <f t="shared" si="87"/>
        <v>99.87</v>
      </c>
      <c r="AF93" s="17">
        <f t="shared" si="87"/>
        <v>80.73</v>
      </c>
      <c r="AG93" s="20">
        <f>SUM(AC93:AF93)</f>
        <v>351.65000000000003</v>
      </c>
      <c r="AH93" s="27">
        <f t="shared" si="87"/>
        <v>58.480000000000004</v>
      </c>
      <c r="AI93" s="27">
        <f t="shared" si="87"/>
        <v>72.75</v>
      </c>
      <c r="AJ93" s="27">
        <f t="shared" si="87"/>
        <v>77.93</v>
      </c>
      <c r="AK93" s="27">
        <f t="shared" si="87"/>
        <v>72.32</v>
      </c>
      <c r="AL93" s="22">
        <f t="shared" si="77"/>
        <v>281.48</v>
      </c>
      <c r="AM93" s="23">
        <f t="shared" si="87"/>
        <v>57.57000000000001</v>
      </c>
      <c r="AN93" s="23">
        <f t="shared" si="87"/>
        <v>69.64</v>
      </c>
      <c r="AO93" s="23">
        <f t="shared" si="87"/>
        <v>73.35</v>
      </c>
      <c r="AP93" s="23">
        <f t="shared" si="87"/>
        <v>68.35</v>
      </c>
      <c r="AQ93" s="22">
        <f t="shared" si="78"/>
        <v>268.90999999999997</v>
      </c>
    </row>
    <row r="94" spans="1:43" ht="11.25">
      <c r="A94" s="30" t="s">
        <v>193</v>
      </c>
      <c r="B94" s="30" t="s">
        <v>194</v>
      </c>
      <c r="C94" s="16" t="s">
        <v>195</v>
      </c>
      <c r="D94" s="17">
        <f aca="true" t="shared" si="88" ref="D94:AQ94">D95-D96</f>
        <v>-7.609999999999999</v>
      </c>
      <c r="E94" s="17">
        <f t="shared" si="88"/>
        <v>-15.629999999999997</v>
      </c>
      <c r="F94" s="17">
        <f t="shared" si="88"/>
        <v>-13.890000000000004</v>
      </c>
      <c r="G94" s="17">
        <f t="shared" si="88"/>
        <v>-18.120000000000005</v>
      </c>
      <c r="H94" s="18">
        <f t="shared" si="88"/>
        <v>-55.250000000000014</v>
      </c>
      <c r="I94" s="17">
        <f t="shared" si="88"/>
        <v>-12.34</v>
      </c>
      <c r="J94" s="17">
        <f t="shared" si="88"/>
        <v>-18.330000000000002</v>
      </c>
      <c r="K94" s="17">
        <f t="shared" si="88"/>
        <v>-22.61</v>
      </c>
      <c r="L94" s="17">
        <f t="shared" si="88"/>
        <v>-22.48</v>
      </c>
      <c r="M94" s="18">
        <f t="shared" si="88"/>
        <v>-75.76</v>
      </c>
      <c r="N94" s="17">
        <f t="shared" si="88"/>
        <v>-16.15</v>
      </c>
      <c r="O94" s="17">
        <f t="shared" si="88"/>
        <v>-25.519999999999996</v>
      </c>
      <c r="P94" s="17">
        <f t="shared" si="88"/>
        <v>-29.22</v>
      </c>
      <c r="Q94" s="17">
        <f t="shared" si="88"/>
        <v>-27.620000000000005</v>
      </c>
      <c r="R94" s="18">
        <f t="shared" si="88"/>
        <v>-98.51000000000002</v>
      </c>
      <c r="S94" s="17">
        <f t="shared" si="88"/>
        <v>-20.430000000000003</v>
      </c>
      <c r="T94" s="17">
        <f t="shared" si="88"/>
        <v>-27.930000000000003</v>
      </c>
      <c r="U94" s="17">
        <f t="shared" si="88"/>
        <v>-30.460000000000004</v>
      </c>
      <c r="V94" s="17">
        <f t="shared" si="88"/>
        <v>-28.68</v>
      </c>
      <c r="W94" s="25">
        <f t="shared" si="88"/>
        <v>-107.50000000000003</v>
      </c>
      <c r="X94" s="17">
        <f t="shared" si="88"/>
        <v>-23.03</v>
      </c>
      <c r="Y94" s="17">
        <f t="shared" si="88"/>
        <v>-31.840000000000003</v>
      </c>
      <c r="Z94" s="17">
        <f t="shared" si="88"/>
        <v>-33.45</v>
      </c>
      <c r="AA94" s="17">
        <f t="shared" si="88"/>
        <v>-31.98</v>
      </c>
      <c r="AB94" s="25">
        <f t="shared" si="88"/>
        <v>-120.30000000000001</v>
      </c>
      <c r="AC94" s="17">
        <f t="shared" si="88"/>
        <v>-22.03</v>
      </c>
      <c r="AD94" s="17">
        <f t="shared" si="88"/>
        <v>-34.06999999999999</v>
      </c>
      <c r="AE94" s="17">
        <f t="shared" si="88"/>
        <v>-32.84</v>
      </c>
      <c r="AF94" s="17">
        <f t="shared" si="88"/>
        <v>-20.330000000000005</v>
      </c>
      <c r="AG94" s="25">
        <f t="shared" si="88"/>
        <v>-109.27000000000001</v>
      </c>
      <c r="AH94" s="27">
        <f t="shared" si="88"/>
        <v>-14.170000000000002</v>
      </c>
      <c r="AI94" s="27">
        <f t="shared" si="88"/>
        <v>-15.470000000000002</v>
      </c>
      <c r="AJ94" s="27">
        <f t="shared" si="88"/>
        <v>-14.079999999999998</v>
      </c>
      <c r="AK94" s="27">
        <f t="shared" si="88"/>
        <v>-14.179999999999996</v>
      </c>
      <c r="AL94" s="26">
        <f t="shared" si="88"/>
        <v>-57.900000000000006</v>
      </c>
      <c r="AM94" s="23">
        <f t="shared" si="88"/>
        <v>-6.510000000000002</v>
      </c>
      <c r="AN94" s="23">
        <f t="shared" si="88"/>
        <v>-10.999999999999996</v>
      </c>
      <c r="AO94" s="23">
        <f t="shared" si="88"/>
        <v>-8.870000000000001</v>
      </c>
      <c r="AP94" s="23">
        <f t="shared" si="88"/>
        <v>-11.18</v>
      </c>
      <c r="AQ94" s="26">
        <f t="shared" si="88"/>
        <v>-37.56</v>
      </c>
    </row>
    <row r="95" spans="1:43" ht="11.25">
      <c r="A95" s="16" t="s">
        <v>143</v>
      </c>
      <c r="B95" s="16" t="s">
        <v>143</v>
      </c>
      <c r="C95" s="16" t="s">
        <v>144</v>
      </c>
      <c r="D95" s="17">
        <f aca="true" t="shared" si="89" ref="D95:G96">D98+D101</f>
        <v>13.3</v>
      </c>
      <c r="E95" s="17">
        <f t="shared" si="89"/>
        <v>12.13</v>
      </c>
      <c r="F95" s="17">
        <f t="shared" si="89"/>
        <v>15.169999999999998</v>
      </c>
      <c r="G95" s="17">
        <f t="shared" si="89"/>
        <v>15.719999999999999</v>
      </c>
      <c r="H95" s="18">
        <f>SUM(D95:G95)</f>
        <v>56.31999999999999</v>
      </c>
      <c r="I95" s="17">
        <f aca="true" t="shared" si="90" ref="I95:L96">I98+I101</f>
        <v>9.23</v>
      </c>
      <c r="J95" s="17">
        <f t="shared" si="90"/>
        <v>10.98</v>
      </c>
      <c r="K95" s="17">
        <f t="shared" si="90"/>
        <v>15.49</v>
      </c>
      <c r="L95" s="17">
        <f t="shared" si="90"/>
        <v>13.239999999999998</v>
      </c>
      <c r="M95" s="18">
        <f>SUM(I95:L95)</f>
        <v>48.94</v>
      </c>
      <c r="N95" s="17">
        <f aca="true" t="shared" si="91" ref="N95:Q96">N98+N101</f>
        <v>10.66</v>
      </c>
      <c r="O95" s="17">
        <f t="shared" si="91"/>
        <v>12.81</v>
      </c>
      <c r="P95" s="17">
        <f t="shared" si="91"/>
        <v>14.28</v>
      </c>
      <c r="Q95" s="17">
        <f t="shared" si="91"/>
        <v>12.47</v>
      </c>
      <c r="R95" s="18">
        <f>SUM(N95:Q95)</f>
        <v>50.22</v>
      </c>
      <c r="S95" s="17">
        <f aca="true" t="shared" si="92" ref="S95:V96">S98+S101</f>
        <v>10.54</v>
      </c>
      <c r="T95" s="17">
        <f t="shared" si="92"/>
        <v>13.940000000000001</v>
      </c>
      <c r="U95" s="17">
        <f t="shared" si="92"/>
        <v>16.69</v>
      </c>
      <c r="V95" s="17">
        <f t="shared" si="92"/>
        <v>15.43</v>
      </c>
      <c r="W95" s="25">
        <f>SUM(S95:V95)</f>
        <v>56.6</v>
      </c>
      <c r="X95" s="17">
        <f aca="true" t="shared" si="93" ref="X95:AP96">X98+X101</f>
        <v>12.62</v>
      </c>
      <c r="Y95" s="17">
        <f t="shared" si="93"/>
        <v>15.72</v>
      </c>
      <c r="Z95" s="17">
        <f t="shared" si="93"/>
        <v>18.2</v>
      </c>
      <c r="AA95" s="17">
        <f t="shared" si="93"/>
        <v>17.31</v>
      </c>
      <c r="AB95" s="20">
        <f>SUM(X95:AA95)</f>
        <v>63.849999999999994</v>
      </c>
      <c r="AC95" s="17">
        <f t="shared" si="93"/>
        <v>12.780000000000001</v>
      </c>
      <c r="AD95" s="17">
        <f t="shared" si="93"/>
        <v>15.09</v>
      </c>
      <c r="AE95" s="17">
        <f t="shared" si="93"/>
        <v>18.18</v>
      </c>
      <c r="AF95" s="17">
        <f t="shared" si="93"/>
        <v>19.509999999999998</v>
      </c>
      <c r="AG95" s="20">
        <f>SUM(AC95:AF95)</f>
        <v>65.56</v>
      </c>
      <c r="AH95" s="27">
        <f t="shared" si="93"/>
        <v>14.39</v>
      </c>
      <c r="AI95" s="27">
        <f t="shared" si="93"/>
        <v>17.74</v>
      </c>
      <c r="AJ95" s="27">
        <f t="shared" si="93"/>
        <v>18.17</v>
      </c>
      <c r="AK95" s="27">
        <f t="shared" si="93"/>
        <v>17.1</v>
      </c>
      <c r="AL95" s="22">
        <f>SUM(AH95:AK95)</f>
        <v>67.4</v>
      </c>
      <c r="AM95" s="23">
        <f t="shared" si="93"/>
        <v>17.83</v>
      </c>
      <c r="AN95" s="23">
        <f t="shared" si="93"/>
        <v>20.470000000000002</v>
      </c>
      <c r="AO95" s="23">
        <f t="shared" si="93"/>
        <v>24.580000000000002</v>
      </c>
      <c r="AP95" s="23">
        <f t="shared" si="93"/>
        <v>18.97</v>
      </c>
      <c r="AQ95" s="22">
        <f>SUM(AM95:AP95)</f>
        <v>81.85</v>
      </c>
    </row>
    <row r="96" spans="1:43" ht="11.25">
      <c r="A96" s="16" t="s">
        <v>145</v>
      </c>
      <c r="B96" s="16" t="s">
        <v>145</v>
      </c>
      <c r="C96" s="16" t="s">
        <v>146</v>
      </c>
      <c r="D96" s="17">
        <f t="shared" si="89"/>
        <v>20.91</v>
      </c>
      <c r="E96" s="17">
        <f t="shared" si="89"/>
        <v>27.759999999999998</v>
      </c>
      <c r="F96" s="17">
        <f t="shared" si="89"/>
        <v>29.060000000000002</v>
      </c>
      <c r="G96" s="17">
        <f t="shared" si="89"/>
        <v>33.84</v>
      </c>
      <c r="H96" s="18">
        <f>SUM(D96:G96)</f>
        <v>111.57000000000001</v>
      </c>
      <c r="I96" s="17">
        <f t="shared" si="90"/>
        <v>21.57</v>
      </c>
      <c r="J96" s="17">
        <f t="shared" si="90"/>
        <v>29.310000000000002</v>
      </c>
      <c r="K96" s="17">
        <f t="shared" si="90"/>
        <v>38.1</v>
      </c>
      <c r="L96" s="17">
        <f t="shared" si="90"/>
        <v>35.72</v>
      </c>
      <c r="M96" s="18">
        <f>SUM(I96:L96)</f>
        <v>124.7</v>
      </c>
      <c r="N96" s="17">
        <f t="shared" si="91"/>
        <v>26.81</v>
      </c>
      <c r="O96" s="17">
        <f t="shared" si="91"/>
        <v>38.33</v>
      </c>
      <c r="P96" s="17">
        <f t="shared" si="91"/>
        <v>43.5</v>
      </c>
      <c r="Q96" s="17">
        <f t="shared" si="91"/>
        <v>40.09</v>
      </c>
      <c r="R96" s="18">
        <f>SUM(N96:Q96)</f>
        <v>148.73000000000002</v>
      </c>
      <c r="S96" s="17">
        <f t="shared" si="92"/>
        <v>30.970000000000002</v>
      </c>
      <c r="T96" s="17">
        <f t="shared" si="92"/>
        <v>41.870000000000005</v>
      </c>
      <c r="U96" s="17">
        <f t="shared" si="92"/>
        <v>47.150000000000006</v>
      </c>
      <c r="V96" s="17">
        <f t="shared" si="92"/>
        <v>44.11</v>
      </c>
      <c r="W96" s="25">
        <f>SUM(S96:V96)</f>
        <v>164.10000000000002</v>
      </c>
      <c r="X96" s="17">
        <f t="shared" si="93"/>
        <v>35.65</v>
      </c>
      <c r="Y96" s="17">
        <f t="shared" si="93"/>
        <v>47.56</v>
      </c>
      <c r="Z96" s="17">
        <f t="shared" si="93"/>
        <v>51.65</v>
      </c>
      <c r="AA96" s="17">
        <f t="shared" si="93"/>
        <v>49.29</v>
      </c>
      <c r="AB96" s="20">
        <f>SUM(X96:AA96)</f>
        <v>184.15</v>
      </c>
      <c r="AC96" s="17">
        <f t="shared" si="93"/>
        <v>34.81</v>
      </c>
      <c r="AD96" s="17">
        <f t="shared" si="93"/>
        <v>49.16</v>
      </c>
      <c r="AE96" s="17">
        <f t="shared" si="93"/>
        <v>51.02</v>
      </c>
      <c r="AF96" s="17">
        <f t="shared" si="93"/>
        <v>39.84</v>
      </c>
      <c r="AG96" s="20">
        <f>SUM(AC96:AF96)</f>
        <v>174.83</v>
      </c>
      <c r="AH96" s="27">
        <f t="shared" si="93"/>
        <v>28.560000000000002</v>
      </c>
      <c r="AI96" s="27">
        <f t="shared" si="93"/>
        <v>33.21</v>
      </c>
      <c r="AJ96" s="27">
        <f t="shared" si="93"/>
        <v>32.25</v>
      </c>
      <c r="AK96" s="27">
        <f t="shared" si="93"/>
        <v>31.279999999999998</v>
      </c>
      <c r="AL96" s="22">
        <f>SUM(AH96:AK96)</f>
        <v>125.30000000000001</v>
      </c>
      <c r="AM96" s="23">
        <f t="shared" si="93"/>
        <v>24.34</v>
      </c>
      <c r="AN96" s="23">
        <f t="shared" si="93"/>
        <v>31.47</v>
      </c>
      <c r="AO96" s="23">
        <f t="shared" si="93"/>
        <v>33.45</v>
      </c>
      <c r="AP96" s="23">
        <f t="shared" si="93"/>
        <v>30.15</v>
      </c>
      <c r="AQ96" s="22">
        <f>SUM(AM96:AP96)</f>
        <v>119.41</v>
      </c>
    </row>
    <row r="97" spans="1:43" ht="22.5" customHeight="1">
      <c r="A97" s="30" t="s">
        <v>196</v>
      </c>
      <c r="B97" s="30" t="s">
        <v>197</v>
      </c>
      <c r="C97" s="16" t="s">
        <v>198</v>
      </c>
      <c r="D97" s="17">
        <f aca="true" t="shared" si="94" ref="D97:AQ97">D98-D99</f>
        <v>-11.03</v>
      </c>
      <c r="E97" s="17">
        <f t="shared" si="94"/>
        <v>-17.23</v>
      </c>
      <c r="F97" s="17">
        <f t="shared" si="94"/>
        <v>-17.78</v>
      </c>
      <c r="G97" s="17">
        <f t="shared" si="94"/>
        <v>-21.169999999999998</v>
      </c>
      <c r="H97" s="18">
        <f t="shared" si="94"/>
        <v>-67.21000000000001</v>
      </c>
      <c r="I97" s="17">
        <f t="shared" si="94"/>
        <v>-15.010000000000002</v>
      </c>
      <c r="J97" s="17">
        <f t="shared" si="94"/>
        <v>-19.73</v>
      </c>
      <c r="K97" s="17">
        <f t="shared" si="94"/>
        <v>-24.06</v>
      </c>
      <c r="L97" s="17">
        <f t="shared" si="94"/>
        <v>-24.5</v>
      </c>
      <c r="M97" s="18">
        <f t="shared" si="94"/>
        <v>-83.30000000000001</v>
      </c>
      <c r="N97" s="17">
        <f t="shared" si="94"/>
        <v>-18.72</v>
      </c>
      <c r="O97" s="17">
        <f t="shared" si="94"/>
        <v>-26.46</v>
      </c>
      <c r="P97" s="17">
        <f t="shared" si="94"/>
        <v>-29.48</v>
      </c>
      <c r="Q97" s="17">
        <f t="shared" si="94"/>
        <v>-28.630000000000003</v>
      </c>
      <c r="R97" s="18">
        <f t="shared" si="94"/>
        <v>-103.28999999999999</v>
      </c>
      <c r="S97" s="17">
        <f t="shared" si="94"/>
        <v>-21.82</v>
      </c>
      <c r="T97" s="17">
        <f t="shared" si="94"/>
        <v>-28.94</v>
      </c>
      <c r="U97" s="17">
        <f t="shared" si="94"/>
        <v>-31.32</v>
      </c>
      <c r="V97" s="17">
        <f t="shared" si="94"/>
        <v>-31.070000000000004</v>
      </c>
      <c r="W97" s="25">
        <f t="shared" si="94"/>
        <v>-113.15000000000002</v>
      </c>
      <c r="X97" s="17">
        <f t="shared" si="94"/>
        <v>-24.14</v>
      </c>
      <c r="Y97" s="17">
        <f t="shared" si="94"/>
        <v>-32.06</v>
      </c>
      <c r="Z97" s="17">
        <f t="shared" si="94"/>
        <v>-35.04</v>
      </c>
      <c r="AA97" s="17">
        <f t="shared" si="94"/>
        <v>-35.07</v>
      </c>
      <c r="AB97" s="25">
        <f t="shared" si="94"/>
        <v>-126.30999999999999</v>
      </c>
      <c r="AC97" s="17">
        <f t="shared" si="94"/>
        <v>-24.31</v>
      </c>
      <c r="AD97" s="17">
        <f t="shared" si="94"/>
        <v>-33.15</v>
      </c>
      <c r="AE97" s="17">
        <f t="shared" si="94"/>
        <v>-34.11</v>
      </c>
      <c r="AF97" s="17">
        <f t="shared" si="94"/>
        <v>-26.4</v>
      </c>
      <c r="AG97" s="25">
        <f t="shared" si="94"/>
        <v>-117.97</v>
      </c>
      <c r="AH97" s="27">
        <f t="shared" si="94"/>
        <v>-18.200000000000003</v>
      </c>
      <c r="AI97" s="27">
        <f t="shared" si="94"/>
        <v>-22.24</v>
      </c>
      <c r="AJ97" s="27">
        <f t="shared" si="94"/>
        <v>-21.74</v>
      </c>
      <c r="AK97" s="27">
        <f t="shared" si="94"/>
        <v>-20.279999999999998</v>
      </c>
      <c r="AL97" s="26">
        <f t="shared" si="94"/>
        <v>-82.46000000000001</v>
      </c>
      <c r="AM97" s="23">
        <f t="shared" si="94"/>
        <v>-15.409999999999998</v>
      </c>
      <c r="AN97" s="23">
        <f t="shared" si="94"/>
        <v>-19.669999999999998</v>
      </c>
      <c r="AO97" s="23">
        <f t="shared" si="94"/>
        <v>-20.259999999999998</v>
      </c>
      <c r="AP97" s="23">
        <f t="shared" si="94"/>
        <v>-19.36</v>
      </c>
      <c r="AQ97" s="26">
        <f t="shared" si="94"/>
        <v>-74.7</v>
      </c>
    </row>
    <row r="98" spans="1:43" ht="11.25">
      <c r="A98" s="16" t="s">
        <v>168</v>
      </c>
      <c r="B98" s="16" t="s">
        <v>168</v>
      </c>
      <c r="C98" s="16" t="s">
        <v>169</v>
      </c>
      <c r="D98" s="17">
        <v>1.4</v>
      </c>
      <c r="E98" s="17">
        <v>1.5</v>
      </c>
      <c r="F98" s="17">
        <v>1.63</v>
      </c>
      <c r="G98" s="17">
        <v>1.6</v>
      </c>
      <c r="H98" s="18">
        <f>SUM(D98:G98)</f>
        <v>6.129999999999999</v>
      </c>
      <c r="I98" s="17">
        <v>1.79</v>
      </c>
      <c r="J98" s="17">
        <v>2.34</v>
      </c>
      <c r="K98" s="17">
        <v>3.1</v>
      </c>
      <c r="L98" s="17">
        <v>2.7</v>
      </c>
      <c r="M98" s="18">
        <f>SUM(I98:L98)</f>
        <v>9.93</v>
      </c>
      <c r="N98" s="17">
        <v>2.37</v>
      </c>
      <c r="O98" s="17">
        <v>2.73</v>
      </c>
      <c r="P98" s="17">
        <v>2.94</v>
      </c>
      <c r="Q98" s="17">
        <v>2.58</v>
      </c>
      <c r="R98" s="18">
        <f>SUM(N98:Q98)</f>
        <v>10.62</v>
      </c>
      <c r="S98" s="17">
        <v>2.28</v>
      </c>
      <c r="T98" s="17">
        <v>2.97</v>
      </c>
      <c r="U98" s="17">
        <v>3.53</v>
      </c>
      <c r="V98" s="17">
        <v>3.27</v>
      </c>
      <c r="W98" s="25">
        <f>SUM(S98:V98)</f>
        <v>12.049999999999999</v>
      </c>
      <c r="X98" s="17">
        <v>2.36</v>
      </c>
      <c r="Y98" s="17">
        <v>2.97</v>
      </c>
      <c r="Z98" s="17">
        <v>3.44</v>
      </c>
      <c r="AA98" s="17">
        <v>3.4</v>
      </c>
      <c r="AB98" s="20">
        <f>SUM(X98:AA98)</f>
        <v>12.17</v>
      </c>
      <c r="AC98" s="17">
        <v>2.55</v>
      </c>
      <c r="AD98" s="17">
        <v>3.39</v>
      </c>
      <c r="AE98" s="17">
        <v>3.74</v>
      </c>
      <c r="AF98" s="17">
        <v>4.1</v>
      </c>
      <c r="AG98" s="20">
        <f>SUM(AC98:AF98)</f>
        <v>13.78</v>
      </c>
      <c r="AH98" s="27">
        <v>3.56</v>
      </c>
      <c r="AI98" s="27">
        <v>3.96</v>
      </c>
      <c r="AJ98" s="27">
        <v>3.78</v>
      </c>
      <c r="AK98" s="27">
        <v>3.96</v>
      </c>
      <c r="AL98" s="22">
        <f aca="true" t="shared" si="95" ref="AL98:AL114">SUM(AH98:AK98)</f>
        <v>15.259999999999998</v>
      </c>
      <c r="AM98" s="23">
        <v>3.49</v>
      </c>
      <c r="AN98" s="23">
        <v>4.21</v>
      </c>
      <c r="AO98" s="23">
        <v>4.87</v>
      </c>
      <c r="AP98" s="23">
        <v>3.79</v>
      </c>
      <c r="AQ98" s="22">
        <f aca="true" t="shared" si="96" ref="AQ98:AQ114">SUM(AM98:AP98)</f>
        <v>16.36</v>
      </c>
    </row>
    <row r="99" spans="1:43" ht="11.25">
      <c r="A99" s="16" t="s">
        <v>170</v>
      </c>
      <c r="B99" s="16" t="s">
        <v>170</v>
      </c>
      <c r="C99" s="16" t="s">
        <v>171</v>
      </c>
      <c r="D99" s="17">
        <v>12.43</v>
      </c>
      <c r="E99" s="17">
        <v>18.73</v>
      </c>
      <c r="F99" s="17">
        <v>19.41</v>
      </c>
      <c r="G99" s="17">
        <v>22.77</v>
      </c>
      <c r="H99" s="18">
        <f>SUM(D99:G99)</f>
        <v>73.34</v>
      </c>
      <c r="I99" s="17">
        <v>16.8</v>
      </c>
      <c r="J99" s="17">
        <v>22.07</v>
      </c>
      <c r="K99" s="17">
        <v>27.16</v>
      </c>
      <c r="L99" s="17">
        <v>27.2</v>
      </c>
      <c r="M99" s="18">
        <f>SUM(I99:L99)</f>
        <v>93.23</v>
      </c>
      <c r="N99" s="17">
        <v>21.09</v>
      </c>
      <c r="O99" s="17">
        <v>29.19</v>
      </c>
      <c r="P99" s="17">
        <v>32.42</v>
      </c>
      <c r="Q99" s="17">
        <v>31.21</v>
      </c>
      <c r="R99" s="18">
        <f>SUM(N99:Q99)</f>
        <v>113.91</v>
      </c>
      <c r="S99" s="17">
        <v>24.1</v>
      </c>
      <c r="T99" s="17">
        <v>31.91</v>
      </c>
      <c r="U99" s="17">
        <v>34.85</v>
      </c>
      <c r="V99" s="17">
        <v>34.34</v>
      </c>
      <c r="W99" s="25">
        <f>SUM(S99:V99)</f>
        <v>125.20000000000002</v>
      </c>
      <c r="X99" s="17">
        <v>26.5</v>
      </c>
      <c r="Y99" s="17">
        <v>35.03</v>
      </c>
      <c r="Z99" s="17">
        <v>38.48</v>
      </c>
      <c r="AA99" s="17">
        <v>38.47</v>
      </c>
      <c r="AB99" s="20">
        <f>SUM(X99:AA99)</f>
        <v>138.48</v>
      </c>
      <c r="AC99" s="17">
        <v>26.86</v>
      </c>
      <c r="AD99" s="17">
        <v>36.54</v>
      </c>
      <c r="AE99" s="17">
        <v>37.85</v>
      </c>
      <c r="AF99" s="17">
        <v>30.5</v>
      </c>
      <c r="AG99" s="20">
        <f>SUM(AC99:AF99)</f>
        <v>131.75</v>
      </c>
      <c r="AH99" s="27">
        <v>21.76</v>
      </c>
      <c r="AI99" s="27">
        <v>26.2</v>
      </c>
      <c r="AJ99" s="27">
        <v>25.52</v>
      </c>
      <c r="AK99" s="27">
        <v>24.24</v>
      </c>
      <c r="AL99" s="22">
        <f t="shared" si="95"/>
        <v>97.72</v>
      </c>
      <c r="AM99" s="23">
        <v>18.9</v>
      </c>
      <c r="AN99" s="23">
        <v>23.88</v>
      </c>
      <c r="AO99" s="23">
        <v>25.13</v>
      </c>
      <c r="AP99" s="23">
        <v>23.15</v>
      </c>
      <c r="AQ99" s="22">
        <f t="shared" si="96"/>
        <v>91.06</v>
      </c>
    </row>
    <row r="100" spans="1:43" ht="11.25">
      <c r="A100" s="16" t="s">
        <v>199</v>
      </c>
      <c r="B100" s="16" t="s">
        <v>176</v>
      </c>
      <c r="C100" s="16" t="s">
        <v>200</v>
      </c>
      <c r="D100" s="17">
        <f aca="true" t="shared" si="97" ref="D100:AQ100">D101-D102</f>
        <v>3.42</v>
      </c>
      <c r="E100" s="17">
        <f t="shared" si="97"/>
        <v>1.6000000000000014</v>
      </c>
      <c r="F100" s="17">
        <f t="shared" si="97"/>
        <v>3.889999999999999</v>
      </c>
      <c r="G100" s="17">
        <f t="shared" si="97"/>
        <v>3.049999999999999</v>
      </c>
      <c r="H100" s="18">
        <f t="shared" si="97"/>
        <v>11.96</v>
      </c>
      <c r="I100" s="17">
        <f t="shared" si="97"/>
        <v>2.670000000000001</v>
      </c>
      <c r="J100" s="17">
        <f t="shared" si="97"/>
        <v>1.4000000000000004</v>
      </c>
      <c r="K100" s="17">
        <f t="shared" si="97"/>
        <v>1.450000000000001</v>
      </c>
      <c r="L100" s="17">
        <f t="shared" si="97"/>
        <v>2.0199999999999996</v>
      </c>
      <c r="M100" s="18">
        <f t="shared" si="97"/>
        <v>7.540000000000006</v>
      </c>
      <c r="N100" s="17">
        <f t="shared" si="97"/>
        <v>2.5699999999999994</v>
      </c>
      <c r="O100" s="17">
        <f t="shared" si="97"/>
        <v>0.9399999999999995</v>
      </c>
      <c r="P100" s="17">
        <f t="shared" si="97"/>
        <v>0.2599999999999998</v>
      </c>
      <c r="Q100" s="17">
        <f t="shared" si="97"/>
        <v>1.0099999999999998</v>
      </c>
      <c r="R100" s="18">
        <f t="shared" si="97"/>
        <v>4.779999999999994</v>
      </c>
      <c r="S100" s="17">
        <f t="shared" si="97"/>
        <v>1.3899999999999997</v>
      </c>
      <c r="T100" s="17">
        <f t="shared" si="97"/>
        <v>1.0099999999999998</v>
      </c>
      <c r="U100" s="17">
        <f t="shared" si="97"/>
        <v>0.8599999999999994</v>
      </c>
      <c r="V100" s="17">
        <f t="shared" si="97"/>
        <v>2.3900000000000006</v>
      </c>
      <c r="W100" s="25">
        <f t="shared" si="97"/>
        <v>5.6499999999999915</v>
      </c>
      <c r="X100" s="17">
        <f t="shared" si="97"/>
        <v>1.1099999999999994</v>
      </c>
      <c r="Y100" s="17">
        <f t="shared" si="97"/>
        <v>0.22000000000000064</v>
      </c>
      <c r="Z100" s="17">
        <f t="shared" si="97"/>
        <v>1.5899999999999999</v>
      </c>
      <c r="AA100" s="17">
        <f t="shared" si="97"/>
        <v>3.09</v>
      </c>
      <c r="AB100" s="25">
        <f t="shared" si="97"/>
        <v>6.009999999999991</v>
      </c>
      <c r="AC100" s="17">
        <f t="shared" si="97"/>
        <v>2.2800000000000002</v>
      </c>
      <c r="AD100" s="17">
        <f t="shared" si="97"/>
        <v>-0.9199999999999999</v>
      </c>
      <c r="AE100" s="17">
        <f t="shared" si="97"/>
        <v>1.2699999999999996</v>
      </c>
      <c r="AF100" s="17">
        <f t="shared" si="97"/>
        <v>6.07</v>
      </c>
      <c r="AG100" s="25">
        <f t="shared" si="97"/>
        <v>8.700000000000003</v>
      </c>
      <c r="AH100" s="27">
        <f t="shared" si="97"/>
        <v>4.03</v>
      </c>
      <c r="AI100" s="27">
        <f t="shared" si="97"/>
        <v>6.77</v>
      </c>
      <c r="AJ100" s="27">
        <f t="shared" si="97"/>
        <v>7.66</v>
      </c>
      <c r="AK100" s="27">
        <f t="shared" si="97"/>
        <v>6.1000000000000005</v>
      </c>
      <c r="AL100" s="26">
        <f t="shared" si="97"/>
        <v>24.560000000000002</v>
      </c>
      <c r="AM100" s="23">
        <f t="shared" si="97"/>
        <v>8.899999999999999</v>
      </c>
      <c r="AN100" s="23">
        <f t="shared" si="97"/>
        <v>8.670000000000002</v>
      </c>
      <c r="AO100" s="23">
        <f t="shared" si="97"/>
        <v>11.39</v>
      </c>
      <c r="AP100" s="23">
        <f t="shared" si="97"/>
        <v>8.18</v>
      </c>
      <c r="AQ100" s="26">
        <f t="shared" si="97"/>
        <v>37.14000000000001</v>
      </c>
    </row>
    <row r="101" spans="1:43" ht="11.25">
      <c r="A101" s="16" t="s">
        <v>168</v>
      </c>
      <c r="B101" s="16" t="s">
        <v>168</v>
      </c>
      <c r="C101" s="16" t="s">
        <v>169</v>
      </c>
      <c r="D101" s="17">
        <v>11.9</v>
      </c>
      <c r="E101" s="17">
        <v>10.63</v>
      </c>
      <c r="F101" s="17">
        <v>13.54</v>
      </c>
      <c r="G101" s="17">
        <v>14.12</v>
      </c>
      <c r="H101" s="18">
        <f>SUM(D101:G101)</f>
        <v>50.19</v>
      </c>
      <c r="I101" s="17">
        <v>7.44</v>
      </c>
      <c r="J101" s="17">
        <v>8.64</v>
      </c>
      <c r="K101" s="17">
        <v>12.39</v>
      </c>
      <c r="L101" s="17">
        <v>10.54</v>
      </c>
      <c r="M101" s="18">
        <f>SUM(I101:L101)</f>
        <v>39.010000000000005</v>
      </c>
      <c r="N101" s="17">
        <v>8.29</v>
      </c>
      <c r="O101" s="17">
        <v>10.08</v>
      </c>
      <c r="P101" s="17">
        <v>11.34</v>
      </c>
      <c r="Q101" s="17">
        <v>9.89</v>
      </c>
      <c r="R101" s="18">
        <f>SUM(N101:Q101)</f>
        <v>39.599999999999994</v>
      </c>
      <c r="S101" s="17">
        <v>8.26</v>
      </c>
      <c r="T101" s="17">
        <v>10.97</v>
      </c>
      <c r="U101" s="17">
        <v>13.16</v>
      </c>
      <c r="V101" s="17">
        <v>12.16</v>
      </c>
      <c r="W101" s="25">
        <f>SUM(S101:V101)</f>
        <v>44.55</v>
      </c>
      <c r="X101" s="17">
        <v>10.26</v>
      </c>
      <c r="Y101" s="17">
        <v>12.75</v>
      </c>
      <c r="Z101" s="17">
        <v>14.76</v>
      </c>
      <c r="AA101" s="17">
        <v>13.91</v>
      </c>
      <c r="AB101" s="20">
        <f>SUM(X101:AA101)</f>
        <v>51.67999999999999</v>
      </c>
      <c r="AC101" s="17">
        <v>10.23</v>
      </c>
      <c r="AD101" s="17">
        <v>11.7</v>
      </c>
      <c r="AE101" s="17">
        <v>14.44</v>
      </c>
      <c r="AF101" s="17">
        <v>15.41</v>
      </c>
      <c r="AG101" s="20">
        <f>SUM(AC101:AF101)</f>
        <v>51.78</v>
      </c>
      <c r="AH101" s="27">
        <v>10.83</v>
      </c>
      <c r="AI101" s="27">
        <v>13.78</v>
      </c>
      <c r="AJ101" s="27">
        <v>14.39</v>
      </c>
      <c r="AK101" s="27">
        <v>13.14</v>
      </c>
      <c r="AL101" s="22">
        <f t="shared" si="95"/>
        <v>52.14</v>
      </c>
      <c r="AM101" s="23">
        <v>14.34</v>
      </c>
      <c r="AN101" s="23">
        <v>16.26</v>
      </c>
      <c r="AO101" s="23">
        <v>19.71</v>
      </c>
      <c r="AP101" s="23">
        <v>15.18</v>
      </c>
      <c r="AQ101" s="22">
        <f t="shared" si="96"/>
        <v>65.49000000000001</v>
      </c>
    </row>
    <row r="102" spans="1:43" ht="11.25">
      <c r="A102" s="16" t="s">
        <v>170</v>
      </c>
      <c r="B102" s="16" t="s">
        <v>170</v>
      </c>
      <c r="C102" s="16" t="s">
        <v>171</v>
      </c>
      <c r="D102" s="17">
        <v>8.48</v>
      </c>
      <c r="E102" s="17">
        <v>9.03</v>
      </c>
      <c r="F102" s="17">
        <v>9.65</v>
      </c>
      <c r="G102" s="17">
        <v>11.07</v>
      </c>
      <c r="H102" s="18">
        <f>SUM(D102:G102)</f>
        <v>38.23</v>
      </c>
      <c r="I102" s="17">
        <v>4.77</v>
      </c>
      <c r="J102" s="17">
        <v>7.24</v>
      </c>
      <c r="K102" s="17">
        <v>10.94</v>
      </c>
      <c r="L102" s="17">
        <v>8.52</v>
      </c>
      <c r="M102" s="18">
        <f>SUM(I102:L102)</f>
        <v>31.47</v>
      </c>
      <c r="N102" s="17">
        <v>5.72</v>
      </c>
      <c r="O102" s="17">
        <v>9.14</v>
      </c>
      <c r="P102" s="17">
        <v>11.08</v>
      </c>
      <c r="Q102" s="17">
        <v>8.88</v>
      </c>
      <c r="R102" s="18">
        <f>SUM(N102:Q102)</f>
        <v>34.82</v>
      </c>
      <c r="S102" s="17">
        <v>6.87</v>
      </c>
      <c r="T102" s="17">
        <v>9.96</v>
      </c>
      <c r="U102" s="17">
        <v>12.3</v>
      </c>
      <c r="V102" s="17">
        <v>9.77</v>
      </c>
      <c r="W102" s="25">
        <f>SUM(S102:V102)</f>
        <v>38.900000000000006</v>
      </c>
      <c r="X102" s="17">
        <v>9.15</v>
      </c>
      <c r="Y102" s="17">
        <v>12.53</v>
      </c>
      <c r="Z102" s="17">
        <v>13.17</v>
      </c>
      <c r="AA102" s="17">
        <v>10.82</v>
      </c>
      <c r="AB102" s="20">
        <f>SUM(X102:AA102)</f>
        <v>45.67</v>
      </c>
      <c r="AC102" s="17">
        <v>7.95</v>
      </c>
      <c r="AD102" s="17">
        <v>12.62</v>
      </c>
      <c r="AE102" s="17">
        <v>13.17</v>
      </c>
      <c r="AF102" s="17">
        <v>9.34</v>
      </c>
      <c r="AG102" s="20">
        <f>SUM(AC102:AF102)</f>
        <v>43.08</v>
      </c>
      <c r="AH102" s="27">
        <v>6.8</v>
      </c>
      <c r="AI102" s="27">
        <v>7.01</v>
      </c>
      <c r="AJ102" s="27">
        <v>6.73</v>
      </c>
      <c r="AK102" s="27">
        <v>7.04</v>
      </c>
      <c r="AL102" s="22">
        <f t="shared" si="95"/>
        <v>27.58</v>
      </c>
      <c r="AM102" s="23">
        <v>5.44</v>
      </c>
      <c r="AN102" s="23">
        <v>7.59</v>
      </c>
      <c r="AO102" s="23">
        <v>8.32</v>
      </c>
      <c r="AP102" s="23">
        <v>7</v>
      </c>
      <c r="AQ102" s="22">
        <f t="shared" si="96"/>
        <v>28.35</v>
      </c>
    </row>
    <row r="103" spans="1:43" ht="11.25">
      <c r="A103" s="16" t="s">
        <v>201</v>
      </c>
      <c r="B103" s="16" t="s">
        <v>202</v>
      </c>
      <c r="C103" s="16" t="s">
        <v>203</v>
      </c>
      <c r="D103" s="17">
        <f aca="true" t="shared" si="98" ref="D103:AQ103">D104-D105</f>
        <v>-7.739999999999998</v>
      </c>
      <c r="E103" s="17">
        <f t="shared" si="98"/>
        <v>-4.8799999999999955</v>
      </c>
      <c r="F103" s="17">
        <f t="shared" si="98"/>
        <v>-3.019999999999996</v>
      </c>
      <c r="G103" s="17">
        <f t="shared" si="98"/>
        <v>0.37000000000000455</v>
      </c>
      <c r="H103" s="18">
        <f t="shared" si="98"/>
        <v>-15.269999999999982</v>
      </c>
      <c r="I103" s="17">
        <f t="shared" si="98"/>
        <v>-5.199999999999999</v>
      </c>
      <c r="J103" s="17">
        <f t="shared" si="98"/>
        <v>1.5399999999999991</v>
      </c>
      <c r="K103" s="17">
        <f t="shared" si="98"/>
        <v>3.0999999999999943</v>
      </c>
      <c r="L103" s="17">
        <f t="shared" si="98"/>
        <v>-1.8200000000000038</v>
      </c>
      <c r="M103" s="18">
        <f t="shared" si="98"/>
        <v>-2.3800000000000097</v>
      </c>
      <c r="N103" s="17">
        <f t="shared" si="98"/>
        <v>-1.7699999999999996</v>
      </c>
      <c r="O103" s="17">
        <f t="shared" si="98"/>
        <v>-2.1099999999999994</v>
      </c>
      <c r="P103" s="17">
        <f t="shared" si="98"/>
        <v>7.439999999999998</v>
      </c>
      <c r="Q103" s="17">
        <f t="shared" si="98"/>
        <v>4.670000000000002</v>
      </c>
      <c r="R103" s="18">
        <f t="shared" si="98"/>
        <v>8.230000000000018</v>
      </c>
      <c r="S103" s="17">
        <f t="shared" si="98"/>
        <v>-1.3199999999999967</v>
      </c>
      <c r="T103" s="17">
        <f t="shared" si="98"/>
        <v>-3.4000000000000057</v>
      </c>
      <c r="U103" s="17">
        <f t="shared" si="98"/>
        <v>2.789999999999992</v>
      </c>
      <c r="V103" s="17">
        <f t="shared" si="98"/>
        <v>0.25</v>
      </c>
      <c r="W103" s="25">
        <f t="shared" si="98"/>
        <v>-1.6800000000000068</v>
      </c>
      <c r="X103" s="17">
        <f t="shared" si="98"/>
        <v>0.8599999999999994</v>
      </c>
      <c r="Y103" s="17">
        <f t="shared" si="98"/>
        <v>1.8100000000000023</v>
      </c>
      <c r="Z103" s="17">
        <f t="shared" si="98"/>
        <v>6.060000000000002</v>
      </c>
      <c r="AA103" s="17">
        <f t="shared" si="98"/>
        <v>1.2999999999999972</v>
      </c>
      <c r="AB103" s="25">
        <f t="shared" si="98"/>
        <v>10.030000000000001</v>
      </c>
      <c r="AC103" s="17">
        <f t="shared" si="98"/>
        <v>-7.580000000000005</v>
      </c>
      <c r="AD103" s="17">
        <f t="shared" si="98"/>
        <v>-7.859999999999999</v>
      </c>
      <c r="AE103" s="17">
        <f t="shared" si="98"/>
        <v>-3.970000000000006</v>
      </c>
      <c r="AF103" s="17">
        <f t="shared" si="98"/>
        <v>5.310000000000002</v>
      </c>
      <c r="AG103" s="25">
        <f t="shared" si="98"/>
        <v>-14.099999999999994</v>
      </c>
      <c r="AH103" s="27">
        <f t="shared" si="98"/>
        <v>-4.870000000000001</v>
      </c>
      <c r="AI103" s="27">
        <f t="shared" si="98"/>
        <v>-7.75</v>
      </c>
      <c r="AJ103" s="27">
        <f t="shared" si="98"/>
        <v>-4.469999999999999</v>
      </c>
      <c r="AK103" s="27">
        <f t="shared" si="98"/>
        <v>-2.3900000000000006</v>
      </c>
      <c r="AL103" s="26">
        <f t="shared" si="98"/>
        <v>-19.47999999999999</v>
      </c>
      <c r="AM103" s="23">
        <f t="shared" si="98"/>
        <v>-4.090000000000003</v>
      </c>
      <c r="AN103" s="23">
        <f t="shared" si="98"/>
        <v>0.7899999999999991</v>
      </c>
      <c r="AO103" s="23">
        <f t="shared" si="98"/>
        <v>9.32</v>
      </c>
      <c r="AP103" s="23">
        <f t="shared" si="98"/>
        <v>7.420000000000002</v>
      </c>
      <c r="AQ103" s="26">
        <f t="shared" si="98"/>
        <v>13.439999999999998</v>
      </c>
    </row>
    <row r="104" spans="1:43" ht="11.25">
      <c r="A104" s="16" t="s">
        <v>143</v>
      </c>
      <c r="B104" s="16" t="s">
        <v>143</v>
      </c>
      <c r="C104" s="16" t="s">
        <v>144</v>
      </c>
      <c r="D104" s="17">
        <f aca="true" t="shared" si="99" ref="D104:G105">D107+D110+D113</f>
        <v>27.580000000000002</v>
      </c>
      <c r="E104" s="17">
        <f t="shared" si="99"/>
        <v>27.92</v>
      </c>
      <c r="F104" s="17">
        <f t="shared" si="99"/>
        <v>31.21</v>
      </c>
      <c r="G104" s="17">
        <f t="shared" si="99"/>
        <v>29.490000000000002</v>
      </c>
      <c r="H104" s="18">
        <f>SUM(D104:G104)</f>
        <v>116.20000000000002</v>
      </c>
      <c r="I104" s="17">
        <f aca="true" t="shared" si="100" ref="I104:L105">I107+I110+I113</f>
        <v>20.38</v>
      </c>
      <c r="J104" s="17">
        <f t="shared" si="100"/>
        <v>31.759999999999998</v>
      </c>
      <c r="K104" s="17">
        <f t="shared" si="100"/>
        <v>34.41</v>
      </c>
      <c r="L104" s="17">
        <f t="shared" si="100"/>
        <v>27.74</v>
      </c>
      <c r="M104" s="18">
        <f>SUM(I104:L104)</f>
        <v>114.28999999999999</v>
      </c>
      <c r="N104" s="17">
        <f aca="true" t="shared" si="101" ref="N104:Q105">N107+N110+N113</f>
        <v>25.03</v>
      </c>
      <c r="O104" s="17">
        <f t="shared" si="101"/>
        <v>32.08</v>
      </c>
      <c r="P104" s="17">
        <f t="shared" si="101"/>
        <v>44.08</v>
      </c>
      <c r="Q104" s="17">
        <f t="shared" si="101"/>
        <v>35.02</v>
      </c>
      <c r="R104" s="18">
        <f>SUM(N104:Q104)</f>
        <v>136.21</v>
      </c>
      <c r="S104" s="17">
        <f aca="true" t="shared" si="102" ref="S104:V105">S107+S110+S113</f>
        <v>28.48</v>
      </c>
      <c r="T104" s="17">
        <f t="shared" si="102"/>
        <v>33.94</v>
      </c>
      <c r="U104" s="17">
        <f t="shared" si="102"/>
        <v>42.349999999999994</v>
      </c>
      <c r="V104" s="17">
        <f t="shared" si="102"/>
        <v>37.08</v>
      </c>
      <c r="W104" s="25">
        <f>SUM(S104:V104)</f>
        <v>141.85</v>
      </c>
      <c r="X104" s="17">
        <f aca="true" t="shared" si="103" ref="X104:AP105">X107+X110+X113</f>
        <v>34.43</v>
      </c>
      <c r="Y104" s="17">
        <f t="shared" si="103"/>
        <v>37.120000000000005</v>
      </c>
      <c r="Z104" s="17">
        <f t="shared" si="103"/>
        <v>45.28</v>
      </c>
      <c r="AA104" s="17">
        <f t="shared" si="103"/>
        <v>41.129999999999995</v>
      </c>
      <c r="AB104" s="20">
        <f>SUM(X104:AA104)</f>
        <v>157.96</v>
      </c>
      <c r="AC104" s="17">
        <f t="shared" si="103"/>
        <v>32.269999999999996</v>
      </c>
      <c r="AD104" s="17">
        <f t="shared" si="103"/>
        <v>39.370000000000005</v>
      </c>
      <c r="AE104" s="17">
        <f t="shared" si="103"/>
        <v>44.879999999999995</v>
      </c>
      <c r="AF104" s="17">
        <f t="shared" si="103"/>
        <v>46.2</v>
      </c>
      <c r="AG104" s="20">
        <f>SUM(AC104:AF104)</f>
        <v>162.72</v>
      </c>
      <c r="AH104" s="27">
        <f t="shared" si="103"/>
        <v>25.05</v>
      </c>
      <c r="AI104" s="27">
        <f t="shared" si="103"/>
        <v>31.79</v>
      </c>
      <c r="AJ104" s="27">
        <f t="shared" si="103"/>
        <v>41.21</v>
      </c>
      <c r="AK104" s="27">
        <f t="shared" si="103"/>
        <v>38.65</v>
      </c>
      <c r="AL104" s="22">
        <f t="shared" si="95"/>
        <v>136.70000000000002</v>
      </c>
      <c r="AM104" s="23">
        <f t="shared" si="103"/>
        <v>29.14</v>
      </c>
      <c r="AN104" s="23">
        <f t="shared" si="103"/>
        <v>38.96</v>
      </c>
      <c r="AO104" s="23">
        <f t="shared" si="103"/>
        <v>49.22</v>
      </c>
      <c r="AP104" s="23">
        <f t="shared" si="103"/>
        <v>45.620000000000005</v>
      </c>
      <c r="AQ104" s="22">
        <f t="shared" si="96"/>
        <v>162.94</v>
      </c>
    </row>
    <row r="105" spans="1:43" ht="11.25">
      <c r="A105" s="16" t="s">
        <v>145</v>
      </c>
      <c r="B105" s="16" t="s">
        <v>145</v>
      </c>
      <c r="C105" s="16" t="s">
        <v>146</v>
      </c>
      <c r="D105" s="17">
        <f t="shared" si="99"/>
        <v>35.32</v>
      </c>
      <c r="E105" s="17">
        <f t="shared" si="99"/>
        <v>32.8</v>
      </c>
      <c r="F105" s="17">
        <f t="shared" si="99"/>
        <v>34.23</v>
      </c>
      <c r="G105" s="17">
        <f t="shared" si="99"/>
        <v>29.119999999999997</v>
      </c>
      <c r="H105" s="18">
        <f>SUM(D105:G105)</f>
        <v>131.47</v>
      </c>
      <c r="I105" s="17">
        <f t="shared" si="100"/>
        <v>25.58</v>
      </c>
      <c r="J105" s="17">
        <f t="shared" si="100"/>
        <v>30.22</v>
      </c>
      <c r="K105" s="17">
        <f t="shared" si="100"/>
        <v>31.310000000000002</v>
      </c>
      <c r="L105" s="17">
        <f t="shared" si="100"/>
        <v>29.560000000000002</v>
      </c>
      <c r="M105" s="18">
        <f>SUM(I105:L105)</f>
        <v>116.67</v>
      </c>
      <c r="N105" s="17">
        <f t="shared" si="101"/>
        <v>26.8</v>
      </c>
      <c r="O105" s="17">
        <f t="shared" si="101"/>
        <v>34.19</v>
      </c>
      <c r="P105" s="17">
        <f t="shared" si="101"/>
        <v>36.64</v>
      </c>
      <c r="Q105" s="17">
        <f t="shared" si="101"/>
        <v>30.35</v>
      </c>
      <c r="R105" s="18">
        <f>SUM(N105:Q105)</f>
        <v>127.97999999999999</v>
      </c>
      <c r="S105" s="17">
        <f t="shared" si="102"/>
        <v>29.799999999999997</v>
      </c>
      <c r="T105" s="17">
        <f t="shared" si="102"/>
        <v>37.34</v>
      </c>
      <c r="U105" s="17">
        <f t="shared" si="102"/>
        <v>39.56</v>
      </c>
      <c r="V105" s="17">
        <f t="shared" si="102"/>
        <v>36.83</v>
      </c>
      <c r="W105" s="25">
        <f>SUM(S105:V105)</f>
        <v>143.53</v>
      </c>
      <c r="X105" s="17">
        <f t="shared" si="103"/>
        <v>33.57</v>
      </c>
      <c r="Y105" s="17">
        <f t="shared" si="103"/>
        <v>35.31</v>
      </c>
      <c r="Z105" s="17">
        <f t="shared" si="103"/>
        <v>39.22</v>
      </c>
      <c r="AA105" s="17">
        <f t="shared" si="103"/>
        <v>39.83</v>
      </c>
      <c r="AB105" s="20">
        <f>SUM(X105:AA105)</f>
        <v>147.93</v>
      </c>
      <c r="AC105" s="17">
        <f t="shared" si="103"/>
        <v>39.85</v>
      </c>
      <c r="AD105" s="17">
        <f t="shared" si="103"/>
        <v>47.230000000000004</v>
      </c>
      <c r="AE105" s="17">
        <f t="shared" si="103"/>
        <v>48.85</v>
      </c>
      <c r="AF105" s="17">
        <f t="shared" si="103"/>
        <v>40.89</v>
      </c>
      <c r="AG105" s="20">
        <f>SUM(AC105:AF105)</f>
        <v>176.82</v>
      </c>
      <c r="AH105" s="27">
        <f t="shared" si="103"/>
        <v>29.92</v>
      </c>
      <c r="AI105" s="27">
        <f t="shared" si="103"/>
        <v>39.54</v>
      </c>
      <c r="AJ105" s="27">
        <f t="shared" si="103"/>
        <v>45.68</v>
      </c>
      <c r="AK105" s="27">
        <f t="shared" si="103"/>
        <v>41.04</v>
      </c>
      <c r="AL105" s="22">
        <f t="shared" si="95"/>
        <v>156.18</v>
      </c>
      <c r="AM105" s="23">
        <f t="shared" si="103"/>
        <v>33.230000000000004</v>
      </c>
      <c r="AN105" s="23">
        <f t="shared" si="103"/>
        <v>38.17</v>
      </c>
      <c r="AO105" s="23">
        <f t="shared" si="103"/>
        <v>39.9</v>
      </c>
      <c r="AP105" s="23">
        <f t="shared" si="103"/>
        <v>38.2</v>
      </c>
      <c r="AQ105" s="22">
        <f t="shared" si="96"/>
        <v>149.5</v>
      </c>
    </row>
    <row r="106" spans="1:43" ht="11.25">
      <c r="A106" s="31" t="s">
        <v>204</v>
      </c>
      <c r="B106" s="31" t="s">
        <v>205</v>
      </c>
      <c r="C106" s="16" t="s">
        <v>206</v>
      </c>
      <c r="D106" s="17">
        <f aca="true" t="shared" si="104" ref="D106:AQ106">D107-D108</f>
        <v>1.5499999999999998</v>
      </c>
      <c r="E106" s="17">
        <f t="shared" si="104"/>
        <v>1.6800000000000002</v>
      </c>
      <c r="F106" s="17">
        <f t="shared" si="104"/>
        <v>1.8000000000000003</v>
      </c>
      <c r="G106" s="17">
        <f t="shared" si="104"/>
        <v>1.87</v>
      </c>
      <c r="H106" s="18">
        <f t="shared" si="104"/>
        <v>6.9</v>
      </c>
      <c r="I106" s="17">
        <f t="shared" si="104"/>
        <v>-0.050000000000000044</v>
      </c>
      <c r="J106" s="17">
        <f t="shared" si="104"/>
        <v>0.6000000000000001</v>
      </c>
      <c r="K106" s="17">
        <f t="shared" si="104"/>
        <v>-0.020000000000000018</v>
      </c>
      <c r="L106" s="17">
        <f t="shared" si="104"/>
        <v>0.07000000000000028</v>
      </c>
      <c r="M106" s="18">
        <f t="shared" si="104"/>
        <v>0.5999999999999996</v>
      </c>
      <c r="N106" s="17">
        <f t="shared" si="104"/>
        <v>0.1599999999999997</v>
      </c>
      <c r="O106" s="17">
        <f t="shared" si="104"/>
        <v>0.31999999999999984</v>
      </c>
      <c r="P106" s="17">
        <f t="shared" si="104"/>
        <v>0.7099999999999995</v>
      </c>
      <c r="Q106" s="17">
        <f t="shared" si="104"/>
        <v>0.44999999999999973</v>
      </c>
      <c r="R106" s="18">
        <f t="shared" si="104"/>
        <v>1.6399999999999988</v>
      </c>
      <c r="S106" s="17">
        <f t="shared" si="104"/>
        <v>0.2999999999999998</v>
      </c>
      <c r="T106" s="17">
        <f t="shared" si="104"/>
        <v>0.20999999999999996</v>
      </c>
      <c r="U106" s="17">
        <f t="shared" si="104"/>
        <v>0.3500000000000001</v>
      </c>
      <c r="V106" s="17">
        <f t="shared" si="104"/>
        <v>-0.5899999999999994</v>
      </c>
      <c r="W106" s="25">
        <f t="shared" si="104"/>
        <v>0.2699999999999996</v>
      </c>
      <c r="X106" s="17">
        <f t="shared" si="104"/>
        <v>0.25</v>
      </c>
      <c r="Y106" s="17">
        <f t="shared" si="104"/>
        <v>0.8000000000000003</v>
      </c>
      <c r="Z106" s="17">
        <f t="shared" si="104"/>
        <v>0.54</v>
      </c>
      <c r="AA106" s="17">
        <f t="shared" si="104"/>
        <v>-0.3099999999999996</v>
      </c>
      <c r="AB106" s="25">
        <f t="shared" si="104"/>
        <v>1.2800000000000011</v>
      </c>
      <c r="AC106" s="17">
        <f t="shared" si="104"/>
        <v>0.5399999999999996</v>
      </c>
      <c r="AD106" s="17">
        <f t="shared" si="104"/>
        <v>0.4500000000000002</v>
      </c>
      <c r="AE106" s="17">
        <f t="shared" si="104"/>
        <v>0.5600000000000005</v>
      </c>
      <c r="AF106" s="17">
        <f t="shared" si="104"/>
        <v>0.5199999999999996</v>
      </c>
      <c r="AG106" s="25">
        <f t="shared" si="104"/>
        <v>2.0700000000000003</v>
      </c>
      <c r="AH106" s="27">
        <f t="shared" si="104"/>
        <v>0.5900000000000003</v>
      </c>
      <c r="AI106" s="27">
        <f t="shared" si="104"/>
        <v>0.08999999999999986</v>
      </c>
      <c r="AJ106" s="27">
        <f t="shared" si="104"/>
        <v>0.11000000000000032</v>
      </c>
      <c r="AK106" s="27">
        <f t="shared" si="104"/>
        <v>0.6600000000000001</v>
      </c>
      <c r="AL106" s="26">
        <f t="shared" si="104"/>
        <v>1.4499999999999993</v>
      </c>
      <c r="AM106" s="23">
        <f t="shared" si="104"/>
        <v>-0.010000000000000231</v>
      </c>
      <c r="AN106" s="23">
        <f t="shared" si="104"/>
        <v>0.8899999999999997</v>
      </c>
      <c r="AO106" s="23">
        <f t="shared" si="104"/>
        <v>1.0399999999999996</v>
      </c>
      <c r="AP106" s="23">
        <f t="shared" si="104"/>
        <v>0.2600000000000007</v>
      </c>
      <c r="AQ106" s="26">
        <f t="shared" si="104"/>
        <v>2.1799999999999997</v>
      </c>
    </row>
    <row r="107" spans="1:43" ht="11.25">
      <c r="A107" s="16" t="s">
        <v>168</v>
      </c>
      <c r="B107" s="16" t="s">
        <v>168</v>
      </c>
      <c r="C107" s="16" t="s">
        <v>169</v>
      </c>
      <c r="D107" s="17">
        <v>2.38</v>
      </c>
      <c r="E107" s="17">
        <v>2.43</v>
      </c>
      <c r="F107" s="17">
        <v>2.7</v>
      </c>
      <c r="G107" s="17">
        <v>2.54</v>
      </c>
      <c r="H107" s="18">
        <f>SUM(D107:G107)</f>
        <v>10.05</v>
      </c>
      <c r="I107" s="17">
        <v>1.99</v>
      </c>
      <c r="J107" s="17">
        <v>2.56</v>
      </c>
      <c r="K107" s="17">
        <v>3.26</v>
      </c>
      <c r="L107" s="17">
        <v>2.66</v>
      </c>
      <c r="M107" s="18">
        <f>SUM(I107:L107)</f>
        <v>10.469999999999999</v>
      </c>
      <c r="N107" s="17">
        <v>2.4</v>
      </c>
      <c r="O107" s="17">
        <v>2.94</v>
      </c>
      <c r="P107" s="17">
        <v>4.14</v>
      </c>
      <c r="Q107" s="17">
        <v>3.4</v>
      </c>
      <c r="R107" s="18">
        <f>SUM(N107:Q107)</f>
        <v>12.88</v>
      </c>
      <c r="S107" s="17">
        <v>3.05</v>
      </c>
      <c r="T107" s="17">
        <v>3.15</v>
      </c>
      <c r="U107" s="17">
        <v>4.07</v>
      </c>
      <c r="V107" s="17">
        <v>3.43</v>
      </c>
      <c r="W107" s="25">
        <f>SUM(S107:V107)</f>
        <v>13.7</v>
      </c>
      <c r="X107" s="17">
        <v>3.42</v>
      </c>
      <c r="Y107" s="17">
        <v>3.93</v>
      </c>
      <c r="Z107" s="17">
        <v>4.42</v>
      </c>
      <c r="AA107" s="17">
        <v>3.87</v>
      </c>
      <c r="AB107" s="20">
        <f>SUM(X107:AA107)</f>
        <v>15.64</v>
      </c>
      <c r="AC107" s="17">
        <v>3.78</v>
      </c>
      <c r="AD107" s="17">
        <v>4.16</v>
      </c>
      <c r="AE107" s="17">
        <v>4.62</v>
      </c>
      <c r="AF107" s="17">
        <v>4.76</v>
      </c>
      <c r="AG107" s="20">
        <f>SUM(AC107:AF107)</f>
        <v>17.32</v>
      </c>
      <c r="AH107" s="27">
        <v>2.95</v>
      </c>
      <c r="AI107" s="27">
        <v>3.57</v>
      </c>
      <c r="AJ107" s="27">
        <v>4.11</v>
      </c>
      <c r="AK107" s="27">
        <v>4.68</v>
      </c>
      <c r="AL107" s="22">
        <f t="shared" si="95"/>
        <v>15.309999999999999</v>
      </c>
      <c r="AM107" s="23">
        <v>2.98</v>
      </c>
      <c r="AN107" s="23">
        <v>4.38</v>
      </c>
      <c r="AO107" s="23">
        <v>4.81</v>
      </c>
      <c r="AP107" s="23">
        <v>4.4</v>
      </c>
      <c r="AQ107" s="22">
        <f t="shared" si="96"/>
        <v>16.57</v>
      </c>
    </row>
    <row r="108" spans="1:43" ht="11.25">
      <c r="A108" s="16" t="s">
        <v>170</v>
      </c>
      <c r="B108" s="16" t="s">
        <v>170</v>
      </c>
      <c r="C108" s="16" t="s">
        <v>171</v>
      </c>
      <c r="D108" s="17">
        <v>0.83</v>
      </c>
      <c r="E108" s="17">
        <v>0.75</v>
      </c>
      <c r="F108" s="17">
        <v>0.9</v>
      </c>
      <c r="G108" s="17">
        <v>0.67</v>
      </c>
      <c r="H108" s="18">
        <f>SUM(D108:G108)</f>
        <v>3.15</v>
      </c>
      <c r="I108" s="17">
        <v>2.04</v>
      </c>
      <c r="J108" s="17">
        <v>1.96</v>
      </c>
      <c r="K108" s="17">
        <v>3.28</v>
      </c>
      <c r="L108" s="17">
        <v>2.59</v>
      </c>
      <c r="M108" s="18">
        <f>SUM(I108:L108)</f>
        <v>9.87</v>
      </c>
      <c r="N108" s="17">
        <v>2.24</v>
      </c>
      <c r="O108" s="17">
        <v>2.62</v>
      </c>
      <c r="P108" s="17">
        <v>3.43</v>
      </c>
      <c r="Q108" s="17">
        <v>2.95</v>
      </c>
      <c r="R108" s="18">
        <f>SUM(N108:Q108)</f>
        <v>11.240000000000002</v>
      </c>
      <c r="S108" s="17">
        <v>2.75</v>
      </c>
      <c r="T108" s="17">
        <v>2.94</v>
      </c>
      <c r="U108" s="17">
        <v>3.72</v>
      </c>
      <c r="V108" s="17">
        <v>4.02</v>
      </c>
      <c r="W108" s="25">
        <f>SUM(S108:V108)</f>
        <v>13.43</v>
      </c>
      <c r="X108" s="17">
        <v>3.17</v>
      </c>
      <c r="Y108" s="17">
        <v>3.13</v>
      </c>
      <c r="Z108" s="17">
        <v>3.88</v>
      </c>
      <c r="AA108" s="17">
        <v>4.18</v>
      </c>
      <c r="AB108" s="20">
        <f>SUM(X108:AA108)</f>
        <v>14.36</v>
      </c>
      <c r="AC108" s="17">
        <v>3.24</v>
      </c>
      <c r="AD108" s="17">
        <v>3.71</v>
      </c>
      <c r="AE108" s="17">
        <v>4.06</v>
      </c>
      <c r="AF108" s="17">
        <v>4.24</v>
      </c>
      <c r="AG108" s="20">
        <f>SUM(AC108:AF108)</f>
        <v>15.25</v>
      </c>
      <c r="AH108" s="27">
        <v>2.36</v>
      </c>
      <c r="AI108" s="27">
        <v>3.48</v>
      </c>
      <c r="AJ108" s="27">
        <v>4</v>
      </c>
      <c r="AK108" s="27">
        <v>4.02</v>
      </c>
      <c r="AL108" s="22">
        <f t="shared" si="95"/>
        <v>13.86</v>
      </c>
      <c r="AM108" s="23">
        <v>2.99</v>
      </c>
      <c r="AN108" s="23">
        <v>3.49</v>
      </c>
      <c r="AO108" s="23">
        <v>3.77</v>
      </c>
      <c r="AP108" s="23">
        <v>4.14</v>
      </c>
      <c r="AQ108" s="22">
        <f t="shared" si="96"/>
        <v>14.39</v>
      </c>
    </row>
    <row r="109" spans="1:43" ht="11.25">
      <c r="A109" s="31" t="s">
        <v>207</v>
      </c>
      <c r="B109" s="31" t="s">
        <v>208</v>
      </c>
      <c r="C109" s="16" t="s">
        <v>209</v>
      </c>
      <c r="D109" s="17">
        <f aca="true" t="shared" si="105" ref="D109:AQ109">D110-D111</f>
        <v>-7.640000000000001</v>
      </c>
      <c r="E109" s="17">
        <f t="shared" si="105"/>
        <v>-7.640000000000001</v>
      </c>
      <c r="F109" s="17">
        <f t="shared" si="105"/>
        <v>-4.09</v>
      </c>
      <c r="G109" s="17">
        <f t="shared" si="105"/>
        <v>-6.59</v>
      </c>
      <c r="H109" s="18">
        <f t="shared" si="105"/>
        <v>-25.96</v>
      </c>
      <c r="I109" s="17">
        <f t="shared" si="105"/>
        <v>-6.949999999999999</v>
      </c>
      <c r="J109" s="17">
        <f t="shared" si="105"/>
        <v>-6.329999999999999</v>
      </c>
      <c r="K109" s="17">
        <f t="shared" si="105"/>
        <v>-2.0199999999999996</v>
      </c>
      <c r="L109" s="17">
        <f t="shared" si="105"/>
        <v>-7.450000000000001</v>
      </c>
      <c r="M109" s="18">
        <f t="shared" si="105"/>
        <v>-22.75</v>
      </c>
      <c r="N109" s="17">
        <f t="shared" si="105"/>
        <v>-7.01</v>
      </c>
      <c r="O109" s="17">
        <f t="shared" si="105"/>
        <v>-6</v>
      </c>
      <c r="P109" s="17">
        <f t="shared" si="105"/>
        <v>-1.6100000000000003</v>
      </c>
      <c r="Q109" s="17">
        <f t="shared" si="105"/>
        <v>-6.970000000000001</v>
      </c>
      <c r="R109" s="18">
        <f t="shared" si="105"/>
        <v>-21.590000000000003</v>
      </c>
      <c r="S109" s="17">
        <f t="shared" si="105"/>
        <v>-8.11</v>
      </c>
      <c r="T109" s="17">
        <f t="shared" si="105"/>
        <v>-7.5600000000000005</v>
      </c>
      <c r="U109" s="17">
        <f t="shared" si="105"/>
        <v>-2.6399999999999997</v>
      </c>
      <c r="V109" s="17">
        <f t="shared" si="105"/>
        <v>-8.46</v>
      </c>
      <c r="W109" s="25">
        <f t="shared" si="105"/>
        <v>-26.769999999999992</v>
      </c>
      <c r="X109" s="17">
        <f t="shared" si="105"/>
        <v>-7.630000000000001</v>
      </c>
      <c r="Y109" s="17">
        <f t="shared" si="105"/>
        <v>-7.91</v>
      </c>
      <c r="Z109" s="17">
        <f t="shared" si="105"/>
        <v>-3.26</v>
      </c>
      <c r="AA109" s="17">
        <f t="shared" si="105"/>
        <v>-10.08</v>
      </c>
      <c r="AB109" s="25">
        <f t="shared" si="105"/>
        <v>-28.880000000000003</v>
      </c>
      <c r="AC109" s="17">
        <f t="shared" si="105"/>
        <v>-10.959999999999999</v>
      </c>
      <c r="AD109" s="17">
        <f t="shared" si="105"/>
        <v>-10.470000000000002</v>
      </c>
      <c r="AE109" s="17">
        <f t="shared" si="105"/>
        <v>-3.539999999999999</v>
      </c>
      <c r="AF109" s="17">
        <f t="shared" si="105"/>
        <v>-9.09</v>
      </c>
      <c r="AG109" s="25">
        <f t="shared" si="105"/>
        <v>-34.05999999999999</v>
      </c>
      <c r="AH109" s="27">
        <f t="shared" si="105"/>
        <v>-12.05</v>
      </c>
      <c r="AI109" s="27">
        <f t="shared" si="105"/>
        <v>-10.45</v>
      </c>
      <c r="AJ109" s="27">
        <f t="shared" si="105"/>
        <v>-3.62</v>
      </c>
      <c r="AK109" s="27">
        <f t="shared" si="105"/>
        <v>-9.97</v>
      </c>
      <c r="AL109" s="26">
        <f t="shared" si="105"/>
        <v>-36.089999999999996</v>
      </c>
      <c r="AM109" s="23">
        <f t="shared" si="105"/>
        <v>-10.27</v>
      </c>
      <c r="AN109" s="23">
        <f t="shared" si="105"/>
        <v>-8.57</v>
      </c>
      <c r="AO109" s="23">
        <f t="shared" si="105"/>
        <v>2.0700000000000003</v>
      </c>
      <c r="AP109" s="23">
        <f t="shared" si="105"/>
        <v>-6.159999999999998</v>
      </c>
      <c r="AQ109" s="26">
        <f t="shared" si="105"/>
        <v>-22.93</v>
      </c>
    </row>
    <row r="110" spans="1:43" ht="11.25">
      <c r="A110" s="16" t="s">
        <v>168</v>
      </c>
      <c r="B110" s="16" t="s">
        <v>168</v>
      </c>
      <c r="C110" s="16" t="s">
        <v>169</v>
      </c>
      <c r="D110" s="17">
        <v>0.06</v>
      </c>
      <c r="E110" s="17">
        <v>0.06</v>
      </c>
      <c r="F110" s="17">
        <v>0.09</v>
      </c>
      <c r="G110" s="17">
        <v>0.28</v>
      </c>
      <c r="H110" s="18">
        <f>SUM(D110:G110)</f>
        <v>0.49</v>
      </c>
      <c r="I110" s="17">
        <v>3.73</v>
      </c>
      <c r="J110" s="17">
        <v>4.61</v>
      </c>
      <c r="K110" s="17">
        <v>5.82</v>
      </c>
      <c r="L110" s="17">
        <v>4.52</v>
      </c>
      <c r="M110" s="18">
        <f>SUM(I110:L110)</f>
        <v>18.68</v>
      </c>
      <c r="N110" s="17">
        <v>4.34</v>
      </c>
      <c r="O110" s="17">
        <v>5.57</v>
      </c>
      <c r="P110" s="17">
        <v>7.56</v>
      </c>
      <c r="Q110" s="17">
        <v>5.68</v>
      </c>
      <c r="R110" s="18">
        <f>SUM(N110:Q110)</f>
        <v>23.15</v>
      </c>
      <c r="S110" s="17">
        <v>4.66</v>
      </c>
      <c r="T110" s="17">
        <v>5.58</v>
      </c>
      <c r="U110" s="17">
        <v>7.22</v>
      </c>
      <c r="V110" s="17">
        <v>5.87</v>
      </c>
      <c r="W110" s="25">
        <f>SUM(S110:V110)</f>
        <v>23.330000000000002</v>
      </c>
      <c r="X110" s="17">
        <v>6.5</v>
      </c>
      <c r="Y110" s="17">
        <v>6.18</v>
      </c>
      <c r="Z110" s="17">
        <v>7.32</v>
      </c>
      <c r="AA110" s="17">
        <v>6.76</v>
      </c>
      <c r="AB110" s="20">
        <f>SUM(X110:AA110)</f>
        <v>26.759999999999998</v>
      </c>
      <c r="AC110" s="17">
        <v>5.33</v>
      </c>
      <c r="AD110" s="17">
        <v>6.54</v>
      </c>
      <c r="AE110" s="17">
        <v>7.4</v>
      </c>
      <c r="AF110" s="17">
        <v>7.81</v>
      </c>
      <c r="AG110" s="20">
        <f>SUM(AC110:AF110)</f>
        <v>27.080000000000002</v>
      </c>
      <c r="AH110" s="27">
        <v>3.78</v>
      </c>
      <c r="AI110" s="27">
        <v>5.98</v>
      </c>
      <c r="AJ110" s="27">
        <v>6.95</v>
      </c>
      <c r="AK110" s="27">
        <v>6.92</v>
      </c>
      <c r="AL110" s="22">
        <f t="shared" si="95"/>
        <v>23.630000000000003</v>
      </c>
      <c r="AM110" s="23">
        <v>5.65</v>
      </c>
      <c r="AN110" s="23">
        <v>7.87</v>
      </c>
      <c r="AO110" s="23">
        <v>12.64</v>
      </c>
      <c r="AP110" s="23">
        <v>10.47</v>
      </c>
      <c r="AQ110" s="22">
        <f t="shared" si="96"/>
        <v>36.63</v>
      </c>
    </row>
    <row r="111" spans="1:43" ht="11.25">
      <c r="A111" s="16" t="s">
        <v>170</v>
      </c>
      <c r="B111" s="16" t="s">
        <v>170</v>
      </c>
      <c r="C111" s="16" t="s">
        <v>171</v>
      </c>
      <c r="D111" s="17">
        <v>7.7</v>
      </c>
      <c r="E111" s="17">
        <v>7.7</v>
      </c>
      <c r="F111" s="17">
        <v>4.18</v>
      </c>
      <c r="G111" s="17">
        <v>6.87</v>
      </c>
      <c r="H111" s="18">
        <f>SUM(D111:G111)</f>
        <v>26.45</v>
      </c>
      <c r="I111" s="17">
        <v>10.68</v>
      </c>
      <c r="J111" s="17">
        <v>10.94</v>
      </c>
      <c r="K111" s="17">
        <v>7.84</v>
      </c>
      <c r="L111" s="17">
        <v>11.97</v>
      </c>
      <c r="M111" s="18">
        <f>SUM(I111:L111)</f>
        <v>41.43</v>
      </c>
      <c r="N111" s="17">
        <v>11.35</v>
      </c>
      <c r="O111" s="17">
        <v>11.57</v>
      </c>
      <c r="P111" s="17">
        <v>9.17</v>
      </c>
      <c r="Q111" s="17">
        <v>12.65</v>
      </c>
      <c r="R111" s="18">
        <f>SUM(N111:Q111)</f>
        <v>44.74</v>
      </c>
      <c r="S111" s="17">
        <v>12.77</v>
      </c>
      <c r="T111" s="17">
        <v>13.14</v>
      </c>
      <c r="U111" s="17">
        <v>9.86</v>
      </c>
      <c r="V111" s="17">
        <v>14.33</v>
      </c>
      <c r="W111" s="25">
        <f>SUM(S111:V111)</f>
        <v>50.099999999999994</v>
      </c>
      <c r="X111" s="17">
        <v>14.13</v>
      </c>
      <c r="Y111" s="17">
        <v>14.09</v>
      </c>
      <c r="Z111" s="17">
        <v>10.58</v>
      </c>
      <c r="AA111" s="17">
        <v>16.84</v>
      </c>
      <c r="AB111" s="20">
        <f>SUM(X111:AA111)</f>
        <v>55.64</v>
      </c>
      <c r="AC111" s="17">
        <v>16.29</v>
      </c>
      <c r="AD111" s="17">
        <v>17.01</v>
      </c>
      <c r="AE111" s="17">
        <v>10.94</v>
      </c>
      <c r="AF111" s="17">
        <v>16.9</v>
      </c>
      <c r="AG111" s="20">
        <f>SUM(AC111:AF111)</f>
        <v>61.13999999999999</v>
      </c>
      <c r="AH111" s="27">
        <v>15.83</v>
      </c>
      <c r="AI111" s="27">
        <v>16.43</v>
      </c>
      <c r="AJ111" s="27">
        <v>10.57</v>
      </c>
      <c r="AK111" s="27">
        <v>16.89</v>
      </c>
      <c r="AL111" s="22">
        <f t="shared" si="95"/>
        <v>59.72</v>
      </c>
      <c r="AM111" s="23">
        <v>15.92</v>
      </c>
      <c r="AN111" s="23">
        <v>16.44</v>
      </c>
      <c r="AO111" s="23">
        <v>10.57</v>
      </c>
      <c r="AP111" s="23">
        <v>16.63</v>
      </c>
      <c r="AQ111" s="22">
        <f t="shared" si="96"/>
        <v>59.56</v>
      </c>
    </row>
    <row r="112" spans="1:43" ht="11.25">
      <c r="A112" s="16" t="s">
        <v>199</v>
      </c>
      <c r="B112" s="16" t="s">
        <v>176</v>
      </c>
      <c r="C112" s="16" t="s">
        <v>200</v>
      </c>
      <c r="D112" s="17">
        <f aca="true" t="shared" si="106" ref="D112:AQ112">D113-D114</f>
        <v>-1.6499999999999986</v>
      </c>
      <c r="E112" s="17">
        <f t="shared" si="106"/>
        <v>1.0799999999999983</v>
      </c>
      <c r="F112" s="17">
        <f t="shared" si="106"/>
        <v>-0.7299999999999969</v>
      </c>
      <c r="G112" s="17">
        <f t="shared" si="106"/>
        <v>5.090000000000003</v>
      </c>
      <c r="H112" s="18">
        <f t="shared" si="106"/>
        <v>3.7900000000000205</v>
      </c>
      <c r="I112" s="17">
        <f t="shared" si="106"/>
        <v>1.8000000000000007</v>
      </c>
      <c r="J112" s="17">
        <f t="shared" si="106"/>
        <v>7.27</v>
      </c>
      <c r="K112" s="17">
        <f t="shared" si="106"/>
        <v>5.139999999999997</v>
      </c>
      <c r="L112" s="17">
        <f t="shared" si="106"/>
        <v>5.559999999999999</v>
      </c>
      <c r="M112" s="18">
        <f t="shared" si="106"/>
        <v>19.769999999999996</v>
      </c>
      <c r="N112" s="17">
        <f t="shared" si="106"/>
        <v>5.079999999999998</v>
      </c>
      <c r="O112" s="17">
        <f t="shared" si="106"/>
        <v>3.5700000000000003</v>
      </c>
      <c r="P112" s="17">
        <f t="shared" si="106"/>
        <v>8.340000000000003</v>
      </c>
      <c r="Q112" s="17">
        <f t="shared" si="106"/>
        <v>11.190000000000001</v>
      </c>
      <c r="R112" s="18">
        <f t="shared" si="106"/>
        <v>28.180000000000007</v>
      </c>
      <c r="S112" s="17">
        <f t="shared" si="106"/>
        <v>6.49</v>
      </c>
      <c r="T112" s="17">
        <f t="shared" si="106"/>
        <v>3.9499999999999993</v>
      </c>
      <c r="U112" s="17">
        <f t="shared" si="106"/>
        <v>5.079999999999998</v>
      </c>
      <c r="V112" s="17">
        <f t="shared" si="106"/>
        <v>9.3</v>
      </c>
      <c r="W112" s="25">
        <f t="shared" si="106"/>
        <v>24.820000000000007</v>
      </c>
      <c r="X112" s="17">
        <f t="shared" si="106"/>
        <v>8.240000000000002</v>
      </c>
      <c r="Y112" s="17">
        <f t="shared" si="106"/>
        <v>8.920000000000002</v>
      </c>
      <c r="Z112" s="17">
        <f t="shared" si="106"/>
        <v>8.779999999999998</v>
      </c>
      <c r="AA112" s="17">
        <f t="shared" si="106"/>
        <v>11.690000000000001</v>
      </c>
      <c r="AB112" s="25">
        <f t="shared" si="106"/>
        <v>37.629999999999995</v>
      </c>
      <c r="AC112" s="17">
        <f t="shared" si="106"/>
        <v>2.84</v>
      </c>
      <c r="AD112" s="17">
        <f t="shared" si="106"/>
        <v>2.16</v>
      </c>
      <c r="AE112" s="17">
        <f t="shared" si="106"/>
        <v>-0.990000000000002</v>
      </c>
      <c r="AF112" s="17">
        <f t="shared" si="106"/>
        <v>13.880000000000003</v>
      </c>
      <c r="AG112" s="25">
        <f t="shared" si="106"/>
        <v>17.889999999999986</v>
      </c>
      <c r="AH112" s="27">
        <f t="shared" si="106"/>
        <v>6.59</v>
      </c>
      <c r="AI112" s="27">
        <f t="shared" si="106"/>
        <v>2.6099999999999994</v>
      </c>
      <c r="AJ112" s="27">
        <f t="shared" si="106"/>
        <v>-0.9600000000000009</v>
      </c>
      <c r="AK112" s="27">
        <f t="shared" si="106"/>
        <v>6.920000000000002</v>
      </c>
      <c r="AL112" s="26">
        <f t="shared" si="106"/>
        <v>15.16000000000001</v>
      </c>
      <c r="AM112" s="23">
        <f t="shared" si="106"/>
        <v>6.190000000000001</v>
      </c>
      <c r="AN112" s="23">
        <f t="shared" si="106"/>
        <v>8.470000000000002</v>
      </c>
      <c r="AO112" s="23">
        <f t="shared" si="106"/>
        <v>6.210000000000001</v>
      </c>
      <c r="AP112" s="23">
        <f t="shared" si="106"/>
        <v>13.32</v>
      </c>
      <c r="AQ112" s="26">
        <f t="shared" si="106"/>
        <v>34.18999999999998</v>
      </c>
    </row>
    <row r="113" spans="1:43" ht="11.25">
      <c r="A113" s="16" t="s">
        <v>168</v>
      </c>
      <c r="B113" s="16" t="s">
        <v>168</v>
      </c>
      <c r="C113" s="16" t="s">
        <v>169</v>
      </c>
      <c r="D113" s="17">
        <v>25.14</v>
      </c>
      <c r="E113" s="17">
        <v>25.43</v>
      </c>
      <c r="F113" s="17">
        <v>28.42</v>
      </c>
      <c r="G113" s="17">
        <v>26.67</v>
      </c>
      <c r="H113" s="18">
        <f>SUM(D113:G113)</f>
        <v>105.66000000000001</v>
      </c>
      <c r="I113" s="17">
        <v>14.66</v>
      </c>
      <c r="J113" s="17">
        <v>24.59</v>
      </c>
      <c r="K113" s="17">
        <v>25.33</v>
      </c>
      <c r="L113" s="17">
        <v>20.56</v>
      </c>
      <c r="M113" s="18">
        <f>SUM(I113:L113)</f>
        <v>85.14</v>
      </c>
      <c r="N113" s="17">
        <v>18.29</v>
      </c>
      <c r="O113" s="17">
        <v>23.57</v>
      </c>
      <c r="P113" s="17">
        <v>32.38</v>
      </c>
      <c r="Q113" s="17">
        <v>25.94</v>
      </c>
      <c r="R113" s="18">
        <f>SUM(N113:Q113)</f>
        <v>100.18</v>
      </c>
      <c r="S113" s="17">
        <v>20.77</v>
      </c>
      <c r="T113" s="17">
        <v>25.21</v>
      </c>
      <c r="U113" s="17">
        <v>31.06</v>
      </c>
      <c r="V113" s="17">
        <v>27.78</v>
      </c>
      <c r="W113" s="25">
        <f>SUM(S113:V113)</f>
        <v>104.82000000000001</v>
      </c>
      <c r="X113" s="17">
        <v>24.51</v>
      </c>
      <c r="Y113" s="17">
        <v>27.01</v>
      </c>
      <c r="Z113" s="17">
        <v>33.54</v>
      </c>
      <c r="AA113" s="17">
        <v>30.5</v>
      </c>
      <c r="AB113" s="20">
        <f aca="true" t="shared" si="107" ref="AB113:AB121">SUM(X113:AA113)</f>
        <v>115.56</v>
      </c>
      <c r="AC113" s="17">
        <v>23.16</v>
      </c>
      <c r="AD113" s="17">
        <v>28.67</v>
      </c>
      <c r="AE113" s="17">
        <v>32.86</v>
      </c>
      <c r="AF113" s="17">
        <v>33.63</v>
      </c>
      <c r="AG113" s="20">
        <f>SUM(AC113:AF113)</f>
        <v>118.32</v>
      </c>
      <c r="AH113" s="27">
        <v>18.32</v>
      </c>
      <c r="AI113" s="27">
        <v>22.24</v>
      </c>
      <c r="AJ113" s="27">
        <v>30.15</v>
      </c>
      <c r="AK113" s="27">
        <v>27.05</v>
      </c>
      <c r="AL113" s="22">
        <f t="shared" si="95"/>
        <v>97.76</v>
      </c>
      <c r="AM113" s="23">
        <v>20.51</v>
      </c>
      <c r="AN113" s="23">
        <v>26.71</v>
      </c>
      <c r="AO113" s="23">
        <v>31.77</v>
      </c>
      <c r="AP113" s="23">
        <v>30.75</v>
      </c>
      <c r="AQ113" s="22">
        <f t="shared" si="96"/>
        <v>109.74</v>
      </c>
    </row>
    <row r="114" spans="1:43" ht="11.25">
      <c r="A114" s="16" t="s">
        <v>170</v>
      </c>
      <c r="B114" s="16" t="s">
        <v>170</v>
      </c>
      <c r="C114" s="16" t="s">
        <v>171</v>
      </c>
      <c r="D114" s="17">
        <v>26.79</v>
      </c>
      <c r="E114" s="17">
        <v>24.35</v>
      </c>
      <c r="F114" s="17">
        <v>29.15</v>
      </c>
      <c r="G114" s="17">
        <v>21.58</v>
      </c>
      <c r="H114" s="18">
        <f>SUM(D114:G114)</f>
        <v>101.86999999999999</v>
      </c>
      <c r="I114" s="17">
        <v>12.86</v>
      </c>
      <c r="J114" s="17">
        <v>17.32</v>
      </c>
      <c r="K114" s="17">
        <v>20.19</v>
      </c>
      <c r="L114" s="17">
        <v>15</v>
      </c>
      <c r="M114" s="18">
        <f>SUM(I114:L114)</f>
        <v>65.37</v>
      </c>
      <c r="N114" s="17">
        <v>13.21</v>
      </c>
      <c r="O114" s="17">
        <v>20</v>
      </c>
      <c r="P114" s="17">
        <v>24.04</v>
      </c>
      <c r="Q114" s="17">
        <v>14.75</v>
      </c>
      <c r="R114" s="18">
        <f>SUM(N114:Q114)</f>
        <v>72</v>
      </c>
      <c r="S114" s="17">
        <v>14.28</v>
      </c>
      <c r="T114" s="17">
        <v>21.26</v>
      </c>
      <c r="U114" s="17">
        <v>25.98</v>
      </c>
      <c r="V114" s="17">
        <v>18.48</v>
      </c>
      <c r="W114" s="25">
        <f>SUM(S114:V114)</f>
        <v>80</v>
      </c>
      <c r="X114" s="17">
        <v>16.27</v>
      </c>
      <c r="Y114" s="17">
        <v>18.09</v>
      </c>
      <c r="Z114" s="17">
        <v>24.76</v>
      </c>
      <c r="AA114" s="17">
        <v>18.81</v>
      </c>
      <c r="AB114" s="20">
        <f t="shared" si="107"/>
        <v>77.93</v>
      </c>
      <c r="AC114" s="17">
        <v>20.32</v>
      </c>
      <c r="AD114" s="17">
        <v>26.51</v>
      </c>
      <c r="AE114" s="17">
        <v>33.85</v>
      </c>
      <c r="AF114" s="17">
        <v>19.75</v>
      </c>
      <c r="AG114" s="20">
        <f>SUM(AC114:AF114)</f>
        <v>100.43</v>
      </c>
      <c r="AH114" s="27">
        <v>11.73</v>
      </c>
      <c r="AI114" s="27">
        <v>19.63</v>
      </c>
      <c r="AJ114" s="27">
        <v>31.11</v>
      </c>
      <c r="AK114" s="27">
        <v>20.13</v>
      </c>
      <c r="AL114" s="22">
        <f t="shared" si="95"/>
        <v>82.6</v>
      </c>
      <c r="AM114" s="23">
        <v>14.32</v>
      </c>
      <c r="AN114" s="23">
        <v>18.24</v>
      </c>
      <c r="AO114" s="23">
        <v>25.56</v>
      </c>
      <c r="AP114" s="23">
        <v>17.43</v>
      </c>
      <c r="AQ114" s="22">
        <f t="shared" si="96"/>
        <v>75.55000000000001</v>
      </c>
    </row>
    <row r="115" spans="1:43" s="24" customFormat="1" ht="11.25">
      <c r="A115" s="30" t="s">
        <v>210</v>
      </c>
      <c r="B115" s="30" t="s">
        <v>211</v>
      </c>
      <c r="C115" s="16" t="s">
        <v>212</v>
      </c>
      <c r="D115" s="17">
        <f aca="true" t="shared" si="108" ref="D115:AQ115">D116-D117</f>
        <v>-3.53</v>
      </c>
      <c r="E115" s="17">
        <f t="shared" si="108"/>
        <v>0.3100000000000005</v>
      </c>
      <c r="F115" s="17">
        <f t="shared" si="108"/>
        <v>-2.0299999999999994</v>
      </c>
      <c r="G115" s="17">
        <f t="shared" si="108"/>
        <v>7.750000000000002</v>
      </c>
      <c r="H115" s="18">
        <f t="shared" si="108"/>
        <v>2.5</v>
      </c>
      <c r="I115" s="17">
        <f t="shared" si="108"/>
        <v>-1.9400000000000002</v>
      </c>
      <c r="J115" s="17">
        <f t="shared" si="108"/>
        <v>-1.1600000000000001</v>
      </c>
      <c r="K115" s="17">
        <f t="shared" si="108"/>
        <v>-1.3900000000000001</v>
      </c>
      <c r="L115" s="17">
        <f t="shared" si="108"/>
        <v>-3.11</v>
      </c>
      <c r="M115" s="18">
        <f t="shared" si="108"/>
        <v>-7.600000000000001</v>
      </c>
      <c r="N115" s="17">
        <f t="shared" si="108"/>
        <v>-0.16999999999999993</v>
      </c>
      <c r="O115" s="17">
        <f t="shared" si="108"/>
        <v>1.01</v>
      </c>
      <c r="P115" s="17">
        <f t="shared" si="108"/>
        <v>-1.6300000000000001</v>
      </c>
      <c r="Q115" s="17">
        <f t="shared" si="108"/>
        <v>-1.95</v>
      </c>
      <c r="R115" s="18">
        <f t="shared" si="108"/>
        <v>-2.74</v>
      </c>
      <c r="S115" s="17">
        <f t="shared" si="108"/>
        <v>-0.23999999999999988</v>
      </c>
      <c r="T115" s="17">
        <f t="shared" si="108"/>
        <v>-1.94</v>
      </c>
      <c r="U115" s="17">
        <f t="shared" si="108"/>
        <v>-0.53</v>
      </c>
      <c r="V115" s="17">
        <f t="shared" si="108"/>
        <v>-2.86</v>
      </c>
      <c r="W115" s="25">
        <f t="shared" si="108"/>
        <v>-5.57</v>
      </c>
      <c r="X115" s="17">
        <f t="shared" si="108"/>
        <v>-0.8900000000000001</v>
      </c>
      <c r="Y115" s="17">
        <f t="shared" si="108"/>
        <v>-1.24</v>
      </c>
      <c r="Z115" s="17">
        <f t="shared" si="108"/>
        <v>-1.59</v>
      </c>
      <c r="AA115" s="17">
        <f t="shared" si="108"/>
        <v>-0.08000000000000007</v>
      </c>
      <c r="AB115" s="20">
        <f t="shared" si="108"/>
        <v>-3.8000000000000007</v>
      </c>
      <c r="AC115" s="17">
        <f t="shared" si="108"/>
        <v>0.030000000000000027</v>
      </c>
      <c r="AD115" s="17">
        <f t="shared" si="108"/>
        <v>-1.9200000000000002</v>
      </c>
      <c r="AE115" s="17">
        <f t="shared" si="108"/>
        <v>-0.9999999999999998</v>
      </c>
      <c r="AF115" s="17">
        <f t="shared" si="108"/>
        <v>0.5900000000000001</v>
      </c>
      <c r="AG115" s="25">
        <f t="shared" si="108"/>
        <v>-2.3000000000000007</v>
      </c>
      <c r="AH115" s="27">
        <f t="shared" si="108"/>
        <v>-0.1100000000000001</v>
      </c>
      <c r="AI115" s="27">
        <f t="shared" si="108"/>
        <v>0.17999999999999994</v>
      </c>
      <c r="AJ115" s="27">
        <f t="shared" si="108"/>
        <v>-0.5399999999999999</v>
      </c>
      <c r="AK115" s="27">
        <f t="shared" si="108"/>
        <v>0.43000000000000005</v>
      </c>
      <c r="AL115" s="26">
        <f t="shared" si="108"/>
        <v>-0.040000000000000036</v>
      </c>
      <c r="AM115" s="23">
        <f t="shared" si="108"/>
        <v>0.4</v>
      </c>
      <c r="AN115" s="23">
        <f t="shared" si="108"/>
        <v>-0.5599999999999999</v>
      </c>
      <c r="AO115" s="23">
        <f t="shared" si="108"/>
        <v>-0.11999999999999988</v>
      </c>
      <c r="AP115" s="23">
        <f t="shared" si="108"/>
        <v>-0.48</v>
      </c>
      <c r="AQ115" s="26">
        <f t="shared" si="108"/>
        <v>-0.7599999999999998</v>
      </c>
    </row>
    <row r="116" spans="1:43" ht="11.25">
      <c r="A116" s="16" t="s">
        <v>116</v>
      </c>
      <c r="B116" s="16" t="s">
        <v>116</v>
      </c>
      <c r="C116" s="16" t="s">
        <v>117</v>
      </c>
      <c r="D116" s="17">
        <f>+D119</f>
        <v>2.07</v>
      </c>
      <c r="E116" s="17">
        <f>+E119</f>
        <v>4.4</v>
      </c>
      <c r="F116" s="17">
        <f>+F119</f>
        <v>4.19</v>
      </c>
      <c r="G116" s="17">
        <f>+G119</f>
        <v>16.12</v>
      </c>
      <c r="H116" s="25">
        <f>SUM(D116:G116)</f>
        <v>26.78</v>
      </c>
      <c r="I116" s="17">
        <f>+I119</f>
        <v>0.78</v>
      </c>
      <c r="J116" s="17">
        <f>+J119</f>
        <v>1.48</v>
      </c>
      <c r="K116" s="17">
        <f>+K119</f>
        <v>0.6</v>
      </c>
      <c r="L116" s="17">
        <f>+L119</f>
        <v>1.23</v>
      </c>
      <c r="M116" s="25">
        <f>SUM(I116:L116)</f>
        <v>4.09</v>
      </c>
      <c r="N116" s="17">
        <f>+N119</f>
        <v>0.77</v>
      </c>
      <c r="O116" s="17">
        <f>+O119</f>
        <v>2.06</v>
      </c>
      <c r="P116" s="17">
        <f>+P119</f>
        <v>0.99</v>
      </c>
      <c r="Q116" s="17">
        <f>+Q119</f>
        <v>1.41</v>
      </c>
      <c r="R116" s="25">
        <f>SUM(N116:Q116)</f>
        <v>5.23</v>
      </c>
      <c r="S116" s="17">
        <f>+S119</f>
        <v>0.92</v>
      </c>
      <c r="T116" s="17">
        <f>+T119</f>
        <v>0.6</v>
      </c>
      <c r="U116" s="17">
        <f>+U119</f>
        <v>0.97</v>
      </c>
      <c r="V116" s="17">
        <f>+V119</f>
        <v>0.83</v>
      </c>
      <c r="W116" s="25">
        <f>SUM(S116:V116)</f>
        <v>3.3200000000000003</v>
      </c>
      <c r="X116" s="17">
        <f>+X119</f>
        <v>0.69</v>
      </c>
      <c r="Y116" s="17">
        <f>+Y119</f>
        <v>1.09</v>
      </c>
      <c r="Z116" s="17">
        <f>+Z119</f>
        <v>0.45</v>
      </c>
      <c r="AA116" s="17">
        <f>+AA119</f>
        <v>3.02</v>
      </c>
      <c r="AB116" s="25">
        <f>SUM(X116:AA116)</f>
        <v>5.25</v>
      </c>
      <c r="AC116" s="17">
        <f>+AC119</f>
        <v>0.99</v>
      </c>
      <c r="AD116" s="17">
        <f>+AD119</f>
        <v>0.99</v>
      </c>
      <c r="AE116" s="17">
        <f>+AE119</f>
        <v>1.36</v>
      </c>
      <c r="AF116" s="17">
        <f>+AF119</f>
        <v>1.99</v>
      </c>
      <c r="AG116" s="25">
        <f>AG119</f>
        <v>5.33</v>
      </c>
      <c r="AH116" s="27">
        <f>+AH119</f>
        <v>0.69</v>
      </c>
      <c r="AI116" s="27">
        <f>+AI119</f>
        <v>0.97</v>
      </c>
      <c r="AJ116" s="27">
        <f>+AJ119</f>
        <v>0.86</v>
      </c>
      <c r="AK116" s="27">
        <f>+AK119</f>
        <v>1.1</v>
      </c>
      <c r="AL116" s="26">
        <f>AL119</f>
        <v>3.62</v>
      </c>
      <c r="AM116" s="23">
        <f>+AM119</f>
        <v>0.66</v>
      </c>
      <c r="AN116" s="23">
        <f>+AN119</f>
        <v>0.66</v>
      </c>
      <c r="AO116" s="23">
        <f>+AO119</f>
        <v>1.56</v>
      </c>
      <c r="AP116" s="23">
        <f>+AP119</f>
        <v>1.62</v>
      </c>
      <c r="AQ116" s="26">
        <f>AQ119</f>
        <v>4.5</v>
      </c>
    </row>
    <row r="117" spans="1:43" ht="11.25">
      <c r="A117" s="16" t="s">
        <v>118</v>
      </c>
      <c r="B117" s="16" t="s">
        <v>118</v>
      </c>
      <c r="C117" s="16" t="s">
        <v>119</v>
      </c>
      <c r="D117" s="17">
        <f>+D121</f>
        <v>5.6</v>
      </c>
      <c r="E117" s="17">
        <f>+E121</f>
        <v>4.09</v>
      </c>
      <c r="F117" s="17">
        <f>+F121</f>
        <v>6.22</v>
      </c>
      <c r="G117" s="17">
        <f>+G121</f>
        <v>8.37</v>
      </c>
      <c r="H117" s="25">
        <f>SUM(D117:G117)</f>
        <v>24.28</v>
      </c>
      <c r="I117" s="17">
        <f>+I121</f>
        <v>2.72</v>
      </c>
      <c r="J117" s="17">
        <f>+J121</f>
        <v>2.64</v>
      </c>
      <c r="K117" s="17">
        <f>+K121</f>
        <v>1.99</v>
      </c>
      <c r="L117" s="17">
        <f>+L121</f>
        <v>4.34</v>
      </c>
      <c r="M117" s="25">
        <f>SUM(I117:L117)</f>
        <v>11.690000000000001</v>
      </c>
      <c r="N117" s="17">
        <f>+N121</f>
        <v>0.94</v>
      </c>
      <c r="O117" s="17">
        <f>+O121</f>
        <v>1.05</v>
      </c>
      <c r="P117" s="17">
        <f>+P121</f>
        <v>2.62</v>
      </c>
      <c r="Q117" s="17">
        <f>+Q121</f>
        <v>3.36</v>
      </c>
      <c r="R117" s="25">
        <f>SUM(N117:Q117)</f>
        <v>7.970000000000001</v>
      </c>
      <c r="S117" s="17">
        <f>+S121</f>
        <v>1.16</v>
      </c>
      <c r="T117" s="17">
        <f>+T121</f>
        <v>2.54</v>
      </c>
      <c r="U117" s="17">
        <f>+U121</f>
        <v>1.5</v>
      </c>
      <c r="V117" s="17">
        <f>+V121</f>
        <v>3.69</v>
      </c>
      <c r="W117" s="25">
        <f>SUM(S117:V117)</f>
        <v>8.89</v>
      </c>
      <c r="X117" s="17">
        <f>+X121</f>
        <v>1.58</v>
      </c>
      <c r="Y117" s="17">
        <f>+Y121</f>
        <v>2.33</v>
      </c>
      <c r="Z117" s="17">
        <f>+Z121</f>
        <v>2.04</v>
      </c>
      <c r="AA117" s="17">
        <f>+AA121</f>
        <v>3.1</v>
      </c>
      <c r="AB117" s="25">
        <f>SUM(X117:AA117)</f>
        <v>9.05</v>
      </c>
      <c r="AC117" s="17">
        <f>+AC121</f>
        <v>0.96</v>
      </c>
      <c r="AD117" s="17">
        <f>+AD121</f>
        <v>2.91</v>
      </c>
      <c r="AE117" s="17">
        <f>+AE121</f>
        <v>2.36</v>
      </c>
      <c r="AF117" s="17">
        <f>+AF121</f>
        <v>1.4</v>
      </c>
      <c r="AG117" s="25">
        <f>AG121</f>
        <v>7.630000000000001</v>
      </c>
      <c r="AH117" s="27">
        <f>+AH121</f>
        <v>0.8</v>
      </c>
      <c r="AI117" s="27">
        <f>+AI121</f>
        <v>0.79</v>
      </c>
      <c r="AJ117" s="27">
        <f>+AJ121</f>
        <v>1.4</v>
      </c>
      <c r="AK117" s="27">
        <f>+AK121</f>
        <v>0.67</v>
      </c>
      <c r="AL117" s="26">
        <f>AL121</f>
        <v>3.66</v>
      </c>
      <c r="AM117" s="23">
        <f>+AM121</f>
        <v>0.26</v>
      </c>
      <c r="AN117" s="23">
        <f>+AN121</f>
        <v>1.22</v>
      </c>
      <c r="AO117" s="23">
        <f>+AO121</f>
        <v>1.68</v>
      </c>
      <c r="AP117" s="23">
        <f>+AP121</f>
        <v>2.1</v>
      </c>
      <c r="AQ117" s="26">
        <f>AQ121</f>
        <v>5.26</v>
      </c>
    </row>
    <row r="118" spans="1:43" ht="11.25">
      <c r="A118" s="30" t="s">
        <v>213</v>
      </c>
      <c r="B118" s="30" t="s">
        <v>214</v>
      </c>
      <c r="C118" s="16" t="s">
        <v>215</v>
      </c>
      <c r="D118" s="17">
        <f aca="true" t="shared" si="109" ref="D118:AP118">+D119</f>
        <v>2.07</v>
      </c>
      <c r="E118" s="17">
        <f t="shared" si="109"/>
        <v>4.4</v>
      </c>
      <c r="F118" s="17">
        <f t="shared" si="109"/>
        <v>4.19</v>
      </c>
      <c r="G118" s="17">
        <f t="shared" si="109"/>
        <v>16.12</v>
      </c>
      <c r="H118" s="20">
        <f t="shared" si="109"/>
        <v>26.78</v>
      </c>
      <c r="I118" s="17">
        <f t="shared" si="109"/>
        <v>0.78</v>
      </c>
      <c r="J118" s="17">
        <f t="shared" si="109"/>
        <v>1.48</v>
      </c>
      <c r="K118" s="17">
        <f t="shared" si="109"/>
        <v>0.6</v>
      </c>
      <c r="L118" s="17">
        <f t="shared" si="109"/>
        <v>1.23</v>
      </c>
      <c r="M118" s="20">
        <f t="shared" si="109"/>
        <v>4.09</v>
      </c>
      <c r="N118" s="17">
        <f t="shared" si="109"/>
        <v>0.77</v>
      </c>
      <c r="O118" s="17">
        <f t="shared" si="109"/>
        <v>2.06</v>
      </c>
      <c r="P118" s="17">
        <f t="shared" si="109"/>
        <v>0.99</v>
      </c>
      <c r="Q118" s="17">
        <f t="shared" si="109"/>
        <v>1.41</v>
      </c>
      <c r="R118" s="20">
        <f t="shared" si="109"/>
        <v>5.23</v>
      </c>
      <c r="S118" s="17">
        <f t="shared" si="109"/>
        <v>0.92</v>
      </c>
      <c r="T118" s="17">
        <f t="shared" si="109"/>
        <v>0.6</v>
      </c>
      <c r="U118" s="17">
        <f t="shared" si="109"/>
        <v>0.97</v>
      </c>
      <c r="V118" s="17">
        <f t="shared" si="109"/>
        <v>0.83</v>
      </c>
      <c r="W118" s="18">
        <f t="shared" si="109"/>
        <v>3.3200000000000003</v>
      </c>
      <c r="X118" s="17">
        <f t="shared" si="109"/>
        <v>0.69</v>
      </c>
      <c r="Y118" s="17">
        <f t="shared" si="109"/>
        <v>1.09</v>
      </c>
      <c r="Z118" s="17">
        <f t="shared" si="109"/>
        <v>0.45</v>
      </c>
      <c r="AA118" s="17">
        <f t="shared" si="109"/>
        <v>3.02</v>
      </c>
      <c r="AB118" s="25">
        <f t="shared" si="109"/>
        <v>5.25</v>
      </c>
      <c r="AC118" s="17">
        <f t="shared" si="109"/>
        <v>0.99</v>
      </c>
      <c r="AD118" s="17">
        <f t="shared" si="109"/>
        <v>0.99</v>
      </c>
      <c r="AE118" s="17">
        <f t="shared" si="109"/>
        <v>1.36</v>
      </c>
      <c r="AF118" s="17">
        <f t="shared" si="109"/>
        <v>1.99</v>
      </c>
      <c r="AG118" s="25">
        <f>AG119</f>
        <v>5.33</v>
      </c>
      <c r="AH118" s="27">
        <f t="shared" si="109"/>
        <v>0.69</v>
      </c>
      <c r="AI118" s="27">
        <f t="shared" si="109"/>
        <v>0.97</v>
      </c>
      <c r="AJ118" s="27">
        <f t="shared" si="109"/>
        <v>0.86</v>
      </c>
      <c r="AK118" s="27">
        <f t="shared" si="109"/>
        <v>1.1</v>
      </c>
      <c r="AL118" s="26">
        <f>AL119</f>
        <v>3.62</v>
      </c>
      <c r="AM118" s="23">
        <f t="shared" si="109"/>
        <v>0.66</v>
      </c>
      <c r="AN118" s="23">
        <f t="shared" si="109"/>
        <v>0.66</v>
      </c>
      <c r="AO118" s="23">
        <f t="shared" si="109"/>
        <v>1.56</v>
      </c>
      <c r="AP118" s="23">
        <f t="shared" si="109"/>
        <v>1.62</v>
      </c>
      <c r="AQ118" s="26">
        <f>AQ119</f>
        <v>4.5</v>
      </c>
    </row>
    <row r="119" spans="1:43" ht="11.25">
      <c r="A119" s="16" t="s">
        <v>143</v>
      </c>
      <c r="B119" s="16" t="s">
        <v>143</v>
      </c>
      <c r="C119" s="16" t="s">
        <v>144</v>
      </c>
      <c r="D119" s="17">
        <v>2.07</v>
      </c>
      <c r="E119" s="17">
        <v>4.4</v>
      </c>
      <c r="F119" s="17">
        <v>4.19</v>
      </c>
      <c r="G119" s="17">
        <v>16.12</v>
      </c>
      <c r="H119" s="18">
        <f>SUM(D119:G119)</f>
        <v>26.78</v>
      </c>
      <c r="I119" s="17">
        <v>0.78</v>
      </c>
      <c r="J119" s="17">
        <v>1.48</v>
      </c>
      <c r="K119" s="17">
        <v>0.6</v>
      </c>
      <c r="L119" s="17">
        <v>1.23</v>
      </c>
      <c r="M119" s="18">
        <f>SUM(I119:L119)</f>
        <v>4.09</v>
      </c>
      <c r="N119" s="17">
        <v>0.77</v>
      </c>
      <c r="O119" s="17">
        <v>2.06</v>
      </c>
      <c r="P119" s="17">
        <v>0.99</v>
      </c>
      <c r="Q119" s="17">
        <v>1.41</v>
      </c>
      <c r="R119" s="18">
        <f>SUM(N119:Q119)</f>
        <v>5.23</v>
      </c>
      <c r="S119" s="17">
        <v>0.92</v>
      </c>
      <c r="T119" s="17">
        <v>0.6</v>
      </c>
      <c r="U119" s="17">
        <v>0.97</v>
      </c>
      <c r="V119" s="17">
        <v>0.83</v>
      </c>
      <c r="W119" s="25">
        <f aca="true" t="shared" si="110" ref="W119:W127">SUM(S119:V119)</f>
        <v>3.3200000000000003</v>
      </c>
      <c r="X119" s="17">
        <v>0.69</v>
      </c>
      <c r="Y119" s="17">
        <v>1.09</v>
      </c>
      <c r="Z119" s="17">
        <v>0.45</v>
      </c>
      <c r="AA119" s="17">
        <v>3.02</v>
      </c>
      <c r="AB119" s="20">
        <f t="shared" si="107"/>
        <v>5.25</v>
      </c>
      <c r="AC119" s="17">
        <v>0.99</v>
      </c>
      <c r="AD119" s="17">
        <v>0.99</v>
      </c>
      <c r="AE119" s="17">
        <v>1.36</v>
      </c>
      <c r="AF119" s="17">
        <v>1.99</v>
      </c>
      <c r="AG119" s="20">
        <f>SUM(AC119:AF119)</f>
        <v>5.33</v>
      </c>
      <c r="AH119" s="27">
        <v>0.69</v>
      </c>
      <c r="AI119" s="27">
        <v>0.97</v>
      </c>
      <c r="AJ119" s="27">
        <v>0.86</v>
      </c>
      <c r="AK119" s="27">
        <v>1.1</v>
      </c>
      <c r="AL119" s="22">
        <f>SUM(AH119:AK119)</f>
        <v>3.62</v>
      </c>
      <c r="AM119" s="23">
        <v>0.66</v>
      </c>
      <c r="AN119" s="23">
        <v>0.66</v>
      </c>
      <c r="AO119" s="23">
        <v>1.56</v>
      </c>
      <c r="AP119" s="23">
        <v>1.62</v>
      </c>
      <c r="AQ119" s="22">
        <f>SUM(AM119:AP119)</f>
        <v>4.5</v>
      </c>
    </row>
    <row r="120" spans="1:43" ht="11.25" customHeight="1">
      <c r="A120" s="30" t="s">
        <v>216</v>
      </c>
      <c r="B120" s="30" t="s">
        <v>217</v>
      </c>
      <c r="C120" s="16" t="s">
        <v>218</v>
      </c>
      <c r="D120" s="17">
        <f aca="true" t="shared" si="111" ref="D120:AQ120">-D121</f>
        <v>-5.6</v>
      </c>
      <c r="E120" s="17">
        <f t="shared" si="111"/>
        <v>-4.09</v>
      </c>
      <c r="F120" s="17">
        <f t="shared" si="111"/>
        <v>-6.22</v>
      </c>
      <c r="G120" s="17">
        <f t="shared" si="111"/>
        <v>-8.37</v>
      </c>
      <c r="H120" s="18">
        <f t="shared" si="111"/>
        <v>-24.28</v>
      </c>
      <c r="I120" s="17">
        <f t="shared" si="111"/>
        <v>-2.72</v>
      </c>
      <c r="J120" s="17">
        <f t="shared" si="111"/>
        <v>-2.64</v>
      </c>
      <c r="K120" s="17">
        <f t="shared" si="111"/>
        <v>-1.99</v>
      </c>
      <c r="L120" s="17">
        <f t="shared" si="111"/>
        <v>-4.34</v>
      </c>
      <c r="M120" s="18">
        <f t="shared" si="111"/>
        <v>-11.690000000000001</v>
      </c>
      <c r="N120" s="17">
        <f t="shared" si="111"/>
        <v>-0.94</v>
      </c>
      <c r="O120" s="17">
        <f t="shared" si="111"/>
        <v>-1.05</v>
      </c>
      <c r="P120" s="17">
        <f t="shared" si="111"/>
        <v>-2.62</v>
      </c>
      <c r="Q120" s="17">
        <f t="shared" si="111"/>
        <v>-3.36</v>
      </c>
      <c r="R120" s="18">
        <f t="shared" si="111"/>
        <v>-7.970000000000001</v>
      </c>
      <c r="S120" s="17">
        <f t="shared" si="111"/>
        <v>-1.16</v>
      </c>
      <c r="T120" s="17">
        <f t="shared" si="111"/>
        <v>-2.54</v>
      </c>
      <c r="U120" s="17">
        <f t="shared" si="111"/>
        <v>-1.5</v>
      </c>
      <c r="V120" s="17">
        <f t="shared" si="111"/>
        <v>-3.69</v>
      </c>
      <c r="W120" s="18">
        <f t="shared" si="111"/>
        <v>-8.89</v>
      </c>
      <c r="X120" s="17">
        <f t="shared" si="111"/>
        <v>-1.58</v>
      </c>
      <c r="Y120" s="17">
        <f t="shared" si="111"/>
        <v>-2.33</v>
      </c>
      <c r="Z120" s="17">
        <f t="shared" si="111"/>
        <v>-2.04</v>
      </c>
      <c r="AA120" s="17">
        <f t="shared" si="111"/>
        <v>-3.1</v>
      </c>
      <c r="AB120" s="25">
        <f t="shared" si="111"/>
        <v>-9.05</v>
      </c>
      <c r="AC120" s="17">
        <f t="shared" si="111"/>
        <v>-0.96</v>
      </c>
      <c r="AD120" s="17">
        <f t="shared" si="111"/>
        <v>-2.91</v>
      </c>
      <c r="AE120" s="17">
        <f t="shared" si="111"/>
        <v>-2.36</v>
      </c>
      <c r="AF120" s="17">
        <f t="shared" si="111"/>
        <v>-1.4</v>
      </c>
      <c r="AG120" s="25">
        <f t="shared" si="111"/>
        <v>-7.630000000000001</v>
      </c>
      <c r="AH120" s="27">
        <f t="shared" si="111"/>
        <v>-0.8</v>
      </c>
      <c r="AI120" s="27">
        <f t="shared" si="111"/>
        <v>-0.79</v>
      </c>
      <c r="AJ120" s="27">
        <f t="shared" si="111"/>
        <v>-1.4</v>
      </c>
      <c r="AK120" s="27">
        <f t="shared" si="111"/>
        <v>-0.67</v>
      </c>
      <c r="AL120" s="26">
        <f t="shared" si="111"/>
        <v>-3.66</v>
      </c>
      <c r="AM120" s="23">
        <f t="shared" si="111"/>
        <v>-0.26</v>
      </c>
      <c r="AN120" s="23">
        <f t="shared" si="111"/>
        <v>-1.22</v>
      </c>
      <c r="AO120" s="23">
        <f t="shared" si="111"/>
        <v>-1.68</v>
      </c>
      <c r="AP120" s="23">
        <f t="shared" si="111"/>
        <v>-2.1</v>
      </c>
      <c r="AQ120" s="26">
        <f t="shared" si="111"/>
        <v>-5.26</v>
      </c>
    </row>
    <row r="121" spans="1:43" ht="11.25">
      <c r="A121" s="16" t="s">
        <v>145</v>
      </c>
      <c r="B121" s="16" t="s">
        <v>145</v>
      </c>
      <c r="C121" s="16" t="s">
        <v>146</v>
      </c>
      <c r="D121" s="17">
        <v>5.6</v>
      </c>
      <c r="E121" s="17">
        <v>4.09</v>
      </c>
      <c r="F121" s="17">
        <v>6.22</v>
      </c>
      <c r="G121" s="17">
        <v>8.37</v>
      </c>
      <c r="H121" s="18">
        <f>SUM(D121:G121)</f>
        <v>24.28</v>
      </c>
      <c r="I121" s="17">
        <v>2.72</v>
      </c>
      <c r="J121" s="17">
        <v>2.64</v>
      </c>
      <c r="K121" s="17">
        <v>1.99</v>
      </c>
      <c r="L121" s="17">
        <v>4.34</v>
      </c>
      <c r="M121" s="18">
        <f>SUM(I121:L121)</f>
        <v>11.690000000000001</v>
      </c>
      <c r="N121" s="17">
        <v>0.94</v>
      </c>
      <c r="O121" s="17">
        <v>1.05</v>
      </c>
      <c r="P121" s="17">
        <v>2.62</v>
      </c>
      <c r="Q121" s="17">
        <v>3.36</v>
      </c>
      <c r="R121" s="18">
        <f>SUM(N121:Q121)</f>
        <v>7.970000000000001</v>
      </c>
      <c r="S121" s="17">
        <v>1.16</v>
      </c>
      <c r="T121" s="17">
        <v>2.54</v>
      </c>
      <c r="U121" s="17">
        <v>1.5</v>
      </c>
      <c r="V121" s="17">
        <v>3.69</v>
      </c>
      <c r="W121" s="25">
        <f t="shared" si="110"/>
        <v>8.89</v>
      </c>
      <c r="X121" s="17">
        <v>1.58</v>
      </c>
      <c r="Y121" s="17">
        <v>2.33</v>
      </c>
      <c r="Z121" s="17">
        <v>2.04</v>
      </c>
      <c r="AA121" s="17">
        <v>3.1</v>
      </c>
      <c r="AB121" s="20">
        <f t="shared" si="107"/>
        <v>9.05</v>
      </c>
      <c r="AC121" s="17">
        <v>0.96</v>
      </c>
      <c r="AD121" s="17">
        <v>2.91</v>
      </c>
      <c r="AE121" s="17">
        <v>2.36</v>
      </c>
      <c r="AF121" s="17">
        <v>1.4</v>
      </c>
      <c r="AG121" s="20">
        <f>SUM(AC121:AF121)</f>
        <v>7.630000000000001</v>
      </c>
      <c r="AH121" s="27">
        <v>0.8</v>
      </c>
      <c r="AI121" s="27">
        <v>0.79</v>
      </c>
      <c r="AJ121" s="27">
        <v>1.4</v>
      </c>
      <c r="AK121" s="27">
        <v>0.67</v>
      </c>
      <c r="AL121" s="22">
        <f>SUM(AH121:AK121)</f>
        <v>3.66</v>
      </c>
      <c r="AM121" s="23">
        <v>0.26</v>
      </c>
      <c r="AN121" s="23">
        <v>1.22</v>
      </c>
      <c r="AO121" s="23">
        <v>1.68</v>
      </c>
      <c r="AP121" s="23">
        <v>2.1</v>
      </c>
      <c r="AQ121" s="22">
        <f>SUM(AM121:AP121)</f>
        <v>5.26</v>
      </c>
    </row>
    <row r="122" spans="1:43" s="24" customFormat="1" ht="11.25" customHeight="1">
      <c r="A122" s="30" t="s">
        <v>219</v>
      </c>
      <c r="B122" s="30" t="s">
        <v>220</v>
      </c>
      <c r="C122" s="16" t="s">
        <v>221</v>
      </c>
      <c r="D122" s="17">
        <f aca="true" t="shared" si="112" ref="D122:AQ122">D123-D124</f>
        <v>-2.77</v>
      </c>
      <c r="E122" s="17">
        <f t="shared" si="112"/>
        <v>-1.21</v>
      </c>
      <c r="F122" s="17">
        <f t="shared" si="112"/>
        <v>-2.6199999999999997</v>
      </c>
      <c r="G122" s="17">
        <f t="shared" si="112"/>
        <v>-3.21</v>
      </c>
      <c r="H122" s="18">
        <f t="shared" si="112"/>
        <v>-9.809999999999999</v>
      </c>
      <c r="I122" s="17">
        <f t="shared" si="112"/>
        <v>-4.4799999999999995</v>
      </c>
      <c r="J122" s="17">
        <f t="shared" si="112"/>
        <v>-2.99</v>
      </c>
      <c r="K122" s="17">
        <f t="shared" si="112"/>
        <v>-3.4599999999999995</v>
      </c>
      <c r="L122" s="17">
        <f t="shared" si="112"/>
        <v>-3.5700000000000003</v>
      </c>
      <c r="M122" s="18">
        <f t="shared" si="112"/>
        <v>-14.5</v>
      </c>
      <c r="N122" s="17">
        <f t="shared" si="112"/>
        <v>-2.5</v>
      </c>
      <c r="O122" s="17">
        <f t="shared" si="112"/>
        <v>-2.48</v>
      </c>
      <c r="P122" s="17">
        <f t="shared" si="112"/>
        <v>-3.83</v>
      </c>
      <c r="Q122" s="17">
        <f t="shared" si="112"/>
        <v>-2.96</v>
      </c>
      <c r="R122" s="18">
        <f t="shared" si="112"/>
        <v>-11.770000000000001</v>
      </c>
      <c r="S122" s="17">
        <f t="shared" si="112"/>
        <v>-0.9</v>
      </c>
      <c r="T122" s="17">
        <f t="shared" si="112"/>
        <v>-0.35</v>
      </c>
      <c r="U122" s="17">
        <f t="shared" si="112"/>
        <v>-1.6500000000000001</v>
      </c>
      <c r="V122" s="17">
        <f t="shared" si="112"/>
        <v>-0.96</v>
      </c>
      <c r="W122" s="18">
        <f t="shared" si="112"/>
        <v>-3.8600000000000003</v>
      </c>
      <c r="X122" s="17">
        <f t="shared" si="112"/>
        <v>-1.2200000000000002</v>
      </c>
      <c r="Y122" s="17">
        <f t="shared" si="112"/>
        <v>-1.3499999999999999</v>
      </c>
      <c r="Z122" s="17">
        <f t="shared" si="112"/>
        <v>-1.1099999999999999</v>
      </c>
      <c r="AA122" s="17">
        <f t="shared" si="112"/>
        <v>-1.7000000000000002</v>
      </c>
      <c r="AB122" s="25">
        <f t="shared" si="112"/>
        <v>-5.38</v>
      </c>
      <c r="AC122" s="17">
        <f t="shared" si="112"/>
        <v>-1.65</v>
      </c>
      <c r="AD122" s="17">
        <f t="shared" si="112"/>
        <v>-2.87</v>
      </c>
      <c r="AE122" s="17">
        <f t="shared" si="112"/>
        <v>-1.8499999999999999</v>
      </c>
      <c r="AF122" s="17">
        <f t="shared" si="112"/>
        <v>-1.66</v>
      </c>
      <c r="AG122" s="25">
        <f t="shared" si="112"/>
        <v>-8.030000000000001</v>
      </c>
      <c r="AH122" s="27">
        <f t="shared" si="112"/>
        <v>-0.79</v>
      </c>
      <c r="AI122" s="27">
        <f t="shared" si="112"/>
        <v>-1.2699999999999998</v>
      </c>
      <c r="AJ122" s="27">
        <f t="shared" si="112"/>
        <v>-1.4999999999999998</v>
      </c>
      <c r="AK122" s="27">
        <f t="shared" si="112"/>
        <v>-1.5700000000000003</v>
      </c>
      <c r="AL122" s="26">
        <f t="shared" si="112"/>
        <v>-5.19</v>
      </c>
      <c r="AM122" s="23">
        <f t="shared" si="112"/>
        <v>-1.46</v>
      </c>
      <c r="AN122" s="23">
        <f t="shared" si="112"/>
        <v>-1.0799999999999998</v>
      </c>
      <c r="AO122" s="23">
        <f t="shared" si="112"/>
        <v>-1.64</v>
      </c>
      <c r="AP122" s="23">
        <f t="shared" si="112"/>
        <v>-2.11</v>
      </c>
      <c r="AQ122" s="26">
        <f t="shared" si="112"/>
        <v>-6.29</v>
      </c>
    </row>
    <row r="123" spans="1:43" ht="11.25">
      <c r="A123" s="16" t="s">
        <v>116</v>
      </c>
      <c r="B123" s="16" t="s">
        <v>116</v>
      </c>
      <c r="C123" s="16" t="s">
        <v>117</v>
      </c>
      <c r="D123" s="17">
        <f aca="true" t="shared" si="113" ref="D123:G124">D126+D129+D132</f>
        <v>0.03</v>
      </c>
      <c r="E123" s="17">
        <f t="shared" si="113"/>
        <v>0.4</v>
      </c>
      <c r="F123" s="17">
        <f t="shared" si="113"/>
        <v>0.93</v>
      </c>
      <c r="G123" s="17">
        <f t="shared" si="113"/>
        <v>0.75</v>
      </c>
      <c r="H123" s="25">
        <f>SUM(D123:G123)</f>
        <v>2.1100000000000003</v>
      </c>
      <c r="I123" s="17">
        <f aca="true" t="shared" si="114" ref="I123:L124">I126+I129+I132</f>
        <v>0.05</v>
      </c>
      <c r="J123" s="17">
        <f t="shared" si="114"/>
        <v>0.21000000000000002</v>
      </c>
      <c r="K123" s="17">
        <f t="shared" si="114"/>
        <v>0.6</v>
      </c>
      <c r="L123" s="17">
        <f t="shared" si="114"/>
        <v>0.34</v>
      </c>
      <c r="M123" s="25">
        <f>SUM(I123:L123)</f>
        <v>1.2</v>
      </c>
      <c r="N123" s="17">
        <f aca="true" t="shared" si="115" ref="N123:Q124">N126+N129+N132</f>
        <v>0.29</v>
      </c>
      <c r="O123" s="17">
        <f t="shared" si="115"/>
        <v>0.31</v>
      </c>
      <c r="P123" s="17">
        <f t="shared" si="115"/>
        <v>0.8200000000000001</v>
      </c>
      <c r="Q123" s="17">
        <f t="shared" si="115"/>
        <v>0.09</v>
      </c>
      <c r="R123" s="25">
        <f>SUM(N123:Q123)</f>
        <v>1.51</v>
      </c>
      <c r="S123" s="17">
        <f aca="true" t="shared" si="116" ref="S123:V124">S126+S129+S132</f>
        <v>0.11</v>
      </c>
      <c r="T123" s="17">
        <f t="shared" si="116"/>
        <v>0.28</v>
      </c>
      <c r="U123" s="17">
        <f t="shared" si="116"/>
        <v>0.27</v>
      </c>
      <c r="V123" s="17">
        <f t="shared" si="116"/>
        <v>0.22</v>
      </c>
      <c r="W123" s="25">
        <f t="shared" si="110"/>
        <v>0.88</v>
      </c>
      <c r="X123" s="17">
        <f aca="true" t="shared" si="117" ref="X123:AP124">X126+X129+X132</f>
        <v>0.15</v>
      </c>
      <c r="Y123" s="17">
        <f t="shared" si="117"/>
        <v>0.05</v>
      </c>
      <c r="Z123" s="17">
        <f t="shared" si="117"/>
        <v>0.14</v>
      </c>
      <c r="AA123" s="17">
        <f t="shared" si="117"/>
        <v>0.36</v>
      </c>
      <c r="AB123" s="25">
        <f>SUM(X123:AA123)</f>
        <v>0.7</v>
      </c>
      <c r="AC123" s="17">
        <f t="shared" si="117"/>
        <v>0.25</v>
      </c>
      <c r="AD123" s="17">
        <f t="shared" si="117"/>
        <v>0.15</v>
      </c>
      <c r="AE123" s="17">
        <f t="shared" si="117"/>
        <v>0.09999999999999999</v>
      </c>
      <c r="AF123" s="17">
        <f t="shared" si="117"/>
        <v>0.29000000000000004</v>
      </c>
      <c r="AG123" s="25">
        <f>AG126+AG132</f>
        <v>0.79</v>
      </c>
      <c r="AH123" s="27">
        <f t="shared" si="117"/>
        <v>0.03</v>
      </c>
      <c r="AI123" s="27">
        <f t="shared" si="117"/>
        <v>0.03</v>
      </c>
      <c r="AJ123" s="27">
        <f t="shared" si="117"/>
        <v>0.07</v>
      </c>
      <c r="AK123" s="27">
        <f t="shared" si="117"/>
        <v>0.13</v>
      </c>
      <c r="AL123" s="26">
        <f>AL126+AL132</f>
        <v>0.2</v>
      </c>
      <c r="AM123" s="23">
        <f t="shared" si="117"/>
        <v>0.09</v>
      </c>
      <c r="AN123" s="23">
        <f t="shared" si="117"/>
        <v>0.05</v>
      </c>
      <c r="AO123" s="23">
        <f t="shared" si="117"/>
        <v>0.01</v>
      </c>
      <c r="AP123" s="23">
        <f t="shared" si="117"/>
        <v>0.04</v>
      </c>
      <c r="AQ123" s="26">
        <f>AQ126+AQ132</f>
        <v>0.19000000000000003</v>
      </c>
    </row>
    <row r="124" spans="1:43" ht="11.25">
      <c r="A124" s="16" t="s">
        <v>118</v>
      </c>
      <c r="B124" s="16" t="s">
        <v>118</v>
      </c>
      <c r="C124" s="16" t="s">
        <v>119</v>
      </c>
      <c r="D124" s="17">
        <f t="shared" si="113"/>
        <v>2.8</v>
      </c>
      <c r="E124" s="17">
        <f t="shared" si="113"/>
        <v>1.6099999999999999</v>
      </c>
      <c r="F124" s="17">
        <f t="shared" si="113"/>
        <v>3.55</v>
      </c>
      <c r="G124" s="17">
        <f t="shared" si="113"/>
        <v>3.96</v>
      </c>
      <c r="H124" s="25">
        <f>SUM(D124:G124)</f>
        <v>11.92</v>
      </c>
      <c r="I124" s="17">
        <f t="shared" si="114"/>
        <v>4.529999999999999</v>
      </c>
      <c r="J124" s="17">
        <f t="shared" si="114"/>
        <v>3.2</v>
      </c>
      <c r="K124" s="17">
        <f t="shared" si="114"/>
        <v>4.06</v>
      </c>
      <c r="L124" s="17">
        <f t="shared" si="114"/>
        <v>3.91</v>
      </c>
      <c r="M124" s="25">
        <f>SUM(I124:L124)</f>
        <v>15.7</v>
      </c>
      <c r="N124" s="17">
        <f t="shared" si="115"/>
        <v>2.79</v>
      </c>
      <c r="O124" s="17">
        <f t="shared" si="115"/>
        <v>2.79</v>
      </c>
      <c r="P124" s="17">
        <f t="shared" si="115"/>
        <v>4.65</v>
      </c>
      <c r="Q124" s="17">
        <f t="shared" si="115"/>
        <v>3.05</v>
      </c>
      <c r="R124" s="25">
        <f>SUM(N124:Q124)</f>
        <v>13.280000000000001</v>
      </c>
      <c r="S124" s="17">
        <f t="shared" si="116"/>
        <v>1.01</v>
      </c>
      <c r="T124" s="17">
        <f t="shared" si="116"/>
        <v>0.63</v>
      </c>
      <c r="U124" s="17">
        <f t="shared" si="116"/>
        <v>1.9200000000000002</v>
      </c>
      <c r="V124" s="17">
        <f t="shared" si="116"/>
        <v>1.18</v>
      </c>
      <c r="W124" s="25">
        <f t="shared" si="110"/>
        <v>4.74</v>
      </c>
      <c r="X124" s="17">
        <f t="shared" si="117"/>
        <v>1.37</v>
      </c>
      <c r="Y124" s="17">
        <f t="shared" si="117"/>
        <v>1.4</v>
      </c>
      <c r="Z124" s="17">
        <f t="shared" si="117"/>
        <v>1.25</v>
      </c>
      <c r="AA124" s="17">
        <f t="shared" si="117"/>
        <v>2.06</v>
      </c>
      <c r="AB124" s="25">
        <f>SUM(X124:AA124)</f>
        <v>6.08</v>
      </c>
      <c r="AC124" s="17">
        <f t="shared" si="117"/>
        <v>1.9</v>
      </c>
      <c r="AD124" s="17">
        <f t="shared" si="117"/>
        <v>3.02</v>
      </c>
      <c r="AE124" s="17">
        <f t="shared" si="117"/>
        <v>1.95</v>
      </c>
      <c r="AF124" s="17">
        <f t="shared" si="117"/>
        <v>1.95</v>
      </c>
      <c r="AG124" s="20">
        <f>SUM(AC124:AF124)</f>
        <v>8.82</v>
      </c>
      <c r="AH124" s="27">
        <f t="shared" si="117"/>
        <v>0.8200000000000001</v>
      </c>
      <c r="AI124" s="27">
        <f t="shared" si="117"/>
        <v>1.2999999999999998</v>
      </c>
      <c r="AJ124" s="27">
        <f t="shared" si="117"/>
        <v>1.5699999999999998</v>
      </c>
      <c r="AK124" s="27">
        <f t="shared" si="117"/>
        <v>1.7000000000000002</v>
      </c>
      <c r="AL124" s="22">
        <f>SUM(AH124:AK124)</f>
        <v>5.390000000000001</v>
      </c>
      <c r="AM124" s="23">
        <f t="shared" si="117"/>
        <v>1.55</v>
      </c>
      <c r="AN124" s="23">
        <f t="shared" si="117"/>
        <v>1.13</v>
      </c>
      <c r="AO124" s="23">
        <f t="shared" si="117"/>
        <v>1.65</v>
      </c>
      <c r="AP124" s="23">
        <f t="shared" si="117"/>
        <v>2.15</v>
      </c>
      <c r="AQ124" s="22">
        <f>SUM(AM124:AP124)</f>
        <v>6.48</v>
      </c>
    </row>
    <row r="125" spans="1:43" ht="11.25">
      <c r="A125" s="30" t="s">
        <v>222</v>
      </c>
      <c r="B125" s="30" t="s">
        <v>223</v>
      </c>
      <c r="C125" s="16" t="s">
        <v>224</v>
      </c>
      <c r="D125" s="17">
        <f aca="true" t="shared" si="118" ref="D125:AQ125">D126-D127</f>
        <v>-1.81</v>
      </c>
      <c r="E125" s="17">
        <f t="shared" si="118"/>
        <v>-0.33999999999999997</v>
      </c>
      <c r="F125" s="17">
        <f t="shared" si="118"/>
        <v>-1.19</v>
      </c>
      <c r="G125" s="17">
        <f t="shared" si="118"/>
        <v>-1.64</v>
      </c>
      <c r="H125" s="18">
        <f t="shared" si="118"/>
        <v>-4.98</v>
      </c>
      <c r="I125" s="17">
        <f t="shared" si="118"/>
        <v>-3.61</v>
      </c>
      <c r="J125" s="17">
        <f t="shared" si="118"/>
        <v>-0.71</v>
      </c>
      <c r="K125" s="17">
        <f t="shared" si="118"/>
        <v>-1.31</v>
      </c>
      <c r="L125" s="17">
        <f t="shared" si="118"/>
        <v>-1.5999999999999999</v>
      </c>
      <c r="M125" s="18">
        <f t="shared" si="118"/>
        <v>-7.23</v>
      </c>
      <c r="N125" s="17">
        <f t="shared" si="118"/>
        <v>-1.07</v>
      </c>
      <c r="O125" s="17">
        <f t="shared" si="118"/>
        <v>-0.3</v>
      </c>
      <c r="P125" s="17">
        <f t="shared" si="118"/>
        <v>0.28</v>
      </c>
      <c r="Q125" s="17">
        <f t="shared" si="118"/>
        <v>-0.88</v>
      </c>
      <c r="R125" s="18">
        <f t="shared" si="118"/>
        <v>-1.97</v>
      </c>
      <c r="S125" s="17">
        <f t="shared" si="118"/>
        <v>-0.8300000000000001</v>
      </c>
      <c r="T125" s="17">
        <f t="shared" si="118"/>
        <v>-0.27</v>
      </c>
      <c r="U125" s="17">
        <f t="shared" si="118"/>
        <v>-0.53</v>
      </c>
      <c r="V125" s="17">
        <f t="shared" si="118"/>
        <v>-0.54</v>
      </c>
      <c r="W125" s="18">
        <f t="shared" si="118"/>
        <v>-2.17</v>
      </c>
      <c r="X125" s="17">
        <f t="shared" si="118"/>
        <v>-0.72</v>
      </c>
      <c r="Y125" s="17">
        <f t="shared" si="118"/>
        <v>-0.58</v>
      </c>
      <c r="Z125" s="17">
        <f t="shared" si="118"/>
        <v>-0.41000000000000003</v>
      </c>
      <c r="AA125" s="17">
        <f t="shared" si="118"/>
        <v>-0.5800000000000001</v>
      </c>
      <c r="AB125" s="25">
        <f t="shared" si="118"/>
        <v>-2.29</v>
      </c>
      <c r="AC125" s="17">
        <f t="shared" si="118"/>
        <v>-0.49</v>
      </c>
      <c r="AD125" s="17">
        <f t="shared" si="118"/>
        <v>-0.49</v>
      </c>
      <c r="AE125" s="17">
        <f t="shared" si="118"/>
        <v>-0.28</v>
      </c>
      <c r="AF125" s="17">
        <f t="shared" si="118"/>
        <v>-0.019999999999999962</v>
      </c>
      <c r="AG125" s="25">
        <f t="shared" si="118"/>
        <v>-1.28</v>
      </c>
      <c r="AH125" s="27">
        <f t="shared" si="118"/>
        <v>-0.14</v>
      </c>
      <c r="AI125" s="27">
        <f t="shared" si="118"/>
        <v>-0.14</v>
      </c>
      <c r="AJ125" s="27">
        <f t="shared" si="118"/>
        <v>-0.31</v>
      </c>
      <c r="AK125" s="27">
        <f t="shared" si="118"/>
        <v>-0.29</v>
      </c>
      <c r="AL125" s="26">
        <f t="shared" si="118"/>
        <v>-0.8800000000000001</v>
      </c>
      <c r="AM125" s="23">
        <f t="shared" si="118"/>
        <v>-0.18000000000000002</v>
      </c>
      <c r="AN125" s="23">
        <f t="shared" si="118"/>
        <v>-0.09999999999999999</v>
      </c>
      <c r="AO125" s="23">
        <f t="shared" si="118"/>
        <v>-0.11</v>
      </c>
      <c r="AP125" s="23">
        <f t="shared" si="118"/>
        <v>-0.33</v>
      </c>
      <c r="AQ125" s="26">
        <f t="shared" si="118"/>
        <v>-0.72</v>
      </c>
    </row>
    <row r="126" spans="1:43" ht="11.25">
      <c r="A126" s="16" t="s">
        <v>143</v>
      </c>
      <c r="B126" s="16" t="s">
        <v>143</v>
      </c>
      <c r="C126" s="16" t="s">
        <v>144</v>
      </c>
      <c r="D126" s="17">
        <v>0.03</v>
      </c>
      <c r="E126" s="17">
        <v>0.35</v>
      </c>
      <c r="F126" s="17">
        <v>0.92</v>
      </c>
      <c r="G126" s="17">
        <v>0.7</v>
      </c>
      <c r="H126" s="18">
        <f>SUM(D126:G126)</f>
        <v>2</v>
      </c>
      <c r="I126" s="17">
        <v>0.04</v>
      </c>
      <c r="J126" s="17">
        <v>0.2</v>
      </c>
      <c r="K126" s="17">
        <v>0.6</v>
      </c>
      <c r="L126" s="17">
        <v>0.34</v>
      </c>
      <c r="M126" s="18">
        <f>SUM(I126:L126)</f>
        <v>1.18</v>
      </c>
      <c r="N126" s="17">
        <v>0.25</v>
      </c>
      <c r="O126" s="17">
        <v>0.3</v>
      </c>
      <c r="P126" s="17">
        <v>0.8</v>
      </c>
      <c r="Q126" s="17">
        <v>0.09</v>
      </c>
      <c r="R126" s="18">
        <f>SUM(N126:Q126)</f>
        <v>1.4400000000000002</v>
      </c>
      <c r="S126" s="17">
        <v>0.1</v>
      </c>
      <c r="T126" s="17">
        <v>0.28</v>
      </c>
      <c r="U126" s="17">
        <v>0.27</v>
      </c>
      <c r="V126" s="17">
        <v>0.22</v>
      </c>
      <c r="W126" s="25">
        <f t="shared" si="110"/>
        <v>0.87</v>
      </c>
      <c r="X126" s="17">
        <v>0.15</v>
      </c>
      <c r="Y126" s="17">
        <v>0.05</v>
      </c>
      <c r="Z126" s="17">
        <v>0.13</v>
      </c>
      <c r="AA126" s="17">
        <v>0.33</v>
      </c>
      <c r="AB126" s="20">
        <f>SUM(X126:AA126)</f>
        <v>0.66</v>
      </c>
      <c r="AC126" s="17">
        <v>0.24</v>
      </c>
      <c r="AD126" s="17">
        <v>0.15</v>
      </c>
      <c r="AE126" s="17">
        <v>0.09</v>
      </c>
      <c r="AF126" s="17">
        <v>0.28</v>
      </c>
      <c r="AG126" s="20">
        <f aca="true" t="shared" si="119" ref="AG126:AG133">SUM(AC126:AF126)</f>
        <v>0.76</v>
      </c>
      <c r="AH126" s="27">
        <v>0.03</v>
      </c>
      <c r="AI126" s="27">
        <v>0.03</v>
      </c>
      <c r="AJ126" s="27">
        <v>0.07</v>
      </c>
      <c r="AK126" s="27">
        <v>0.07</v>
      </c>
      <c r="AL126" s="22">
        <f aca="true" t="shared" si="120" ref="AL126:AL131">SUM(AH126:AK126)</f>
        <v>0.2</v>
      </c>
      <c r="AM126" s="23">
        <v>0.09</v>
      </c>
      <c r="AN126" s="23">
        <v>0.05</v>
      </c>
      <c r="AO126" s="23">
        <v>0.01</v>
      </c>
      <c r="AP126" s="23">
        <v>0.04</v>
      </c>
      <c r="AQ126" s="22">
        <f aca="true" t="shared" si="121" ref="AQ126:AQ131">SUM(AM126:AP126)</f>
        <v>0.19000000000000003</v>
      </c>
    </row>
    <row r="127" spans="1:43" ht="11.25">
      <c r="A127" s="16" t="s">
        <v>145</v>
      </c>
      <c r="B127" s="16" t="s">
        <v>145</v>
      </c>
      <c r="C127" s="16" t="s">
        <v>146</v>
      </c>
      <c r="D127" s="17">
        <v>1.84</v>
      </c>
      <c r="E127" s="17">
        <v>0.69</v>
      </c>
      <c r="F127" s="17">
        <v>2.11</v>
      </c>
      <c r="G127" s="17">
        <v>2.34</v>
      </c>
      <c r="H127" s="18">
        <f>SUM(D127:G127)</f>
        <v>6.98</v>
      </c>
      <c r="I127" s="17">
        <v>3.65</v>
      </c>
      <c r="J127" s="17">
        <v>0.91</v>
      </c>
      <c r="K127" s="17">
        <v>1.91</v>
      </c>
      <c r="L127" s="17">
        <v>1.94</v>
      </c>
      <c r="M127" s="18">
        <f>SUM(I127:L127)</f>
        <v>8.41</v>
      </c>
      <c r="N127" s="17">
        <v>1.32</v>
      </c>
      <c r="O127" s="17">
        <v>0.6</v>
      </c>
      <c r="P127" s="17">
        <v>0.52</v>
      </c>
      <c r="Q127" s="17">
        <v>0.97</v>
      </c>
      <c r="R127" s="18">
        <f>SUM(N127:Q127)</f>
        <v>3.41</v>
      </c>
      <c r="S127" s="17">
        <v>0.93</v>
      </c>
      <c r="T127" s="17">
        <v>0.55</v>
      </c>
      <c r="U127" s="17">
        <v>0.8</v>
      </c>
      <c r="V127" s="17">
        <v>0.76</v>
      </c>
      <c r="W127" s="25">
        <f t="shared" si="110"/>
        <v>3.04</v>
      </c>
      <c r="X127" s="17">
        <v>0.87</v>
      </c>
      <c r="Y127" s="17">
        <v>0.63</v>
      </c>
      <c r="Z127" s="17">
        <v>0.54</v>
      </c>
      <c r="AA127" s="17">
        <v>0.91</v>
      </c>
      <c r="AB127" s="20">
        <f>SUM(X127:AA127)</f>
        <v>2.95</v>
      </c>
      <c r="AC127" s="17">
        <v>0.73</v>
      </c>
      <c r="AD127" s="17">
        <v>0.64</v>
      </c>
      <c r="AE127" s="17">
        <v>0.37</v>
      </c>
      <c r="AF127" s="17">
        <v>0.3</v>
      </c>
      <c r="AG127" s="20">
        <f t="shared" si="119"/>
        <v>2.04</v>
      </c>
      <c r="AH127" s="27">
        <v>0.17</v>
      </c>
      <c r="AI127" s="27">
        <v>0.17</v>
      </c>
      <c r="AJ127" s="27">
        <v>0.38</v>
      </c>
      <c r="AK127" s="27">
        <v>0.36</v>
      </c>
      <c r="AL127" s="22">
        <f t="shared" si="120"/>
        <v>1.08</v>
      </c>
      <c r="AM127" s="23">
        <v>0.27</v>
      </c>
      <c r="AN127" s="23">
        <v>0.15</v>
      </c>
      <c r="AO127" s="23">
        <v>0.12</v>
      </c>
      <c r="AP127" s="23">
        <v>0.37</v>
      </c>
      <c r="AQ127" s="22">
        <f t="shared" si="121"/>
        <v>0.91</v>
      </c>
    </row>
    <row r="128" spans="1:43" ht="11.25">
      <c r="A128" s="30" t="s">
        <v>225</v>
      </c>
      <c r="B128" s="30" t="s">
        <v>226</v>
      </c>
      <c r="C128" s="16" t="s">
        <v>227</v>
      </c>
      <c r="D128" s="17">
        <f aca="true" t="shared" si="122" ref="D128:AP128">D129-D130</f>
        <v>-0.96</v>
      </c>
      <c r="E128" s="17">
        <f t="shared" si="122"/>
        <v>-0.9</v>
      </c>
      <c r="F128" s="17">
        <f t="shared" si="122"/>
        <v>-1.36</v>
      </c>
      <c r="G128" s="17">
        <f t="shared" si="122"/>
        <v>-1.58</v>
      </c>
      <c r="H128" s="18">
        <f t="shared" si="122"/>
        <v>-4.800000000000001</v>
      </c>
      <c r="I128" s="17">
        <f t="shared" si="122"/>
        <v>-0.86</v>
      </c>
      <c r="J128" s="17">
        <f t="shared" si="122"/>
        <v>-2.27</v>
      </c>
      <c r="K128" s="17">
        <f t="shared" si="122"/>
        <v>-2.15</v>
      </c>
      <c r="L128" s="17">
        <f t="shared" si="122"/>
        <v>-1.97</v>
      </c>
      <c r="M128" s="18">
        <f t="shared" si="122"/>
        <v>-7.25</v>
      </c>
      <c r="N128" s="17">
        <f t="shared" si="122"/>
        <v>-1.28</v>
      </c>
      <c r="O128" s="17">
        <f t="shared" si="122"/>
        <v>-1.6</v>
      </c>
      <c r="P128" s="17">
        <f t="shared" si="122"/>
        <v>-2.23</v>
      </c>
      <c r="Q128" s="17">
        <f t="shared" si="122"/>
        <v>-2.08</v>
      </c>
      <c r="R128" s="18">
        <f t="shared" si="122"/>
        <v>-7.1899999999999995</v>
      </c>
      <c r="S128" s="17">
        <f t="shared" si="122"/>
        <v>-0.07</v>
      </c>
      <c r="T128" s="17">
        <f t="shared" si="122"/>
        <v>-0.08</v>
      </c>
      <c r="U128" s="17">
        <f t="shared" si="122"/>
        <v>-1.12</v>
      </c>
      <c r="V128" s="17">
        <f t="shared" si="122"/>
        <v>-0.42</v>
      </c>
      <c r="W128" s="25">
        <f t="shared" si="122"/>
        <v>-1.69</v>
      </c>
      <c r="X128" s="17">
        <f t="shared" si="122"/>
        <v>-0.5</v>
      </c>
      <c r="Y128" s="17">
        <f t="shared" si="122"/>
        <v>-0.77</v>
      </c>
      <c r="Z128" s="17">
        <f t="shared" si="122"/>
        <v>-0.7</v>
      </c>
      <c r="AA128" s="17">
        <f t="shared" si="122"/>
        <v>-1.1199999999999999</v>
      </c>
      <c r="AB128" s="25">
        <f>AB129-AB131</f>
        <v>0.04</v>
      </c>
      <c r="AC128" s="17">
        <f t="shared" si="122"/>
        <v>-1.15</v>
      </c>
      <c r="AD128" s="17">
        <f t="shared" si="122"/>
        <v>-2.37</v>
      </c>
      <c r="AE128" s="17">
        <f t="shared" si="122"/>
        <v>-1.57</v>
      </c>
      <c r="AF128" s="17">
        <f t="shared" si="122"/>
        <v>-1.65</v>
      </c>
      <c r="AG128" s="20">
        <f t="shared" si="119"/>
        <v>-6.74</v>
      </c>
      <c r="AH128" s="27">
        <f t="shared" si="122"/>
        <v>-0.65</v>
      </c>
      <c r="AI128" s="27">
        <f t="shared" si="122"/>
        <v>-1.13</v>
      </c>
      <c r="AJ128" s="27">
        <f t="shared" si="122"/>
        <v>-1.19</v>
      </c>
      <c r="AK128" s="27">
        <f t="shared" si="122"/>
        <v>-1.28</v>
      </c>
      <c r="AL128" s="22">
        <f t="shared" si="120"/>
        <v>-4.25</v>
      </c>
      <c r="AM128" s="23">
        <f t="shared" si="122"/>
        <v>-1.28</v>
      </c>
      <c r="AN128" s="23">
        <f t="shared" si="122"/>
        <v>-0.98</v>
      </c>
      <c r="AO128" s="23">
        <f t="shared" si="122"/>
        <v>-1.53</v>
      </c>
      <c r="AP128" s="23">
        <f t="shared" si="122"/>
        <v>-1.78</v>
      </c>
      <c r="AQ128" s="22">
        <f t="shared" si="121"/>
        <v>-5.57</v>
      </c>
    </row>
    <row r="129" spans="1:43" ht="11.25">
      <c r="A129" s="16" t="s">
        <v>143</v>
      </c>
      <c r="B129" s="16" t="s">
        <v>143</v>
      </c>
      <c r="C129" s="16" t="s">
        <v>144</v>
      </c>
      <c r="D129" s="17">
        <v>0</v>
      </c>
      <c r="E129" s="17">
        <v>0.02</v>
      </c>
      <c r="F129" s="17">
        <v>0.01</v>
      </c>
      <c r="G129" s="17">
        <v>0.03</v>
      </c>
      <c r="H129" s="18">
        <f>SUM(D129:G129)</f>
        <v>0.06</v>
      </c>
      <c r="I129" s="17">
        <v>0.01</v>
      </c>
      <c r="J129" s="17">
        <v>0</v>
      </c>
      <c r="K129" s="17">
        <v>0</v>
      </c>
      <c r="L129" s="17">
        <v>0</v>
      </c>
      <c r="M129" s="18">
        <f>SUM(I129:L129)</f>
        <v>0.01</v>
      </c>
      <c r="N129" s="17">
        <v>0.04</v>
      </c>
      <c r="O129" s="17">
        <v>0.01</v>
      </c>
      <c r="P129" s="17">
        <v>0.02</v>
      </c>
      <c r="Q129" s="17">
        <v>0</v>
      </c>
      <c r="R129" s="18">
        <f>SUM(N129:Q129)</f>
        <v>0.07</v>
      </c>
      <c r="S129" s="17">
        <v>0.01</v>
      </c>
      <c r="T129" s="17">
        <v>0</v>
      </c>
      <c r="U129" s="17">
        <v>0</v>
      </c>
      <c r="V129" s="17">
        <v>0</v>
      </c>
      <c r="W129" s="25">
        <f>SUM(S129:V129)</f>
        <v>0.01</v>
      </c>
      <c r="X129" s="17">
        <v>0</v>
      </c>
      <c r="Y129" s="17">
        <v>0</v>
      </c>
      <c r="Z129" s="17">
        <v>0.01</v>
      </c>
      <c r="AA129" s="17">
        <v>0.03</v>
      </c>
      <c r="AB129" s="20">
        <f>SUM(X129:AA129)</f>
        <v>0.04</v>
      </c>
      <c r="AC129" s="17">
        <v>0</v>
      </c>
      <c r="AD129" s="17">
        <v>0</v>
      </c>
      <c r="AE129" s="17">
        <v>0</v>
      </c>
      <c r="AF129" s="17">
        <v>0</v>
      </c>
      <c r="AG129" s="20">
        <f t="shared" si="119"/>
        <v>0</v>
      </c>
      <c r="AH129" s="27">
        <v>0</v>
      </c>
      <c r="AI129" s="27">
        <v>0</v>
      </c>
      <c r="AJ129" s="27">
        <v>0</v>
      </c>
      <c r="AK129" s="27">
        <v>0.06</v>
      </c>
      <c r="AL129" s="22">
        <f t="shared" si="120"/>
        <v>0.06</v>
      </c>
      <c r="AM129" s="23">
        <v>0</v>
      </c>
      <c r="AN129" s="23">
        <v>0</v>
      </c>
      <c r="AO129" s="23">
        <v>0</v>
      </c>
      <c r="AP129" s="23">
        <v>0</v>
      </c>
      <c r="AQ129" s="22">
        <f t="shared" si="121"/>
        <v>0</v>
      </c>
    </row>
    <row r="130" spans="1:43" ht="11.25">
      <c r="A130" s="16" t="s">
        <v>145</v>
      </c>
      <c r="B130" s="16" t="s">
        <v>145</v>
      </c>
      <c r="C130" s="16" t="s">
        <v>146</v>
      </c>
      <c r="D130" s="17">
        <v>0.96</v>
      </c>
      <c r="E130" s="17">
        <v>0.92</v>
      </c>
      <c r="F130" s="17">
        <v>1.37</v>
      </c>
      <c r="G130" s="17">
        <v>1.61</v>
      </c>
      <c r="H130" s="18">
        <f>SUM(D130:G130)</f>
        <v>4.86</v>
      </c>
      <c r="I130" s="17">
        <v>0.87</v>
      </c>
      <c r="J130" s="17">
        <v>2.27</v>
      </c>
      <c r="K130" s="17">
        <v>2.15</v>
      </c>
      <c r="L130" s="17">
        <v>1.97</v>
      </c>
      <c r="M130" s="18">
        <f>SUM(I130:L130)</f>
        <v>7.26</v>
      </c>
      <c r="N130" s="17">
        <v>1.32</v>
      </c>
      <c r="O130" s="17">
        <v>1.61</v>
      </c>
      <c r="P130" s="17">
        <v>2.25</v>
      </c>
      <c r="Q130" s="17">
        <v>2.08</v>
      </c>
      <c r="R130" s="18">
        <f>SUM(N130:Q130)</f>
        <v>7.26</v>
      </c>
      <c r="S130" s="17">
        <v>0.08</v>
      </c>
      <c r="T130" s="17">
        <v>0.08</v>
      </c>
      <c r="U130" s="17">
        <v>1.12</v>
      </c>
      <c r="V130" s="17">
        <v>0.42</v>
      </c>
      <c r="W130" s="25">
        <f>SUM(S130:V130)</f>
        <v>1.7</v>
      </c>
      <c r="X130" s="17">
        <v>0.5</v>
      </c>
      <c r="Y130" s="17">
        <v>0.77</v>
      </c>
      <c r="Z130" s="17">
        <v>0.71</v>
      </c>
      <c r="AA130" s="17">
        <v>1.15</v>
      </c>
      <c r="AB130" s="20">
        <f>SUM(X130:AA130)</f>
        <v>3.13</v>
      </c>
      <c r="AC130" s="17">
        <v>1.15</v>
      </c>
      <c r="AD130" s="17">
        <v>2.37</v>
      </c>
      <c r="AE130" s="17">
        <v>1.57</v>
      </c>
      <c r="AF130" s="17">
        <v>1.65</v>
      </c>
      <c r="AG130" s="20">
        <f t="shared" si="119"/>
        <v>6.74</v>
      </c>
      <c r="AH130" s="27">
        <v>0.65</v>
      </c>
      <c r="AI130" s="27">
        <v>1.13</v>
      </c>
      <c r="AJ130" s="27">
        <v>1.19</v>
      </c>
      <c r="AK130" s="27">
        <v>1.34</v>
      </c>
      <c r="AL130" s="22">
        <f t="shared" si="120"/>
        <v>4.31</v>
      </c>
      <c r="AM130" s="23">
        <v>1.28</v>
      </c>
      <c r="AN130" s="23">
        <v>0.98</v>
      </c>
      <c r="AO130" s="23">
        <v>1.53</v>
      </c>
      <c r="AP130" s="23">
        <v>1.78</v>
      </c>
      <c r="AQ130" s="22">
        <f t="shared" si="121"/>
        <v>5.57</v>
      </c>
    </row>
    <row r="131" spans="1:43" ht="11.25" hidden="1">
      <c r="A131" s="30" t="s">
        <v>228</v>
      </c>
      <c r="B131" s="30" t="s">
        <v>229</v>
      </c>
      <c r="C131" s="16" t="s">
        <v>230</v>
      </c>
      <c r="D131" s="17">
        <f aca="true" t="shared" si="123" ref="D131:AB131">D132-D133</f>
        <v>0</v>
      </c>
      <c r="E131" s="17">
        <f t="shared" si="123"/>
        <v>0.03</v>
      </c>
      <c r="F131" s="17">
        <f t="shared" si="123"/>
        <v>-0.07</v>
      </c>
      <c r="G131" s="17">
        <f t="shared" si="123"/>
        <v>0.01</v>
      </c>
      <c r="H131" s="18">
        <f t="shared" si="123"/>
        <v>-0.03</v>
      </c>
      <c r="I131" s="17">
        <f t="shared" si="123"/>
        <v>-0.01</v>
      </c>
      <c r="J131" s="17">
        <f t="shared" si="123"/>
        <v>-0.01</v>
      </c>
      <c r="K131" s="17">
        <f t="shared" si="123"/>
        <v>0</v>
      </c>
      <c r="L131" s="17">
        <f t="shared" si="123"/>
        <v>0</v>
      </c>
      <c r="M131" s="18">
        <f t="shared" si="123"/>
        <v>-0.019999999999999997</v>
      </c>
      <c r="N131" s="17">
        <f t="shared" si="123"/>
        <v>-0.15</v>
      </c>
      <c r="O131" s="17">
        <f t="shared" si="123"/>
        <v>-0.58</v>
      </c>
      <c r="P131" s="17">
        <f t="shared" si="123"/>
        <v>-1.88</v>
      </c>
      <c r="Q131" s="17">
        <f t="shared" si="123"/>
        <v>0</v>
      </c>
      <c r="R131" s="18">
        <f t="shared" si="123"/>
        <v>-2.61</v>
      </c>
      <c r="S131" s="17">
        <f t="shared" si="123"/>
        <v>0</v>
      </c>
      <c r="T131" s="17">
        <f t="shared" si="123"/>
        <v>0</v>
      </c>
      <c r="U131" s="17">
        <f t="shared" si="123"/>
        <v>0</v>
      </c>
      <c r="V131" s="17">
        <f t="shared" si="123"/>
        <v>0</v>
      </c>
      <c r="W131" s="25">
        <f t="shared" si="123"/>
        <v>0</v>
      </c>
      <c r="X131" s="17">
        <f t="shared" si="123"/>
        <v>0</v>
      </c>
      <c r="Y131" s="17">
        <f t="shared" si="123"/>
        <v>0</v>
      </c>
      <c r="Z131" s="17">
        <f t="shared" si="123"/>
        <v>0</v>
      </c>
      <c r="AA131" s="17">
        <f t="shared" si="123"/>
        <v>0</v>
      </c>
      <c r="AB131" s="25">
        <f t="shared" si="123"/>
        <v>0</v>
      </c>
      <c r="AC131" s="17">
        <v>-0.01</v>
      </c>
      <c r="AD131" s="17">
        <v>-0.01</v>
      </c>
      <c r="AE131" s="17">
        <v>0</v>
      </c>
      <c r="AF131" s="17">
        <v>0.01</v>
      </c>
      <c r="AG131" s="20">
        <f t="shared" si="119"/>
        <v>-0.01</v>
      </c>
      <c r="AH131" s="27">
        <v>0</v>
      </c>
      <c r="AI131" s="27">
        <v>0</v>
      </c>
      <c r="AJ131" s="27">
        <v>0</v>
      </c>
      <c r="AK131" s="27">
        <v>0</v>
      </c>
      <c r="AL131" s="22">
        <f t="shared" si="120"/>
        <v>0</v>
      </c>
      <c r="AM131" s="23">
        <v>0</v>
      </c>
      <c r="AN131" s="23">
        <v>0</v>
      </c>
      <c r="AO131" s="23">
        <v>0</v>
      </c>
      <c r="AP131" s="23">
        <v>0</v>
      </c>
      <c r="AQ131" s="22">
        <f t="shared" si="121"/>
        <v>0</v>
      </c>
    </row>
    <row r="132" spans="1:43" ht="11.25" hidden="1">
      <c r="A132" s="16" t="s">
        <v>143</v>
      </c>
      <c r="B132" s="16" t="s">
        <v>143</v>
      </c>
      <c r="C132" s="16" t="s">
        <v>144</v>
      </c>
      <c r="D132" s="17">
        <v>0</v>
      </c>
      <c r="E132" s="17">
        <v>0.03</v>
      </c>
      <c r="F132" s="17">
        <v>0</v>
      </c>
      <c r="G132" s="17">
        <v>0.02</v>
      </c>
      <c r="H132" s="18">
        <f>SUM(D132:G132)</f>
        <v>0.05</v>
      </c>
      <c r="I132" s="17">
        <v>0</v>
      </c>
      <c r="J132" s="17">
        <v>0.01</v>
      </c>
      <c r="K132" s="17">
        <v>0</v>
      </c>
      <c r="L132" s="17">
        <v>0</v>
      </c>
      <c r="M132" s="18">
        <f>SUM(I132:L132)</f>
        <v>0.01</v>
      </c>
      <c r="N132" s="17">
        <v>0</v>
      </c>
      <c r="O132" s="17">
        <v>0</v>
      </c>
      <c r="P132" s="17">
        <v>0</v>
      </c>
      <c r="Q132" s="17">
        <v>0</v>
      </c>
      <c r="R132" s="18">
        <f>SUM(N132:Q132)</f>
        <v>0</v>
      </c>
      <c r="S132" s="17">
        <v>0</v>
      </c>
      <c r="T132" s="17">
        <v>0</v>
      </c>
      <c r="U132" s="17">
        <v>0</v>
      </c>
      <c r="V132" s="17">
        <v>0</v>
      </c>
      <c r="W132" s="25">
        <f>SUM(S132:V132)</f>
        <v>0</v>
      </c>
      <c r="X132" s="17">
        <v>0</v>
      </c>
      <c r="Y132" s="17">
        <v>0</v>
      </c>
      <c r="Z132" s="17">
        <v>0</v>
      </c>
      <c r="AA132" s="17">
        <v>0</v>
      </c>
      <c r="AB132" s="20">
        <f>SUM(X132:AA132)</f>
        <v>0</v>
      </c>
      <c r="AC132" s="17">
        <v>0.01</v>
      </c>
      <c r="AD132" s="17">
        <v>0</v>
      </c>
      <c r="AE132" s="17">
        <v>0.01</v>
      </c>
      <c r="AF132" s="17">
        <v>0.01</v>
      </c>
      <c r="AG132" s="20">
        <f t="shared" si="119"/>
        <v>0.03</v>
      </c>
      <c r="AH132" s="27">
        <v>0</v>
      </c>
      <c r="AI132" s="27">
        <v>0</v>
      </c>
      <c r="AJ132" s="27">
        <v>0</v>
      </c>
      <c r="AK132" s="27">
        <v>0</v>
      </c>
      <c r="AL132" s="22">
        <f>SUM(AH132:AK132)</f>
        <v>0</v>
      </c>
      <c r="AM132" s="23">
        <v>0</v>
      </c>
      <c r="AN132" s="23">
        <v>0</v>
      </c>
      <c r="AO132" s="23">
        <v>0</v>
      </c>
      <c r="AP132" s="23">
        <v>0</v>
      </c>
      <c r="AQ132" s="22">
        <f>SUM(AM132:AP132)</f>
        <v>0</v>
      </c>
    </row>
    <row r="133" spans="1:43" ht="11.25" hidden="1">
      <c r="A133" s="16" t="s">
        <v>145</v>
      </c>
      <c r="B133" s="16" t="s">
        <v>145</v>
      </c>
      <c r="C133" s="16" t="s">
        <v>146</v>
      </c>
      <c r="D133" s="17">
        <v>0</v>
      </c>
      <c r="E133" s="17">
        <v>0</v>
      </c>
      <c r="F133" s="17">
        <v>0.07</v>
      </c>
      <c r="G133" s="17">
        <v>0.01</v>
      </c>
      <c r="H133" s="18">
        <f>SUM(D133:G133)</f>
        <v>0.08</v>
      </c>
      <c r="I133" s="17">
        <v>0.01</v>
      </c>
      <c r="J133" s="17">
        <v>0.02</v>
      </c>
      <c r="K133" s="17">
        <v>0</v>
      </c>
      <c r="L133" s="17">
        <v>0</v>
      </c>
      <c r="M133" s="18">
        <f>SUM(I133:L133)</f>
        <v>0.03</v>
      </c>
      <c r="N133" s="17">
        <v>0.15</v>
      </c>
      <c r="O133" s="17">
        <v>0.58</v>
      </c>
      <c r="P133" s="17">
        <v>1.88</v>
      </c>
      <c r="Q133" s="17">
        <v>0</v>
      </c>
      <c r="R133" s="18">
        <f>SUM(N133:Q133)</f>
        <v>2.61</v>
      </c>
      <c r="S133" s="17">
        <v>0</v>
      </c>
      <c r="T133" s="17">
        <v>0</v>
      </c>
      <c r="U133" s="17">
        <v>0</v>
      </c>
      <c r="V133" s="17">
        <v>0</v>
      </c>
      <c r="W133" s="25">
        <f>SUM(S133:V133)</f>
        <v>0</v>
      </c>
      <c r="X133" s="17">
        <v>0</v>
      </c>
      <c r="Y133" s="17">
        <v>0</v>
      </c>
      <c r="Z133" s="17">
        <v>0</v>
      </c>
      <c r="AA133" s="17">
        <v>0</v>
      </c>
      <c r="AB133" s="20">
        <f>SUM(X133:AA133)</f>
        <v>0</v>
      </c>
      <c r="AC133" s="17">
        <v>0.02</v>
      </c>
      <c r="AD133" s="17">
        <v>0.01</v>
      </c>
      <c r="AE133" s="17">
        <v>0.01</v>
      </c>
      <c r="AF133" s="17">
        <v>0</v>
      </c>
      <c r="AG133" s="20">
        <f t="shared" si="119"/>
        <v>0.04</v>
      </c>
      <c r="AH133" s="27">
        <v>0</v>
      </c>
      <c r="AI133" s="27">
        <v>0</v>
      </c>
      <c r="AJ133" s="27">
        <v>0</v>
      </c>
      <c r="AK133" s="27">
        <v>0</v>
      </c>
      <c r="AL133" s="22">
        <f>SUM(AH133:AK133)</f>
        <v>0</v>
      </c>
      <c r="AM133" s="23">
        <v>0</v>
      </c>
      <c r="AN133" s="23">
        <v>0</v>
      </c>
      <c r="AO133" s="23">
        <v>0</v>
      </c>
      <c r="AP133" s="23">
        <v>0</v>
      </c>
      <c r="AQ133" s="22">
        <f>SUM(AM133:AP133)</f>
        <v>0</v>
      </c>
    </row>
    <row r="134" spans="1:43" s="24" customFormat="1" ht="11.25">
      <c r="A134" s="30" t="s">
        <v>231</v>
      </c>
      <c r="B134" s="30" t="s">
        <v>232</v>
      </c>
      <c r="C134" s="16" t="s">
        <v>233</v>
      </c>
      <c r="D134" s="17">
        <f aca="true" t="shared" si="124" ref="D134:AQ134">D135-D136</f>
        <v>-0.3999999999999999</v>
      </c>
      <c r="E134" s="17">
        <f t="shared" si="124"/>
        <v>-1.7799999999999998</v>
      </c>
      <c r="F134" s="17">
        <f t="shared" si="124"/>
        <v>-0.5900000000000001</v>
      </c>
      <c r="G134" s="17">
        <f t="shared" si="124"/>
        <v>-0.9900000000000002</v>
      </c>
      <c r="H134" s="18">
        <f t="shared" si="124"/>
        <v>-3.76</v>
      </c>
      <c r="I134" s="17">
        <f t="shared" si="124"/>
        <v>-1.2799999999999998</v>
      </c>
      <c r="J134" s="17">
        <f t="shared" si="124"/>
        <v>-1.23</v>
      </c>
      <c r="K134" s="17">
        <f t="shared" si="124"/>
        <v>-1.0799999999999998</v>
      </c>
      <c r="L134" s="17">
        <f t="shared" si="124"/>
        <v>-1.8600000000000003</v>
      </c>
      <c r="M134" s="18">
        <f t="shared" si="124"/>
        <v>-5.450000000000002</v>
      </c>
      <c r="N134" s="17">
        <f t="shared" si="124"/>
        <v>-0.7799999999999999</v>
      </c>
      <c r="O134" s="17">
        <f t="shared" si="124"/>
        <v>-0.6000000000000003</v>
      </c>
      <c r="P134" s="17">
        <f t="shared" si="124"/>
        <v>-0.9400000000000004</v>
      </c>
      <c r="Q134" s="17">
        <f t="shared" si="124"/>
        <v>-1.13</v>
      </c>
      <c r="R134" s="18">
        <f t="shared" si="124"/>
        <v>-3.4499999999999993</v>
      </c>
      <c r="S134" s="17">
        <f t="shared" si="124"/>
        <v>-0.7599999999999998</v>
      </c>
      <c r="T134" s="17">
        <f t="shared" si="124"/>
        <v>-0.3600000000000001</v>
      </c>
      <c r="U134" s="17">
        <f t="shared" si="124"/>
        <v>-0.7300000000000004</v>
      </c>
      <c r="V134" s="17">
        <f t="shared" si="124"/>
        <v>-1.52</v>
      </c>
      <c r="W134" s="25">
        <f t="shared" si="124"/>
        <v>-3.37</v>
      </c>
      <c r="X134" s="17">
        <f t="shared" si="124"/>
        <v>-0.4700000000000002</v>
      </c>
      <c r="Y134" s="17">
        <f t="shared" si="124"/>
        <v>0.050000000000000044</v>
      </c>
      <c r="Z134" s="17">
        <f t="shared" si="124"/>
        <v>-0.6000000000000001</v>
      </c>
      <c r="AA134" s="17">
        <f t="shared" si="124"/>
        <v>-0.27</v>
      </c>
      <c r="AB134" s="25">
        <f t="shared" si="124"/>
        <v>-1.29</v>
      </c>
      <c r="AC134" s="17">
        <f t="shared" si="124"/>
        <v>-0.3600000000000003</v>
      </c>
      <c r="AD134" s="17">
        <f t="shared" si="124"/>
        <v>-0.3699999999999999</v>
      </c>
      <c r="AE134" s="17">
        <f t="shared" si="124"/>
        <v>-1.1600000000000001</v>
      </c>
      <c r="AF134" s="17">
        <f t="shared" si="124"/>
        <v>-0.9900000000000002</v>
      </c>
      <c r="AG134" s="25">
        <f t="shared" si="124"/>
        <v>-2.880000000000001</v>
      </c>
      <c r="AH134" s="27">
        <f t="shared" si="124"/>
        <v>-0.7100000000000002</v>
      </c>
      <c r="AI134" s="27">
        <f t="shared" si="124"/>
        <v>-0.7</v>
      </c>
      <c r="AJ134" s="27">
        <f t="shared" si="124"/>
        <v>-0.19999999999999996</v>
      </c>
      <c r="AK134" s="27">
        <f t="shared" si="124"/>
        <v>0.6600000000000001</v>
      </c>
      <c r="AL134" s="26">
        <f t="shared" si="124"/>
        <v>-0.9499999999999993</v>
      </c>
      <c r="AM134" s="23">
        <f t="shared" si="124"/>
        <v>-0.1499999999999999</v>
      </c>
      <c r="AN134" s="23">
        <f t="shared" si="124"/>
        <v>-0.5999999999999999</v>
      </c>
      <c r="AO134" s="23">
        <f t="shared" si="124"/>
        <v>-1.1400000000000001</v>
      </c>
      <c r="AP134" s="23">
        <f t="shared" si="124"/>
        <v>-0.37000000000000033</v>
      </c>
      <c r="AQ134" s="26">
        <f t="shared" si="124"/>
        <v>-2.2600000000000007</v>
      </c>
    </row>
    <row r="135" spans="1:43" ht="11.25">
      <c r="A135" s="16" t="s">
        <v>116</v>
      </c>
      <c r="B135" s="16" t="s">
        <v>116</v>
      </c>
      <c r="C135" s="16" t="s">
        <v>117</v>
      </c>
      <c r="D135" s="17">
        <f aca="true" t="shared" si="125" ref="D135:AF136">D138+D141</f>
        <v>1.47</v>
      </c>
      <c r="E135" s="17">
        <f t="shared" si="125"/>
        <v>0.66</v>
      </c>
      <c r="F135" s="17">
        <f t="shared" si="125"/>
        <v>1.01</v>
      </c>
      <c r="G135" s="17">
        <f t="shared" si="125"/>
        <v>1.12</v>
      </c>
      <c r="H135" s="18">
        <f t="shared" si="125"/>
        <v>4.26</v>
      </c>
      <c r="I135" s="17">
        <f t="shared" si="125"/>
        <v>1.17</v>
      </c>
      <c r="J135" s="17">
        <f t="shared" si="125"/>
        <v>0.6900000000000001</v>
      </c>
      <c r="K135" s="17">
        <f t="shared" si="125"/>
        <v>0.99</v>
      </c>
      <c r="L135" s="17">
        <f t="shared" si="125"/>
        <v>0.9600000000000001</v>
      </c>
      <c r="M135" s="18">
        <f t="shared" si="125"/>
        <v>3.8099999999999996</v>
      </c>
      <c r="N135" s="17">
        <f t="shared" si="125"/>
        <v>0.84</v>
      </c>
      <c r="O135" s="17">
        <f t="shared" si="125"/>
        <v>1.97</v>
      </c>
      <c r="P135" s="17">
        <f t="shared" si="125"/>
        <v>1.3599999999999999</v>
      </c>
      <c r="Q135" s="17">
        <f t="shared" si="125"/>
        <v>1.33</v>
      </c>
      <c r="R135" s="18">
        <f t="shared" si="125"/>
        <v>5.5</v>
      </c>
      <c r="S135" s="17">
        <f t="shared" si="125"/>
        <v>1.35</v>
      </c>
      <c r="T135" s="17">
        <f t="shared" si="125"/>
        <v>1.32</v>
      </c>
      <c r="U135" s="17">
        <f t="shared" si="125"/>
        <v>1.38</v>
      </c>
      <c r="V135" s="17">
        <f t="shared" si="125"/>
        <v>1.15</v>
      </c>
      <c r="W135" s="25">
        <f t="shared" si="125"/>
        <v>5.2</v>
      </c>
      <c r="X135" s="17">
        <f t="shared" si="125"/>
        <v>1.4</v>
      </c>
      <c r="Y135" s="17">
        <f t="shared" si="125"/>
        <v>1.77</v>
      </c>
      <c r="Z135" s="17">
        <f t="shared" si="125"/>
        <v>1.5</v>
      </c>
      <c r="AA135" s="17">
        <f t="shared" si="125"/>
        <v>2.04</v>
      </c>
      <c r="AB135" s="20">
        <f t="shared" si="125"/>
        <v>6.71</v>
      </c>
      <c r="AC135" s="17">
        <f t="shared" si="125"/>
        <v>1.7999999999999998</v>
      </c>
      <c r="AD135" s="17">
        <f t="shared" si="125"/>
        <v>1.62</v>
      </c>
      <c r="AE135" s="17">
        <f t="shared" si="125"/>
        <v>1.5</v>
      </c>
      <c r="AF135" s="17">
        <f t="shared" si="125"/>
        <v>2.02</v>
      </c>
      <c r="AG135" s="20">
        <f>SUM(AC135:AF135)</f>
        <v>6.9399999999999995</v>
      </c>
      <c r="AH135" s="27">
        <f aca="true" t="shared" si="126" ref="AH135:AK136">AH138+AH141</f>
        <v>1.1099999999999999</v>
      </c>
      <c r="AI135" s="27">
        <f t="shared" si="126"/>
        <v>1.2</v>
      </c>
      <c r="AJ135" s="27">
        <f t="shared" si="126"/>
        <v>1.36</v>
      </c>
      <c r="AK135" s="27">
        <f t="shared" si="126"/>
        <v>2.25</v>
      </c>
      <c r="AL135" s="22">
        <f>SUM(AH135:AK135)</f>
        <v>5.92</v>
      </c>
      <c r="AM135" s="23">
        <f aca="true" t="shared" si="127" ref="AM135:AP136">AM138+AM141</f>
        <v>1.28</v>
      </c>
      <c r="AN135" s="23">
        <f t="shared" si="127"/>
        <v>1.34</v>
      </c>
      <c r="AO135" s="23">
        <f t="shared" si="127"/>
        <v>1.15</v>
      </c>
      <c r="AP135" s="23">
        <f t="shared" si="127"/>
        <v>1.8699999999999999</v>
      </c>
      <c r="AQ135" s="22">
        <f>SUM(AM135:AP135)</f>
        <v>5.64</v>
      </c>
    </row>
    <row r="136" spans="1:43" ht="11.25">
      <c r="A136" s="16" t="s">
        <v>118</v>
      </c>
      <c r="B136" s="16" t="s">
        <v>118</v>
      </c>
      <c r="C136" s="16" t="s">
        <v>119</v>
      </c>
      <c r="D136" s="17">
        <f t="shared" si="125"/>
        <v>1.8699999999999999</v>
      </c>
      <c r="E136" s="17">
        <f t="shared" si="125"/>
        <v>2.44</v>
      </c>
      <c r="F136" s="17">
        <f t="shared" si="125"/>
        <v>1.6</v>
      </c>
      <c r="G136" s="17">
        <f t="shared" si="125"/>
        <v>2.1100000000000003</v>
      </c>
      <c r="H136" s="18">
        <f t="shared" si="125"/>
        <v>8.02</v>
      </c>
      <c r="I136" s="17">
        <f t="shared" si="125"/>
        <v>2.4499999999999997</v>
      </c>
      <c r="J136" s="17">
        <f t="shared" si="125"/>
        <v>1.92</v>
      </c>
      <c r="K136" s="17">
        <f t="shared" si="125"/>
        <v>2.07</v>
      </c>
      <c r="L136" s="17">
        <f t="shared" si="125"/>
        <v>2.8200000000000003</v>
      </c>
      <c r="M136" s="18">
        <f t="shared" si="125"/>
        <v>9.260000000000002</v>
      </c>
      <c r="N136" s="17">
        <f t="shared" si="125"/>
        <v>1.6199999999999999</v>
      </c>
      <c r="O136" s="17">
        <f t="shared" si="125"/>
        <v>2.5700000000000003</v>
      </c>
      <c r="P136" s="17">
        <f t="shared" si="125"/>
        <v>2.3000000000000003</v>
      </c>
      <c r="Q136" s="17">
        <f t="shared" si="125"/>
        <v>2.46</v>
      </c>
      <c r="R136" s="18">
        <f t="shared" si="125"/>
        <v>8.95</v>
      </c>
      <c r="S136" s="17">
        <f t="shared" si="125"/>
        <v>2.11</v>
      </c>
      <c r="T136" s="17">
        <f t="shared" si="125"/>
        <v>1.6800000000000002</v>
      </c>
      <c r="U136" s="17">
        <f t="shared" si="125"/>
        <v>2.1100000000000003</v>
      </c>
      <c r="V136" s="17">
        <f t="shared" si="125"/>
        <v>2.67</v>
      </c>
      <c r="W136" s="25">
        <f t="shared" si="125"/>
        <v>8.57</v>
      </c>
      <c r="X136" s="17">
        <f t="shared" si="125"/>
        <v>1.87</v>
      </c>
      <c r="Y136" s="17">
        <f t="shared" si="125"/>
        <v>1.72</v>
      </c>
      <c r="Z136" s="17">
        <f t="shared" si="125"/>
        <v>2.1</v>
      </c>
      <c r="AA136" s="17">
        <f t="shared" si="125"/>
        <v>2.31</v>
      </c>
      <c r="AB136" s="20">
        <f t="shared" si="125"/>
        <v>8</v>
      </c>
      <c r="AC136" s="17">
        <f t="shared" si="125"/>
        <v>2.16</v>
      </c>
      <c r="AD136" s="17">
        <f t="shared" si="125"/>
        <v>1.99</v>
      </c>
      <c r="AE136" s="17">
        <f t="shared" si="125"/>
        <v>2.66</v>
      </c>
      <c r="AF136" s="17">
        <f t="shared" si="125"/>
        <v>3.0100000000000002</v>
      </c>
      <c r="AG136" s="20">
        <f>SUM(AC136:AF136)</f>
        <v>9.82</v>
      </c>
      <c r="AH136" s="27">
        <f t="shared" si="126"/>
        <v>1.82</v>
      </c>
      <c r="AI136" s="27">
        <f t="shared" si="126"/>
        <v>1.9</v>
      </c>
      <c r="AJ136" s="27">
        <f t="shared" si="126"/>
        <v>1.56</v>
      </c>
      <c r="AK136" s="27">
        <f t="shared" si="126"/>
        <v>1.5899999999999999</v>
      </c>
      <c r="AL136" s="22">
        <f>SUM(AH136:AK136)</f>
        <v>6.869999999999999</v>
      </c>
      <c r="AM136" s="23">
        <f t="shared" si="127"/>
        <v>1.43</v>
      </c>
      <c r="AN136" s="23">
        <f t="shared" si="127"/>
        <v>1.94</v>
      </c>
      <c r="AO136" s="23">
        <f t="shared" si="127"/>
        <v>2.29</v>
      </c>
      <c r="AP136" s="23">
        <f t="shared" si="127"/>
        <v>2.24</v>
      </c>
      <c r="AQ136" s="22">
        <f>SUM(AM136:AP136)</f>
        <v>7.9</v>
      </c>
    </row>
    <row r="137" spans="1:43" ht="11.25" customHeight="1">
      <c r="A137" s="30" t="s">
        <v>234</v>
      </c>
      <c r="B137" s="30" t="s">
        <v>235</v>
      </c>
      <c r="C137" s="16" t="s">
        <v>236</v>
      </c>
      <c r="D137" s="17">
        <f aca="true" t="shared" si="128" ref="D137:AQ137">D138-D139</f>
        <v>-0.07999999999999985</v>
      </c>
      <c r="E137" s="17">
        <f t="shared" si="128"/>
        <v>-1.21</v>
      </c>
      <c r="F137" s="17">
        <f t="shared" si="128"/>
        <v>-0.2899999999999999</v>
      </c>
      <c r="G137" s="17">
        <f t="shared" si="128"/>
        <v>-0.44000000000000006</v>
      </c>
      <c r="H137" s="18">
        <f t="shared" si="128"/>
        <v>-2.02</v>
      </c>
      <c r="I137" s="17">
        <f t="shared" si="128"/>
        <v>-1.0899999999999999</v>
      </c>
      <c r="J137" s="17">
        <f t="shared" si="128"/>
        <v>-0.6199999999999999</v>
      </c>
      <c r="K137" s="17">
        <f t="shared" si="128"/>
        <v>-0.6299999999999999</v>
      </c>
      <c r="L137" s="17">
        <f t="shared" si="128"/>
        <v>-1.05</v>
      </c>
      <c r="M137" s="18">
        <f t="shared" si="128"/>
        <v>-3.3900000000000006</v>
      </c>
      <c r="N137" s="17">
        <f t="shared" si="128"/>
        <v>-0.57</v>
      </c>
      <c r="O137" s="17">
        <f t="shared" si="128"/>
        <v>-0.20999999999999996</v>
      </c>
      <c r="P137" s="17">
        <f t="shared" si="128"/>
        <v>-0.4700000000000002</v>
      </c>
      <c r="Q137" s="17">
        <f t="shared" si="128"/>
        <v>-0.6299999999999999</v>
      </c>
      <c r="R137" s="18">
        <f t="shared" si="128"/>
        <v>-1.88</v>
      </c>
      <c r="S137" s="17">
        <f t="shared" si="128"/>
        <v>-0.75</v>
      </c>
      <c r="T137" s="17">
        <f t="shared" si="128"/>
        <v>-0.43000000000000005</v>
      </c>
      <c r="U137" s="17">
        <f t="shared" si="128"/>
        <v>-0.8200000000000001</v>
      </c>
      <c r="V137" s="17">
        <f t="shared" si="128"/>
        <v>-1.4800000000000002</v>
      </c>
      <c r="W137" s="25">
        <f t="shared" si="128"/>
        <v>-3.4800000000000004</v>
      </c>
      <c r="X137" s="17">
        <f t="shared" si="128"/>
        <v>-0.47</v>
      </c>
      <c r="Y137" s="17">
        <f t="shared" si="128"/>
        <v>-0.08999999999999986</v>
      </c>
      <c r="Z137" s="17">
        <f t="shared" si="128"/>
        <v>-0.32000000000000006</v>
      </c>
      <c r="AA137" s="17">
        <f t="shared" si="128"/>
        <v>-0.13000000000000012</v>
      </c>
      <c r="AB137" s="25">
        <f t="shared" si="128"/>
        <v>-1.0099999999999998</v>
      </c>
      <c r="AC137" s="17">
        <f t="shared" si="128"/>
        <v>-0.29000000000000004</v>
      </c>
      <c r="AD137" s="17">
        <f t="shared" si="128"/>
        <v>-0.3999999999999999</v>
      </c>
      <c r="AE137" s="17">
        <f t="shared" si="128"/>
        <v>-0.8300000000000001</v>
      </c>
      <c r="AF137" s="17">
        <f t="shared" si="128"/>
        <v>-0.8400000000000001</v>
      </c>
      <c r="AG137" s="25">
        <f t="shared" si="128"/>
        <v>-2.3600000000000003</v>
      </c>
      <c r="AH137" s="27">
        <f t="shared" si="128"/>
        <v>-0.7200000000000001</v>
      </c>
      <c r="AI137" s="27">
        <f t="shared" si="128"/>
        <v>-0.95</v>
      </c>
      <c r="AJ137" s="27">
        <f t="shared" si="128"/>
        <v>-0.15999999999999992</v>
      </c>
      <c r="AK137" s="27">
        <f t="shared" si="128"/>
        <v>0.49</v>
      </c>
      <c r="AL137" s="26">
        <f t="shared" si="128"/>
        <v>-1.3400000000000016</v>
      </c>
      <c r="AM137" s="23">
        <f t="shared" si="128"/>
        <v>-0.1499999999999999</v>
      </c>
      <c r="AN137" s="23">
        <f t="shared" si="128"/>
        <v>-0.7999999999999998</v>
      </c>
      <c r="AO137" s="23">
        <f t="shared" si="128"/>
        <v>-1.1600000000000001</v>
      </c>
      <c r="AP137" s="23">
        <f t="shared" si="128"/>
        <v>-0.3500000000000001</v>
      </c>
      <c r="AQ137" s="26">
        <f t="shared" si="128"/>
        <v>-2.46</v>
      </c>
    </row>
    <row r="138" spans="1:43" ht="11.25">
      <c r="A138" s="16" t="s">
        <v>143</v>
      </c>
      <c r="B138" s="16" t="s">
        <v>143</v>
      </c>
      <c r="C138" s="16" t="s">
        <v>144</v>
      </c>
      <c r="D138" s="17">
        <v>1.06</v>
      </c>
      <c r="E138" s="17">
        <v>0.49</v>
      </c>
      <c r="F138" s="17">
        <v>0.66</v>
      </c>
      <c r="G138" s="17">
        <v>0.93</v>
      </c>
      <c r="H138" s="18">
        <f>SUM(D138:G138)</f>
        <v>3.14</v>
      </c>
      <c r="I138" s="17">
        <v>0.98</v>
      </c>
      <c r="J138" s="17">
        <v>0.56</v>
      </c>
      <c r="K138" s="17">
        <v>0.76</v>
      </c>
      <c r="L138" s="17">
        <v>0.8</v>
      </c>
      <c r="M138" s="18">
        <f>SUM(I138:L138)</f>
        <v>3.0999999999999996</v>
      </c>
      <c r="N138" s="17">
        <v>0.61</v>
      </c>
      <c r="O138" s="17">
        <v>1.79</v>
      </c>
      <c r="P138" s="17">
        <v>1.14</v>
      </c>
      <c r="Q138" s="17">
        <v>1.09</v>
      </c>
      <c r="R138" s="18">
        <f>SUM(N138:Q138)</f>
        <v>4.63</v>
      </c>
      <c r="S138" s="17">
        <v>1.03</v>
      </c>
      <c r="T138" s="17">
        <v>0.91</v>
      </c>
      <c r="U138" s="17">
        <v>1.01</v>
      </c>
      <c r="V138" s="17">
        <v>0.72</v>
      </c>
      <c r="W138" s="25">
        <f>SUM(S138:V138)</f>
        <v>3.67</v>
      </c>
      <c r="X138" s="17">
        <v>1.03</v>
      </c>
      <c r="Y138" s="17">
        <v>1.37</v>
      </c>
      <c r="Z138" s="17">
        <v>1.23</v>
      </c>
      <c r="AA138" s="17">
        <v>1.66</v>
      </c>
      <c r="AB138" s="20">
        <f>SUM(X138:AA138)</f>
        <v>5.29</v>
      </c>
      <c r="AC138" s="17">
        <v>1.46</v>
      </c>
      <c r="AD138" s="17">
        <v>1.27</v>
      </c>
      <c r="AE138" s="17">
        <v>1.25</v>
      </c>
      <c r="AF138" s="17">
        <v>1.72</v>
      </c>
      <c r="AG138" s="20">
        <f>SUM(AC138:AF138)</f>
        <v>5.7</v>
      </c>
      <c r="AH138" s="27">
        <v>0.82</v>
      </c>
      <c r="AI138" s="27">
        <v>0.71</v>
      </c>
      <c r="AJ138" s="27">
        <v>1.11</v>
      </c>
      <c r="AK138" s="27">
        <v>1.89</v>
      </c>
      <c r="AL138" s="22">
        <f aca="true" t="shared" si="129" ref="AL138:AL172">SUM(AH138:AK138)</f>
        <v>4.529999999999999</v>
      </c>
      <c r="AM138" s="23">
        <v>1.26</v>
      </c>
      <c r="AN138" s="23">
        <v>1.12</v>
      </c>
      <c r="AO138" s="23">
        <v>1</v>
      </c>
      <c r="AP138" s="23">
        <v>1.69</v>
      </c>
      <c r="AQ138" s="22">
        <f aca="true" t="shared" si="130" ref="AQ138:AQ172">SUM(AM138:AP138)</f>
        <v>5.07</v>
      </c>
    </row>
    <row r="139" spans="1:43" ht="11.25">
      <c r="A139" s="16" t="s">
        <v>145</v>
      </c>
      <c r="B139" s="16" t="s">
        <v>145</v>
      </c>
      <c r="C139" s="16" t="s">
        <v>146</v>
      </c>
      <c r="D139" s="17">
        <v>1.14</v>
      </c>
      <c r="E139" s="17">
        <v>1.7</v>
      </c>
      <c r="F139" s="17">
        <v>0.95</v>
      </c>
      <c r="G139" s="17">
        <v>1.37</v>
      </c>
      <c r="H139" s="18">
        <f>SUM(D139:G139)</f>
        <v>5.16</v>
      </c>
      <c r="I139" s="17">
        <v>2.07</v>
      </c>
      <c r="J139" s="17">
        <v>1.18</v>
      </c>
      <c r="K139" s="17">
        <v>1.39</v>
      </c>
      <c r="L139" s="17">
        <v>1.85</v>
      </c>
      <c r="M139" s="18">
        <f>SUM(I139:L139)</f>
        <v>6.49</v>
      </c>
      <c r="N139" s="17">
        <v>1.18</v>
      </c>
      <c r="O139" s="17">
        <v>2</v>
      </c>
      <c r="P139" s="17">
        <v>1.61</v>
      </c>
      <c r="Q139" s="17">
        <v>1.72</v>
      </c>
      <c r="R139" s="18">
        <f>SUM(N139:Q139)</f>
        <v>6.51</v>
      </c>
      <c r="S139" s="17">
        <v>1.78</v>
      </c>
      <c r="T139" s="17">
        <v>1.34</v>
      </c>
      <c r="U139" s="17">
        <v>1.83</v>
      </c>
      <c r="V139" s="17">
        <v>2.2</v>
      </c>
      <c r="W139" s="25">
        <f>SUM(S139:V139)</f>
        <v>7.15</v>
      </c>
      <c r="X139" s="17">
        <v>1.5</v>
      </c>
      <c r="Y139" s="17">
        <v>1.46</v>
      </c>
      <c r="Z139" s="17">
        <v>1.55</v>
      </c>
      <c r="AA139" s="17">
        <v>1.79</v>
      </c>
      <c r="AB139" s="20">
        <f>SUM(X139:AA139)</f>
        <v>6.3</v>
      </c>
      <c r="AC139" s="17">
        <v>1.75</v>
      </c>
      <c r="AD139" s="17">
        <v>1.67</v>
      </c>
      <c r="AE139" s="17">
        <v>2.08</v>
      </c>
      <c r="AF139" s="17">
        <v>2.56</v>
      </c>
      <c r="AG139" s="20">
        <f>SUM(AC139:AF139)</f>
        <v>8.06</v>
      </c>
      <c r="AH139" s="27">
        <v>1.54</v>
      </c>
      <c r="AI139" s="27">
        <v>1.66</v>
      </c>
      <c r="AJ139" s="27">
        <v>1.27</v>
      </c>
      <c r="AK139" s="27">
        <v>1.4</v>
      </c>
      <c r="AL139" s="22">
        <f t="shared" si="129"/>
        <v>5.870000000000001</v>
      </c>
      <c r="AM139" s="23">
        <v>1.41</v>
      </c>
      <c r="AN139" s="23">
        <v>1.92</v>
      </c>
      <c r="AO139" s="23">
        <v>2.16</v>
      </c>
      <c r="AP139" s="23">
        <v>2.04</v>
      </c>
      <c r="AQ139" s="22">
        <f t="shared" si="130"/>
        <v>7.53</v>
      </c>
    </row>
    <row r="140" spans="1:43" ht="11.25" customHeight="1">
      <c r="A140" s="32" t="s">
        <v>237</v>
      </c>
      <c r="B140" s="30" t="s">
        <v>238</v>
      </c>
      <c r="C140" s="16" t="s">
        <v>239</v>
      </c>
      <c r="D140" s="17">
        <f aca="true" t="shared" si="131" ref="D140:AQ140">D141-D142</f>
        <v>-0.32</v>
      </c>
      <c r="E140" s="17">
        <f t="shared" si="131"/>
        <v>-0.57</v>
      </c>
      <c r="F140" s="17">
        <f t="shared" si="131"/>
        <v>-0.30000000000000004</v>
      </c>
      <c r="G140" s="17">
        <f t="shared" si="131"/>
        <v>-0.55</v>
      </c>
      <c r="H140" s="18">
        <f t="shared" si="131"/>
        <v>-1.7400000000000004</v>
      </c>
      <c r="I140" s="17">
        <f t="shared" si="131"/>
        <v>-0.19</v>
      </c>
      <c r="J140" s="17">
        <f t="shared" si="131"/>
        <v>-0.61</v>
      </c>
      <c r="K140" s="17">
        <f t="shared" si="131"/>
        <v>-0.45000000000000007</v>
      </c>
      <c r="L140" s="17">
        <f t="shared" si="131"/>
        <v>-0.8099999999999999</v>
      </c>
      <c r="M140" s="18">
        <f t="shared" si="131"/>
        <v>-2.0600000000000005</v>
      </c>
      <c r="N140" s="17">
        <f t="shared" si="131"/>
        <v>-0.21</v>
      </c>
      <c r="O140" s="17">
        <f t="shared" si="131"/>
        <v>-0.39000000000000007</v>
      </c>
      <c r="P140" s="17">
        <f t="shared" si="131"/>
        <v>-0.4700000000000001</v>
      </c>
      <c r="Q140" s="17">
        <f t="shared" si="131"/>
        <v>-0.5</v>
      </c>
      <c r="R140" s="18">
        <f t="shared" si="131"/>
        <v>-1.5700000000000003</v>
      </c>
      <c r="S140" s="17">
        <f t="shared" si="131"/>
        <v>-0.010000000000000009</v>
      </c>
      <c r="T140" s="17">
        <f t="shared" si="131"/>
        <v>0.06999999999999995</v>
      </c>
      <c r="U140" s="17">
        <f t="shared" si="131"/>
        <v>0.08999999999999997</v>
      </c>
      <c r="V140" s="17">
        <f t="shared" si="131"/>
        <v>-0.03999999999999998</v>
      </c>
      <c r="W140" s="25">
        <f t="shared" si="131"/>
        <v>0.1100000000000001</v>
      </c>
      <c r="X140" s="17">
        <f t="shared" si="131"/>
        <v>0</v>
      </c>
      <c r="Y140" s="17">
        <f t="shared" si="131"/>
        <v>0.14</v>
      </c>
      <c r="Z140" s="17">
        <f t="shared" si="131"/>
        <v>-0.28</v>
      </c>
      <c r="AA140" s="17">
        <f t="shared" si="131"/>
        <v>-0.14</v>
      </c>
      <c r="AB140" s="25">
        <f t="shared" si="131"/>
        <v>-0.28000000000000025</v>
      </c>
      <c r="AC140" s="17">
        <f t="shared" si="131"/>
        <v>-0.07000000000000006</v>
      </c>
      <c r="AD140" s="17">
        <f t="shared" si="131"/>
        <v>0.02999999999999997</v>
      </c>
      <c r="AE140" s="17">
        <f t="shared" si="131"/>
        <v>-0.33000000000000007</v>
      </c>
      <c r="AF140" s="17">
        <f t="shared" si="131"/>
        <v>-0.14999999999999997</v>
      </c>
      <c r="AG140" s="25">
        <f t="shared" si="131"/>
        <v>-0.52</v>
      </c>
      <c r="AH140" s="27">
        <f t="shared" si="131"/>
        <v>0.010000000000000009</v>
      </c>
      <c r="AI140" s="27">
        <f t="shared" si="131"/>
        <v>0.25</v>
      </c>
      <c r="AJ140" s="27">
        <f t="shared" si="131"/>
        <v>-0.03999999999999998</v>
      </c>
      <c r="AK140" s="27">
        <f t="shared" si="131"/>
        <v>0.16999999999999998</v>
      </c>
      <c r="AL140" s="26">
        <f t="shared" si="131"/>
        <v>0.3900000000000001</v>
      </c>
      <c r="AM140" s="23">
        <f t="shared" si="131"/>
        <v>0</v>
      </c>
      <c r="AN140" s="23">
        <f t="shared" si="131"/>
        <v>0.20000000000000004</v>
      </c>
      <c r="AO140" s="23">
        <f t="shared" si="131"/>
        <v>0.020000000000000018</v>
      </c>
      <c r="AP140" s="23">
        <f t="shared" si="131"/>
        <v>-0.01999999999999999</v>
      </c>
      <c r="AQ140" s="26">
        <f t="shared" si="131"/>
        <v>0.20000000000000007</v>
      </c>
    </row>
    <row r="141" spans="1:43" ht="11.25">
      <c r="A141" s="16" t="s">
        <v>143</v>
      </c>
      <c r="B141" s="16" t="s">
        <v>143</v>
      </c>
      <c r="C141" s="16" t="s">
        <v>144</v>
      </c>
      <c r="D141" s="17">
        <v>0.41</v>
      </c>
      <c r="E141" s="17">
        <v>0.17</v>
      </c>
      <c r="F141" s="17">
        <v>0.35</v>
      </c>
      <c r="G141" s="17">
        <v>0.19</v>
      </c>
      <c r="H141" s="18">
        <f>SUM(D141:G141)</f>
        <v>1.1199999999999999</v>
      </c>
      <c r="I141" s="17">
        <v>0.19</v>
      </c>
      <c r="J141" s="17">
        <v>0.13</v>
      </c>
      <c r="K141" s="17">
        <v>0.23</v>
      </c>
      <c r="L141" s="17">
        <v>0.16</v>
      </c>
      <c r="M141" s="18">
        <f>SUM(I141:L141)</f>
        <v>0.7100000000000001</v>
      </c>
      <c r="N141" s="17">
        <v>0.23</v>
      </c>
      <c r="O141" s="17">
        <v>0.18</v>
      </c>
      <c r="P141" s="17">
        <v>0.22</v>
      </c>
      <c r="Q141" s="17">
        <v>0.24</v>
      </c>
      <c r="R141" s="18">
        <f>SUM(N141:Q141)</f>
        <v>0.87</v>
      </c>
      <c r="S141" s="17">
        <v>0.32</v>
      </c>
      <c r="T141" s="17">
        <v>0.41</v>
      </c>
      <c r="U141" s="17">
        <v>0.37</v>
      </c>
      <c r="V141" s="17">
        <v>0.43</v>
      </c>
      <c r="W141" s="25">
        <f>SUM(S141:V141)</f>
        <v>1.53</v>
      </c>
      <c r="X141" s="17">
        <v>0.37</v>
      </c>
      <c r="Y141" s="17">
        <v>0.4</v>
      </c>
      <c r="Z141" s="17">
        <v>0.27</v>
      </c>
      <c r="AA141" s="17">
        <v>0.38</v>
      </c>
      <c r="AB141" s="20">
        <f>SUM(X141:AA141)</f>
        <v>1.42</v>
      </c>
      <c r="AC141" s="17">
        <v>0.33999999999999997</v>
      </c>
      <c r="AD141" s="17">
        <v>0.35</v>
      </c>
      <c r="AE141" s="17">
        <v>0.25</v>
      </c>
      <c r="AF141" s="17">
        <v>0.30000000000000004</v>
      </c>
      <c r="AG141" s="20">
        <f>SUM(AC141:AF141)</f>
        <v>1.24</v>
      </c>
      <c r="AH141" s="27">
        <v>0.29000000000000004</v>
      </c>
      <c r="AI141" s="27">
        <v>0.49</v>
      </c>
      <c r="AJ141" s="27">
        <v>0.25</v>
      </c>
      <c r="AK141" s="27">
        <v>0.36</v>
      </c>
      <c r="AL141" s="22">
        <f t="shared" si="129"/>
        <v>1.3900000000000001</v>
      </c>
      <c r="AM141" s="23">
        <v>0.02</v>
      </c>
      <c r="AN141" s="23">
        <v>0.22000000000000003</v>
      </c>
      <c r="AO141" s="23">
        <v>0.15000000000000002</v>
      </c>
      <c r="AP141" s="23">
        <v>0.18000000000000002</v>
      </c>
      <c r="AQ141" s="22">
        <f t="shared" si="130"/>
        <v>0.5700000000000001</v>
      </c>
    </row>
    <row r="142" spans="1:43" ht="11.25">
      <c r="A142" s="16" t="s">
        <v>145</v>
      </c>
      <c r="B142" s="16" t="s">
        <v>145</v>
      </c>
      <c r="C142" s="16" t="s">
        <v>146</v>
      </c>
      <c r="D142" s="17">
        <v>0.73</v>
      </c>
      <c r="E142" s="17">
        <v>0.74</v>
      </c>
      <c r="F142" s="17">
        <v>0.65</v>
      </c>
      <c r="G142" s="17">
        <v>0.74</v>
      </c>
      <c r="H142" s="18">
        <f>SUM(D142:G142)</f>
        <v>2.8600000000000003</v>
      </c>
      <c r="I142" s="17">
        <v>0.38</v>
      </c>
      <c r="J142" s="17">
        <v>0.74</v>
      </c>
      <c r="K142" s="17">
        <v>0.68</v>
      </c>
      <c r="L142" s="17">
        <v>0.97</v>
      </c>
      <c r="M142" s="18">
        <f>SUM(I142:L142)</f>
        <v>2.7700000000000005</v>
      </c>
      <c r="N142" s="17">
        <v>0.44</v>
      </c>
      <c r="O142" s="17">
        <v>0.5700000000000001</v>
      </c>
      <c r="P142" s="17">
        <v>0.6900000000000001</v>
      </c>
      <c r="Q142" s="17">
        <v>0.74</v>
      </c>
      <c r="R142" s="18">
        <f>SUM(N142:Q142)</f>
        <v>2.4400000000000004</v>
      </c>
      <c r="S142" s="17">
        <v>0.33</v>
      </c>
      <c r="T142" s="17">
        <v>0.34</v>
      </c>
      <c r="U142" s="17">
        <v>0.28</v>
      </c>
      <c r="V142" s="17">
        <v>0.47</v>
      </c>
      <c r="W142" s="25">
        <f>SUM(S142:V142)</f>
        <v>1.42</v>
      </c>
      <c r="X142" s="17">
        <v>0.37</v>
      </c>
      <c r="Y142" s="17">
        <v>0.26</v>
      </c>
      <c r="Z142" s="17">
        <v>0.55</v>
      </c>
      <c r="AA142" s="17">
        <v>0.52</v>
      </c>
      <c r="AB142" s="20">
        <f>SUM(X142:AA142)</f>
        <v>1.7000000000000002</v>
      </c>
      <c r="AC142" s="17">
        <v>0.41000000000000003</v>
      </c>
      <c r="AD142" s="17">
        <v>0.32</v>
      </c>
      <c r="AE142" s="17">
        <v>0.5800000000000001</v>
      </c>
      <c r="AF142" s="17">
        <v>0.45</v>
      </c>
      <c r="AG142" s="20">
        <f>SUM(AC142:AF142)</f>
        <v>1.76</v>
      </c>
      <c r="AH142" s="27">
        <v>0.28</v>
      </c>
      <c r="AI142" s="27">
        <v>0.24</v>
      </c>
      <c r="AJ142" s="27">
        <v>0.29</v>
      </c>
      <c r="AK142" s="27">
        <v>0.19</v>
      </c>
      <c r="AL142" s="22">
        <f t="shared" si="129"/>
        <v>1</v>
      </c>
      <c r="AM142" s="23">
        <v>0.02</v>
      </c>
      <c r="AN142" s="23">
        <v>0.02</v>
      </c>
      <c r="AO142" s="23">
        <v>0.13</v>
      </c>
      <c r="AP142" s="23">
        <v>0.2</v>
      </c>
      <c r="AQ142" s="22">
        <f t="shared" si="130"/>
        <v>0.37</v>
      </c>
    </row>
    <row r="143" spans="1:43" s="24" customFormat="1" ht="11.25" customHeight="1">
      <c r="A143" s="30" t="s">
        <v>240</v>
      </c>
      <c r="B143" s="30" t="s">
        <v>241</v>
      </c>
      <c r="C143" s="16" t="s">
        <v>242</v>
      </c>
      <c r="D143" s="17">
        <f aca="true" t="shared" si="132" ref="D143:AQ143">D144-D145</f>
        <v>-0.34999999999999987</v>
      </c>
      <c r="E143" s="17">
        <f t="shared" si="132"/>
        <v>-2.55</v>
      </c>
      <c r="F143" s="17">
        <f t="shared" si="132"/>
        <v>-2.2700000000000005</v>
      </c>
      <c r="G143" s="17">
        <f t="shared" si="132"/>
        <v>-1.12</v>
      </c>
      <c r="H143" s="18">
        <f t="shared" si="132"/>
        <v>-6.290000000000001</v>
      </c>
      <c r="I143" s="17">
        <f t="shared" si="132"/>
        <v>-3.0199999999999996</v>
      </c>
      <c r="J143" s="17">
        <f t="shared" si="132"/>
        <v>-0.3500000000000001</v>
      </c>
      <c r="K143" s="17">
        <f t="shared" si="132"/>
        <v>-2.72</v>
      </c>
      <c r="L143" s="17">
        <f t="shared" si="132"/>
        <v>-1.7999999999999998</v>
      </c>
      <c r="M143" s="18">
        <f t="shared" si="132"/>
        <v>-7.890000000000001</v>
      </c>
      <c r="N143" s="17">
        <f t="shared" si="132"/>
        <v>-3.3600000000000003</v>
      </c>
      <c r="O143" s="17">
        <f t="shared" si="132"/>
        <v>-1.2700000000000002</v>
      </c>
      <c r="P143" s="17">
        <f t="shared" si="132"/>
        <v>-3.49</v>
      </c>
      <c r="Q143" s="17">
        <f t="shared" si="132"/>
        <v>-3.17</v>
      </c>
      <c r="R143" s="18">
        <f t="shared" si="132"/>
        <v>-11.290000000000003</v>
      </c>
      <c r="S143" s="17">
        <f t="shared" si="132"/>
        <v>-2.4699999999999998</v>
      </c>
      <c r="T143" s="17">
        <f t="shared" si="132"/>
        <v>-4.78</v>
      </c>
      <c r="U143" s="17">
        <f t="shared" si="132"/>
        <v>-3.0000000000000004</v>
      </c>
      <c r="V143" s="17">
        <f t="shared" si="132"/>
        <v>-3.89</v>
      </c>
      <c r="W143" s="25">
        <f t="shared" si="132"/>
        <v>-14.14</v>
      </c>
      <c r="X143" s="17">
        <f t="shared" si="132"/>
        <v>-4.59</v>
      </c>
      <c r="Y143" s="17">
        <f t="shared" si="132"/>
        <v>-3.4899999999999998</v>
      </c>
      <c r="Z143" s="17">
        <f t="shared" si="132"/>
        <v>-6.21</v>
      </c>
      <c r="AA143" s="17">
        <f t="shared" si="132"/>
        <v>-3.7399999999999998</v>
      </c>
      <c r="AB143" s="25">
        <f t="shared" si="132"/>
        <v>-18.03</v>
      </c>
      <c r="AC143" s="17">
        <f t="shared" si="132"/>
        <v>-4.619999999999999</v>
      </c>
      <c r="AD143" s="17">
        <f t="shared" si="132"/>
        <v>-4.17</v>
      </c>
      <c r="AE143" s="17">
        <f t="shared" si="132"/>
        <v>-4.380000000000001</v>
      </c>
      <c r="AF143" s="17">
        <f t="shared" si="132"/>
        <v>-4.87</v>
      </c>
      <c r="AG143" s="25">
        <f t="shared" si="132"/>
        <v>-18.04</v>
      </c>
      <c r="AH143" s="27">
        <f t="shared" si="132"/>
        <v>-4.21</v>
      </c>
      <c r="AI143" s="27">
        <f t="shared" si="132"/>
        <v>-3.37</v>
      </c>
      <c r="AJ143" s="27">
        <f t="shared" si="132"/>
        <v>-2.47</v>
      </c>
      <c r="AK143" s="27">
        <f t="shared" si="132"/>
        <v>-3.8</v>
      </c>
      <c r="AL143" s="26">
        <f t="shared" si="132"/>
        <v>-13.849999999999998</v>
      </c>
      <c r="AM143" s="23">
        <f t="shared" si="132"/>
        <v>-2.7699999999999996</v>
      </c>
      <c r="AN143" s="23">
        <f t="shared" si="132"/>
        <v>-2.4</v>
      </c>
      <c r="AO143" s="23">
        <f t="shared" si="132"/>
        <v>-2.49</v>
      </c>
      <c r="AP143" s="23">
        <f t="shared" si="132"/>
        <v>-5.039999999999999</v>
      </c>
      <c r="AQ143" s="26">
        <f t="shared" si="132"/>
        <v>-12.699999999999998</v>
      </c>
    </row>
    <row r="144" spans="1:43" ht="11.25">
      <c r="A144" s="16" t="s">
        <v>116</v>
      </c>
      <c r="B144" s="16" t="s">
        <v>116</v>
      </c>
      <c r="C144" s="16" t="s">
        <v>117</v>
      </c>
      <c r="D144" s="17">
        <v>1.04</v>
      </c>
      <c r="E144" s="17">
        <v>1.18</v>
      </c>
      <c r="F144" s="17">
        <v>1.16</v>
      </c>
      <c r="G144" s="17">
        <v>0.96</v>
      </c>
      <c r="H144" s="18">
        <f>SUM(D144:G144)</f>
        <v>4.34</v>
      </c>
      <c r="I144" s="17">
        <v>1.08</v>
      </c>
      <c r="J144" s="17">
        <v>1.26</v>
      </c>
      <c r="K144" s="17">
        <v>1.44</v>
      </c>
      <c r="L144" s="17">
        <v>1.08</v>
      </c>
      <c r="M144" s="18">
        <f>SUM(I144:L144)</f>
        <v>4.859999999999999</v>
      </c>
      <c r="N144" s="17">
        <v>0.96</v>
      </c>
      <c r="O144" s="17">
        <v>1.93</v>
      </c>
      <c r="P144" s="17">
        <v>1.33</v>
      </c>
      <c r="Q144" s="17">
        <v>1.09</v>
      </c>
      <c r="R144" s="18">
        <f>SUM(N144:Q144)</f>
        <v>5.31</v>
      </c>
      <c r="S144" s="17">
        <v>1.04</v>
      </c>
      <c r="T144" s="17">
        <v>1.18</v>
      </c>
      <c r="U144" s="17">
        <v>1.19</v>
      </c>
      <c r="V144" s="17">
        <v>1.15</v>
      </c>
      <c r="W144" s="25">
        <f>SUM(S144:V144)</f>
        <v>4.56</v>
      </c>
      <c r="X144" s="17">
        <v>1.03</v>
      </c>
      <c r="Y144" s="17">
        <v>1.56</v>
      </c>
      <c r="Z144" s="17">
        <v>1.64</v>
      </c>
      <c r="AA144" s="17">
        <v>1.9</v>
      </c>
      <c r="AB144" s="20">
        <f>SUM(X144:AA144)</f>
        <v>6.129999999999999</v>
      </c>
      <c r="AC144" s="17">
        <v>1.48</v>
      </c>
      <c r="AD144" s="17">
        <v>2.11</v>
      </c>
      <c r="AE144" s="17">
        <v>1.94</v>
      </c>
      <c r="AF144" s="17">
        <v>1.51</v>
      </c>
      <c r="AG144" s="20">
        <f>SUM(AC144:AF144)</f>
        <v>7.039999999999999</v>
      </c>
      <c r="AH144" s="27">
        <v>0.83</v>
      </c>
      <c r="AI144" s="27">
        <v>1.57</v>
      </c>
      <c r="AJ144" s="27">
        <v>0.96</v>
      </c>
      <c r="AK144" s="27">
        <v>1.12</v>
      </c>
      <c r="AL144" s="22">
        <f t="shared" si="129"/>
        <v>4.48</v>
      </c>
      <c r="AM144" s="23">
        <v>1.07</v>
      </c>
      <c r="AN144" s="23">
        <v>1.56</v>
      </c>
      <c r="AO144" s="23">
        <v>1.84</v>
      </c>
      <c r="AP144" s="23">
        <v>1.77</v>
      </c>
      <c r="AQ144" s="22">
        <f t="shared" si="130"/>
        <v>6.24</v>
      </c>
    </row>
    <row r="145" spans="1:43" ht="11.25">
      <c r="A145" s="16" t="s">
        <v>118</v>
      </c>
      <c r="B145" s="16" t="s">
        <v>118</v>
      </c>
      <c r="C145" s="16" t="s">
        <v>119</v>
      </c>
      <c r="D145" s="17">
        <v>1.39</v>
      </c>
      <c r="E145" s="17">
        <v>3.73</v>
      </c>
      <c r="F145" s="17">
        <v>3.43</v>
      </c>
      <c r="G145" s="17">
        <v>2.08</v>
      </c>
      <c r="H145" s="18">
        <f>SUM(D145:G145)</f>
        <v>10.63</v>
      </c>
      <c r="I145" s="17">
        <v>4.1</v>
      </c>
      <c r="J145" s="17">
        <v>1.61</v>
      </c>
      <c r="K145" s="17">
        <v>4.16</v>
      </c>
      <c r="L145" s="17">
        <v>2.88</v>
      </c>
      <c r="M145" s="18">
        <f>SUM(I145:L145)</f>
        <v>12.75</v>
      </c>
      <c r="N145" s="17">
        <v>4.32</v>
      </c>
      <c r="O145" s="17">
        <v>3.2</v>
      </c>
      <c r="P145" s="17">
        <v>4.82</v>
      </c>
      <c r="Q145" s="17">
        <v>4.26</v>
      </c>
      <c r="R145" s="18">
        <f>SUM(N145:Q145)</f>
        <v>16.6</v>
      </c>
      <c r="S145" s="17">
        <v>3.51</v>
      </c>
      <c r="T145" s="17">
        <v>5.96</v>
      </c>
      <c r="U145" s="17">
        <v>4.19</v>
      </c>
      <c r="V145" s="17">
        <v>5.04</v>
      </c>
      <c r="W145" s="25">
        <f>SUM(S145:V145)</f>
        <v>18.7</v>
      </c>
      <c r="X145" s="17">
        <v>5.62</v>
      </c>
      <c r="Y145" s="17">
        <v>5.05</v>
      </c>
      <c r="Z145" s="17">
        <v>7.85</v>
      </c>
      <c r="AA145" s="17">
        <v>5.64</v>
      </c>
      <c r="AB145" s="20">
        <f>SUM(X145:AA145)</f>
        <v>24.16</v>
      </c>
      <c r="AC145" s="17">
        <v>6.1</v>
      </c>
      <c r="AD145" s="17">
        <v>6.28</v>
      </c>
      <c r="AE145" s="17">
        <v>6.32</v>
      </c>
      <c r="AF145" s="17">
        <v>6.38</v>
      </c>
      <c r="AG145" s="20">
        <f>SUM(AC145:AF145)</f>
        <v>25.08</v>
      </c>
      <c r="AH145" s="27">
        <v>5.04</v>
      </c>
      <c r="AI145" s="27">
        <v>4.94</v>
      </c>
      <c r="AJ145" s="27">
        <v>3.43</v>
      </c>
      <c r="AK145" s="27">
        <v>4.92</v>
      </c>
      <c r="AL145" s="22">
        <f t="shared" si="129"/>
        <v>18.33</v>
      </c>
      <c r="AM145" s="23">
        <v>3.84</v>
      </c>
      <c r="AN145" s="23">
        <v>3.96</v>
      </c>
      <c r="AO145" s="23">
        <v>4.33</v>
      </c>
      <c r="AP145" s="23">
        <v>6.81</v>
      </c>
      <c r="AQ145" s="22">
        <f t="shared" si="130"/>
        <v>18.939999999999998</v>
      </c>
    </row>
    <row r="146" spans="1:43" s="24" customFormat="1" ht="11.25" customHeight="1">
      <c r="A146" s="30" t="s">
        <v>243</v>
      </c>
      <c r="B146" s="30" t="s">
        <v>244</v>
      </c>
      <c r="C146" s="16" t="s">
        <v>245</v>
      </c>
      <c r="D146" s="17">
        <f aca="true" t="shared" si="133" ref="D146:AQ146">D147-D148</f>
        <v>14.830000000000002</v>
      </c>
      <c r="E146" s="17">
        <f t="shared" si="133"/>
        <v>18.9</v>
      </c>
      <c r="F146" s="17">
        <f t="shared" si="133"/>
        <v>16.45</v>
      </c>
      <c r="G146" s="17">
        <f t="shared" si="133"/>
        <v>10.700000000000003</v>
      </c>
      <c r="H146" s="18">
        <f t="shared" si="133"/>
        <v>60.879999999999995</v>
      </c>
      <c r="I146" s="17">
        <f t="shared" si="133"/>
        <v>16.74</v>
      </c>
      <c r="J146" s="17">
        <f t="shared" si="133"/>
        <v>19.65</v>
      </c>
      <c r="K146" s="17">
        <f t="shared" si="133"/>
        <v>23.160000000000004</v>
      </c>
      <c r="L146" s="17">
        <f t="shared" si="133"/>
        <v>26.069999999999997</v>
      </c>
      <c r="M146" s="18">
        <f t="shared" si="133"/>
        <v>85.62000000000003</v>
      </c>
      <c r="N146" s="17">
        <f t="shared" si="133"/>
        <v>24.659999999999997</v>
      </c>
      <c r="O146" s="17">
        <f t="shared" si="133"/>
        <v>26.18</v>
      </c>
      <c r="P146" s="17">
        <f t="shared" si="133"/>
        <v>27.270000000000007</v>
      </c>
      <c r="Q146" s="17">
        <f t="shared" si="133"/>
        <v>27.149999999999995</v>
      </c>
      <c r="R146" s="18">
        <f t="shared" si="133"/>
        <v>105.26</v>
      </c>
      <c r="S146" s="17">
        <f t="shared" si="133"/>
        <v>23.8</v>
      </c>
      <c r="T146" s="17">
        <f t="shared" si="133"/>
        <v>29.6</v>
      </c>
      <c r="U146" s="17">
        <f t="shared" si="133"/>
        <v>24.67</v>
      </c>
      <c r="V146" s="17">
        <f t="shared" si="133"/>
        <v>29.819999999999997</v>
      </c>
      <c r="W146" s="25">
        <f t="shared" si="133"/>
        <v>107.89000000000001</v>
      </c>
      <c r="X146" s="17">
        <f t="shared" si="133"/>
        <v>22.689999999999998</v>
      </c>
      <c r="Y146" s="17">
        <f t="shared" si="133"/>
        <v>25.249999999999996</v>
      </c>
      <c r="Z146" s="17">
        <f t="shared" si="133"/>
        <v>25.419999999999995</v>
      </c>
      <c r="AA146" s="17">
        <f t="shared" si="133"/>
        <v>23.240000000000002</v>
      </c>
      <c r="AB146" s="25">
        <f t="shared" si="133"/>
        <v>96.59999999999997</v>
      </c>
      <c r="AC146" s="17">
        <f t="shared" si="133"/>
        <v>22.949999999999992</v>
      </c>
      <c r="AD146" s="17">
        <f t="shared" si="133"/>
        <v>24.83</v>
      </c>
      <c r="AE146" s="17">
        <f t="shared" si="133"/>
        <v>27.459999999999997</v>
      </c>
      <c r="AF146" s="17">
        <f t="shared" si="133"/>
        <v>22.700000000000003</v>
      </c>
      <c r="AG146" s="25">
        <f t="shared" si="133"/>
        <v>97.94000000000001</v>
      </c>
      <c r="AH146" s="27">
        <f t="shared" si="133"/>
        <v>19.94</v>
      </c>
      <c r="AI146" s="27">
        <f t="shared" si="133"/>
        <v>21.35</v>
      </c>
      <c r="AJ146" s="27">
        <f t="shared" si="133"/>
        <v>17.089999999999996</v>
      </c>
      <c r="AK146" s="27">
        <f t="shared" si="133"/>
        <v>19.519999999999996</v>
      </c>
      <c r="AL146" s="26">
        <f t="shared" si="133"/>
        <v>77.9</v>
      </c>
      <c r="AM146" s="23">
        <f t="shared" si="133"/>
        <v>19.770000000000003</v>
      </c>
      <c r="AN146" s="23">
        <f t="shared" si="133"/>
        <v>21.070000000000004</v>
      </c>
      <c r="AO146" s="23">
        <f t="shared" si="133"/>
        <v>17.860000000000007</v>
      </c>
      <c r="AP146" s="23">
        <f t="shared" si="133"/>
        <v>19.46</v>
      </c>
      <c r="AQ146" s="26">
        <f t="shared" si="133"/>
        <v>78.16000000000003</v>
      </c>
    </row>
    <row r="147" spans="1:43" ht="11.25">
      <c r="A147" s="16" t="s">
        <v>116</v>
      </c>
      <c r="B147" s="16" t="s">
        <v>116</v>
      </c>
      <c r="C147" s="16" t="s">
        <v>117</v>
      </c>
      <c r="D147" s="17">
        <f aca="true" t="shared" si="134" ref="D147:AF148">D150+D153+D156</f>
        <v>28.46</v>
      </c>
      <c r="E147" s="17">
        <f t="shared" si="134"/>
        <v>32.07</v>
      </c>
      <c r="F147" s="17">
        <f t="shared" si="134"/>
        <v>32.9</v>
      </c>
      <c r="G147" s="17">
        <f t="shared" si="134"/>
        <v>28.450000000000003</v>
      </c>
      <c r="H147" s="18">
        <f t="shared" si="134"/>
        <v>121.88</v>
      </c>
      <c r="I147" s="17">
        <f t="shared" si="134"/>
        <v>31.45</v>
      </c>
      <c r="J147" s="17">
        <f t="shared" si="134"/>
        <v>32.98</v>
      </c>
      <c r="K147" s="17">
        <f t="shared" si="134"/>
        <v>36.970000000000006</v>
      </c>
      <c r="L147" s="17">
        <f t="shared" si="134"/>
        <v>42.98</v>
      </c>
      <c r="M147" s="18">
        <f t="shared" si="134"/>
        <v>144.38000000000002</v>
      </c>
      <c r="N147" s="17">
        <f t="shared" si="134"/>
        <v>37.8</v>
      </c>
      <c r="O147" s="17">
        <f t="shared" si="134"/>
        <v>40.72</v>
      </c>
      <c r="P147" s="17">
        <f t="shared" si="134"/>
        <v>43.36000000000001</v>
      </c>
      <c r="Q147" s="17">
        <f t="shared" si="134"/>
        <v>44.019999999999996</v>
      </c>
      <c r="R147" s="18">
        <f t="shared" si="134"/>
        <v>165.9</v>
      </c>
      <c r="S147" s="17">
        <f t="shared" si="134"/>
        <v>40.78</v>
      </c>
      <c r="T147" s="17">
        <f t="shared" si="134"/>
        <v>44.78</v>
      </c>
      <c r="U147" s="17">
        <f t="shared" si="134"/>
        <v>46.06</v>
      </c>
      <c r="V147" s="17">
        <f t="shared" si="134"/>
        <v>47.169999999999995</v>
      </c>
      <c r="W147" s="25">
        <f t="shared" si="134"/>
        <v>178.79000000000002</v>
      </c>
      <c r="X147" s="17">
        <f t="shared" si="134"/>
        <v>42.01</v>
      </c>
      <c r="Y147" s="17">
        <f t="shared" si="134"/>
        <v>45.839999999999996</v>
      </c>
      <c r="Z147" s="17">
        <f t="shared" si="134"/>
        <v>47.589999999999996</v>
      </c>
      <c r="AA147" s="17">
        <f t="shared" si="134"/>
        <v>47.550000000000004</v>
      </c>
      <c r="AB147" s="20">
        <f t="shared" si="134"/>
        <v>182.98999999999998</v>
      </c>
      <c r="AC147" s="17">
        <f t="shared" si="134"/>
        <v>43.669999999999995</v>
      </c>
      <c r="AD147" s="17">
        <f t="shared" si="134"/>
        <v>47.4</v>
      </c>
      <c r="AE147" s="17">
        <f t="shared" si="134"/>
        <v>48.11</v>
      </c>
      <c r="AF147" s="17">
        <f t="shared" si="134"/>
        <v>46.42</v>
      </c>
      <c r="AG147" s="20">
        <f>SUM(AC147:AF147)</f>
        <v>185.60000000000002</v>
      </c>
      <c r="AH147" s="27">
        <f aca="true" t="shared" si="135" ref="AH147:AK148">AH150+AH153+AH156</f>
        <v>41.11</v>
      </c>
      <c r="AI147" s="27">
        <f t="shared" si="135"/>
        <v>42.78</v>
      </c>
      <c r="AJ147" s="27">
        <f t="shared" si="135"/>
        <v>40.16</v>
      </c>
      <c r="AK147" s="27">
        <f t="shared" si="135"/>
        <v>37.98</v>
      </c>
      <c r="AL147" s="22">
        <f t="shared" si="129"/>
        <v>162.03</v>
      </c>
      <c r="AM147" s="23">
        <f aca="true" t="shared" si="136" ref="AM147:AP148">AM150+AM153+AM156</f>
        <v>34.49</v>
      </c>
      <c r="AN147" s="23">
        <f t="shared" si="136"/>
        <v>38.080000000000005</v>
      </c>
      <c r="AO147" s="23">
        <f t="shared" si="136"/>
        <v>37.45</v>
      </c>
      <c r="AP147" s="23">
        <f t="shared" si="136"/>
        <v>41.300000000000004</v>
      </c>
      <c r="AQ147" s="22">
        <f t="shared" si="130"/>
        <v>151.32000000000002</v>
      </c>
    </row>
    <row r="148" spans="1:43" ht="11.25">
      <c r="A148" s="16" t="s">
        <v>118</v>
      </c>
      <c r="B148" s="16" t="s">
        <v>118</v>
      </c>
      <c r="C148" s="16" t="s">
        <v>119</v>
      </c>
      <c r="D148" s="17">
        <f t="shared" si="134"/>
        <v>13.629999999999999</v>
      </c>
      <c r="E148" s="17">
        <f t="shared" si="134"/>
        <v>13.17</v>
      </c>
      <c r="F148" s="17">
        <f t="shared" si="134"/>
        <v>16.45</v>
      </c>
      <c r="G148" s="17">
        <f t="shared" si="134"/>
        <v>17.75</v>
      </c>
      <c r="H148" s="18">
        <f t="shared" si="134"/>
        <v>61</v>
      </c>
      <c r="I148" s="17">
        <f t="shared" si="134"/>
        <v>14.71</v>
      </c>
      <c r="J148" s="17">
        <f t="shared" si="134"/>
        <v>13.33</v>
      </c>
      <c r="K148" s="17">
        <f t="shared" si="134"/>
        <v>13.810000000000002</v>
      </c>
      <c r="L148" s="17">
        <f t="shared" si="134"/>
        <v>16.91</v>
      </c>
      <c r="M148" s="18">
        <f t="shared" si="134"/>
        <v>58.75999999999999</v>
      </c>
      <c r="N148" s="17">
        <f t="shared" si="134"/>
        <v>13.14</v>
      </c>
      <c r="O148" s="17">
        <f t="shared" si="134"/>
        <v>14.540000000000001</v>
      </c>
      <c r="P148" s="17">
        <f t="shared" si="134"/>
        <v>16.09</v>
      </c>
      <c r="Q148" s="17">
        <f t="shared" si="134"/>
        <v>16.87</v>
      </c>
      <c r="R148" s="18">
        <f t="shared" si="134"/>
        <v>60.64</v>
      </c>
      <c r="S148" s="17">
        <f t="shared" si="134"/>
        <v>16.98</v>
      </c>
      <c r="T148" s="17">
        <f t="shared" si="134"/>
        <v>15.18</v>
      </c>
      <c r="U148" s="17">
        <f t="shared" si="134"/>
        <v>21.39</v>
      </c>
      <c r="V148" s="17">
        <f t="shared" si="134"/>
        <v>17.349999999999998</v>
      </c>
      <c r="W148" s="25">
        <f t="shared" si="134"/>
        <v>70.9</v>
      </c>
      <c r="X148" s="17">
        <f t="shared" si="134"/>
        <v>19.32</v>
      </c>
      <c r="Y148" s="17">
        <f t="shared" si="134"/>
        <v>20.59</v>
      </c>
      <c r="Z148" s="17">
        <f t="shared" si="134"/>
        <v>22.17</v>
      </c>
      <c r="AA148" s="17">
        <f t="shared" si="134"/>
        <v>24.310000000000002</v>
      </c>
      <c r="AB148" s="20">
        <f t="shared" si="134"/>
        <v>86.39000000000001</v>
      </c>
      <c r="AC148" s="17">
        <f t="shared" si="134"/>
        <v>20.720000000000002</v>
      </c>
      <c r="AD148" s="17">
        <f t="shared" si="134"/>
        <v>22.57</v>
      </c>
      <c r="AE148" s="17">
        <f t="shared" si="134"/>
        <v>20.650000000000002</v>
      </c>
      <c r="AF148" s="17">
        <f t="shared" si="134"/>
        <v>23.72</v>
      </c>
      <c r="AG148" s="20">
        <f>SUM(AC148:AF148)</f>
        <v>87.66000000000001</v>
      </c>
      <c r="AH148" s="27">
        <f t="shared" si="135"/>
        <v>21.169999999999998</v>
      </c>
      <c r="AI148" s="27">
        <f t="shared" si="135"/>
        <v>21.43</v>
      </c>
      <c r="AJ148" s="27">
        <f t="shared" si="135"/>
        <v>23.07</v>
      </c>
      <c r="AK148" s="27">
        <f t="shared" si="135"/>
        <v>18.46</v>
      </c>
      <c r="AL148" s="22">
        <f t="shared" si="129"/>
        <v>84.13</v>
      </c>
      <c r="AM148" s="23">
        <f t="shared" si="136"/>
        <v>14.72</v>
      </c>
      <c r="AN148" s="23">
        <f t="shared" si="136"/>
        <v>17.01</v>
      </c>
      <c r="AO148" s="23">
        <f t="shared" si="136"/>
        <v>19.589999999999996</v>
      </c>
      <c r="AP148" s="23">
        <f t="shared" si="136"/>
        <v>21.840000000000003</v>
      </c>
      <c r="AQ148" s="22">
        <f t="shared" si="130"/>
        <v>73.16</v>
      </c>
    </row>
    <row r="149" spans="1:43" ht="11.25">
      <c r="A149" s="30" t="s">
        <v>246</v>
      </c>
      <c r="B149" s="30" t="s">
        <v>247</v>
      </c>
      <c r="C149" s="16" t="s">
        <v>248</v>
      </c>
      <c r="D149" s="17">
        <f aca="true" t="shared" si="137" ref="D149:AQ149">D150-D151</f>
        <v>13.48</v>
      </c>
      <c r="E149" s="17">
        <f t="shared" si="137"/>
        <v>15.77</v>
      </c>
      <c r="F149" s="17">
        <f t="shared" si="137"/>
        <v>16.18</v>
      </c>
      <c r="G149" s="17">
        <f t="shared" si="137"/>
        <v>9.68</v>
      </c>
      <c r="H149" s="18">
        <f t="shared" si="137"/>
        <v>55.11</v>
      </c>
      <c r="I149" s="17">
        <f t="shared" si="137"/>
        <v>17.32</v>
      </c>
      <c r="J149" s="17">
        <f t="shared" si="137"/>
        <v>18.28</v>
      </c>
      <c r="K149" s="17">
        <f t="shared" si="137"/>
        <v>19.07</v>
      </c>
      <c r="L149" s="17">
        <f t="shared" si="137"/>
        <v>21.16</v>
      </c>
      <c r="M149" s="18">
        <f t="shared" si="137"/>
        <v>75.83000000000001</v>
      </c>
      <c r="N149" s="17">
        <f t="shared" si="137"/>
        <v>20.259999999999998</v>
      </c>
      <c r="O149" s="17">
        <f t="shared" si="137"/>
        <v>19.74</v>
      </c>
      <c r="P149" s="17">
        <f t="shared" si="137"/>
        <v>19.62</v>
      </c>
      <c r="Q149" s="17">
        <f t="shared" si="137"/>
        <v>20.79</v>
      </c>
      <c r="R149" s="18">
        <f t="shared" si="137"/>
        <v>80.41</v>
      </c>
      <c r="S149" s="17">
        <f t="shared" si="137"/>
        <v>21.03</v>
      </c>
      <c r="T149" s="17">
        <f t="shared" si="137"/>
        <v>24.34</v>
      </c>
      <c r="U149" s="17">
        <f t="shared" si="137"/>
        <v>21.52</v>
      </c>
      <c r="V149" s="17">
        <f t="shared" si="137"/>
        <v>22.299999999999997</v>
      </c>
      <c r="W149" s="25">
        <f t="shared" si="137"/>
        <v>89.19</v>
      </c>
      <c r="X149" s="17">
        <f t="shared" si="137"/>
        <v>19.830000000000002</v>
      </c>
      <c r="Y149" s="17">
        <f t="shared" si="137"/>
        <v>19.089999999999996</v>
      </c>
      <c r="Z149" s="17">
        <f t="shared" si="137"/>
        <v>19.669999999999998</v>
      </c>
      <c r="AA149" s="17">
        <f t="shared" si="137"/>
        <v>17.54</v>
      </c>
      <c r="AB149" s="25">
        <f t="shared" si="137"/>
        <v>76.13</v>
      </c>
      <c r="AC149" s="17">
        <f t="shared" si="137"/>
        <v>17.85</v>
      </c>
      <c r="AD149" s="17">
        <f t="shared" si="137"/>
        <v>18.25</v>
      </c>
      <c r="AE149" s="17">
        <f t="shared" si="137"/>
        <v>18.29</v>
      </c>
      <c r="AF149" s="17">
        <f t="shared" si="137"/>
        <v>14.790000000000001</v>
      </c>
      <c r="AG149" s="25">
        <f t="shared" si="137"/>
        <v>69.18</v>
      </c>
      <c r="AH149" s="27">
        <f t="shared" si="137"/>
        <v>15.69</v>
      </c>
      <c r="AI149" s="27">
        <f t="shared" si="137"/>
        <v>13.69</v>
      </c>
      <c r="AJ149" s="27">
        <f t="shared" si="137"/>
        <v>10.12</v>
      </c>
      <c r="AK149" s="27">
        <f t="shared" si="137"/>
        <v>10.399999999999999</v>
      </c>
      <c r="AL149" s="26">
        <f t="shared" si="137"/>
        <v>49.89999999999999</v>
      </c>
      <c r="AM149" s="23">
        <f t="shared" si="137"/>
        <v>11.770000000000001</v>
      </c>
      <c r="AN149" s="23">
        <f t="shared" si="137"/>
        <v>10.500000000000002</v>
      </c>
      <c r="AO149" s="23">
        <f t="shared" si="137"/>
        <v>6.220000000000001</v>
      </c>
      <c r="AP149" s="23">
        <f t="shared" si="137"/>
        <v>6.130000000000001</v>
      </c>
      <c r="AQ149" s="26">
        <f t="shared" si="137"/>
        <v>49.89999999999999</v>
      </c>
    </row>
    <row r="150" spans="1:43" ht="11.25">
      <c r="A150" s="16" t="s">
        <v>143</v>
      </c>
      <c r="B150" s="16" t="s">
        <v>143</v>
      </c>
      <c r="C150" s="16" t="s">
        <v>144</v>
      </c>
      <c r="D150" s="17">
        <v>22.64</v>
      </c>
      <c r="E150" s="17">
        <v>24.11</v>
      </c>
      <c r="F150" s="17">
        <v>26.22</v>
      </c>
      <c r="G150" s="17">
        <v>19.16</v>
      </c>
      <c r="H150" s="18">
        <f>SUM(D150:G150)</f>
        <v>92.13</v>
      </c>
      <c r="I150" s="17">
        <v>24.59</v>
      </c>
      <c r="J150" s="17">
        <v>26.36</v>
      </c>
      <c r="K150" s="17">
        <v>29.05</v>
      </c>
      <c r="L150" s="17">
        <v>30.96</v>
      </c>
      <c r="M150" s="18">
        <f>SUM(I150:L150)</f>
        <v>110.96000000000001</v>
      </c>
      <c r="N150" s="17">
        <v>28.33</v>
      </c>
      <c r="O150" s="17">
        <v>28.56</v>
      </c>
      <c r="P150" s="17">
        <v>30.62</v>
      </c>
      <c r="Q150" s="17">
        <v>30.55</v>
      </c>
      <c r="R150" s="18">
        <f>SUM(N150:Q150)</f>
        <v>118.06</v>
      </c>
      <c r="S150" s="17">
        <v>28.21</v>
      </c>
      <c r="T150" s="17">
        <v>32.68</v>
      </c>
      <c r="U150" s="17">
        <v>31.32</v>
      </c>
      <c r="V150" s="17">
        <v>30.74</v>
      </c>
      <c r="W150" s="25">
        <f>SUM(S150:V150)</f>
        <v>122.95</v>
      </c>
      <c r="X150" s="17">
        <v>28.62</v>
      </c>
      <c r="Y150" s="17">
        <v>30.9</v>
      </c>
      <c r="Z150" s="17">
        <v>32.47</v>
      </c>
      <c r="AA150" s="17">
        <v>29.51</v>
      </c>
      <c r="AB150" s="20">
        <f>SUM(X150:AA150)</f>
        <v>121.5</v>
      </c>
      <c r="AC150" s="17">
        <v>26.88</v>
      </c>
      <c r="AD150" s="17">
        <v>29.96</v>
      </c>
      <c r="AE150" s="17">
        <v>30.72</v>
      </c>
      <c r="AF150" s="17">
        <v>27.03</v>
      </c>
      <c r="AG150" s="20">
        <v>114.59</v>
      </c>
      <c r="AH150" s="27">
        <v>24.11</v>
      </c>
      <c r="AI150" s="27">
        <v>25.25</v>
      </c>
      <c r="AJ150" s="27">
        <v>22.77</v>
      </c>
      <c r="AK150" s="27">
        <v>19.88</v>
      </c>
      <c r="AL150" s="22">
        <v>92.00999999999999</v>
      </c>
      <c r="AM150" s="23">
        <v>19.17</v>
      </c>
      <c r="AN150" s="23">
        <v>20.17</v>
      </c>
      <c r="AO150" s="23">
        <v>16.55</v>
      </c>
      <c r="AP150" s="23">
        <v>16.28</v>
      </c>
      <c r="AQ150" s="22">
        <v>92.00999999999999</v>
      </c>
    </row>
    <row r="151" spans="1:43" ht="11.25">
      <c r="A151" s="16" t="s">
        <v>145</v>
      </c>
      <c r="B151" s="16" t="s">
        <v>145</v>
      </c>
      <c r="C151" s="16" t="s">
        <v>146</v>
      </c>
      <c r="D151" s="17">
        <v>9.16</v>
      </c>
      <c r="E151" s="17">
        <v>8.34</v>
      </c>
      <c r="F151" s="17">
        <v>10.04</v>
      </c>
      <c r="G151" s="17">
        <v>9.48</v>
      </c>
      <c r="H151" s="18">
        <f>SUM(D151:G151)</f>
        <v>37.019999999999996</v>
      </c>
      <c r="I151" s="17">
        <v>7.27</v>
      </c>
      <c r="J151" s="17">
        <v>8.08</v>
      </c>
      <c r="K151" s="17">
        <v>9.98</v>
      </c>
      <c r="L151" s="17">
        <v>9.8</v>
      </c>
      <c r="M151" s="18">
        <f>SUM(I151:L151)</f>
        <v>35.129999999999995</v>
      </c>
      <c r="N151" s="17">
        <v>8.07</v>
      </c>
      <c r="O151" s="17">
        <v>8.82</v>
      </c>
      <c r="P151" s="17">
        <v>11</v>
      </c>
      <c r="Q151" s="17">
        <v>9.76</v>
      </c>
      <c r="R151" s="18">
        <f>SUM(N151:Q151)</f>
        <v>37.65</v>
      </c>
      <c r="S151" s="17">
        <v>7.18</v>
      </c>
      <c r="T151" s="17">
        <v>8.34</v>
      </c>
      <c r="U151" s="17">
        <v>9.8</v>
      </c>
      <c r="V151" s="17">
        <v>8.44</v>
      </c>
      <c r="W151" s="25">
        <f>SUM(S151:V151)</f>
        <v>33.76</v>
      </c>
      <c r="X151" s="17">
        <v>8.79</v>
      </c>
      <c r="Y151" s="17">
        <v>11.81</v>
      </c>
      <c r="Z151" s="17">
        <v>12.8</v>
      </c>
      <c r="AA151" s="17">
        <v>11.97</v>
      </c>
      <c r="AB151" s="20">
        <f>SUM(X151:AA151)</f>
        <v>45.370000000000005</v>
      </c>
      <c r="AC151" s="17">
        <v>9.03</v>
      </c>
      <c r="AD151" s="17">
        <v>11.71</v>
      </c>
      <c r="AE151" s="17">
        <v>12.43</v>
      </c>
      <c r="AF151" s="17">
        <v>12.24</v>
      </c>
      <c r="AG151" s="20">
        <v>45.410000000000004</v>
      </c>
      <c r="AH151" s="27">
        <v>8.42</v>
      </c>
      <c r="AI151" s="27">
        <v>11.56</v>
      </c>
      <c r="AJ151" s="27">
        <v>12.65</v>
      </c>
      <c r="AK151" s="27">
        <v>9.48</v>
      </c>
      <c r="AL151" s="22">
        <v>42.11</v>
      </c>
      <c r="AM151" s="23">
        <v>7.4</v>
      </c>
      <c r="AN151" s="23">
        <v>9.67</v>
      </c>
      <c r="AO151" s="23">
        <v>10.33</v>
      </c>
      <c r="AP151" s="23">
        <v>10.15</v>
      </c>
      <c r="AQ151" s="22">
        <v>42.11</v>
      </c>
    </row>
    <row r="152" spans="1:43" ht="11.25">
      <c r="A152" s="30" t="s">
        <v>249</v>
      </c>
      <c r="B152" s="30" t="s">
        <v>250</v>
      </c>
      <c r="C152" s="16" t="s">
        <v>251</v>
      </c>
      <c r="D152" s="17">
        <f aca="true" t="shared" si="138" ref="D152:AQ152">D153-D154</f>
        <v>2.01</v>
      </c>
      <c r="E152" s="17">
        <f t="shared" si="138"/>
        <v>2.9499999999999997</v>
      </c>
      <c r="F152" s="17">
        <f t="shared" si="138"/>
        <v>-0.6600000000000001</v>
      </c>
      <c r="G152" s="17">
        <f t="shared" si="138"/>
        <v>1.1600000000000001</v>
      </c>
      <c r="H152" s="18">
        <f t="shared" si="138"/>
        <v>5.459999999999997</v>
      </c>
      <c r="I152" s="17">
        <f t="shared" si="138"/>
        <v>-0.6100000000000003</v>
      </c>
      <c r="J152" s="17">
        <f t="shared" si="138"/>
        <v>0.8200000000000003</v>
      </c>
      <c r="K152" s="17">
        <f t="shared" si="138"/>
        <v>2.45</v>
      </c>
      <c r="L152" s="17">
        <f t="shared" si="138"/>
        <v>1.67</v>
      </c>
      <c r="M152" s="18">
        <f t="shared" si="138"/>
        <v>4.330000000000002</v>
      </c>
      <c r="N152" s="17">
        <f t="shared" si="138"/>
        <v>3.3099999999999996</v>
      </c>
      <c r="O152" s="17">
        <f t="shared" si="138"/>
        <v>3.4800000000000004</v>
      </c>
      <c r="P152" s="17">
        <f t="shared" si="138"/>
        <v>5.92</v>
      </c>
      <c r="Q152" s="17">
        <f t="shared" si="138"/>
        <v>3.4699999999999998</v>
      </c>
      <c r="R152" s="18">
        <f t="shared" si="138"/>
        <v>16.180000000000003</v>
      </c>
      <c r="S152" s="17">
        <f t="shared" si="138"/>
        <v>0.45000000000000107</v>
      </c>
      <c r="T152" s="17">
        <f t="shared" si="138"/>
        <v>3.250000000000001</v>
      </c>
      <c r="U152" s="17">
        <f t="shared" si="138"/>
        <v>1.1400000000000006</v>
      </c>
      <c r="V152" s="17">
        <f t="shared" si="138"/>
        <v>5.7</v>
      </c>
      <c r="W152" s="25">
        <f t="shared" si="138"/>
        <v>10.540000000000003</v>
      </c>
      <c r="X152" s="17">
        <f t="shared" si="138"/>
        <v>0.5499999999999989</v>
      </c>
      <c r="Y152" s="17">
        <f t="shared" si="138"/>
        <v>3.87</v>
      </c>
      <c r="Z152" s="17">
        <f t="shared" si="138"/>
        <v>3.540000000000001</v>
      </c>
      <c r="AA152" s="17">
        <f t="shared" si="138"/>
        <v>3.3499999999999996</v>
      </c>
      <c r="AB152" s="25">
        <f t="shared" si="138"/>
        <v>11.309999999999995</v>
      </c>
      <c r="AC152" s="17">
        <f t="shared" si="138"/>
        <v>3.1799999999999997</v>
      </c>
      <c r="AD152" s="17">
        <f t="shared" si="138"/>
        <v>4.91</v>
      </c>
      <c r="AE152" s="17">
        <f t="shared" si="138"/>
        <v>7.19</v>
      </c>
      <c r="AF152" s="17">
        <f t="shared" si="138"/>
        <v>6.280000000000001</v>
      </c>
      <c r="AG152" s="25">
        <f t="shared" si="138"/>
        <v>21.560000000000002</v>
      </c>
      <c r="AH152" s="27">
        <f t="shared" si="138"/>
        <v>2.66</v>
      </c>
      <c r="AI152" s="27">
        <f t="shared" si="138"/>
        <v>6.739999999999998</v>
      </c>
      <c r="AJ152" s="27">
        <f t="shared" si="138"/>
        <v>5.880000000000001</v>
      </c>
      <c r="AK152" s="27">
        <f t="shared" si="138"/>
        <v>6.79</v>
      </c>
      <c r="AL152" s="26">
        <f t="shared" si="138"/>
        <v>22.07</v>
      </c>
      <c r="AM152" s="23">
        <f t="shared" si="138"/>
        <v>4.300000000000001</v>
      </c>
      <c r="AN152" s="23">
        <f t="shared" si="138"/>
        <v>6.590000000000001</v>
      </c>
      <c r="AO152" s="23">
        <f t="shared" si="138"/>
        <v>8.940000000000001</v>
      </c>
      <c r="AP152" s="23">
        <f t="shared" si="138"/>
        <v>10.46</v>
      </c>
      <c r="AQ152" s="26">
        <f t="shared" si="138"/>
        <v>30.290000000000006</v>
      </c>
    </row>
    <row r="153" spans="1:43" ht="11.25">
      <c r="A153" s="16" t="s">
        <v>143</v>
      </c>
      <c r="B153" s="16" t="s">
        <v>143</v>
      </c>
      <c r="C153" s="16" t="s">
        <v>144</v>
      </c>
      <c r="D153" s="17">
        <v>4.8</v>
      </c>
      <c r="E153" s="17">
        <v>6.56</v>
      </c>
      <c r="F153" s="17">
        <v>4.63</v>
      </c>
      <c r="G153" s="17">
        <v>6.21</v>
      </c>
      <c r="H153" s="18">
        <f>SUM(D153:G153)</f>
        <v>22.2</v>
      </c>
      <c r="I153" s="17">
        <v>4.71</v>
      </c>
      <c r="J153" s="17">
        <v>4.84</v>
      </c>
      <c r="K153" s="17">
        <v>4.57</v>
      </c>
      <c r="L153" s="17">
        <v>7.9</v>
      </c>
      <c r="M153" s="18">
        <f>SUM(I153:L153)</f>
        <v>22.020000000000003</v>
      </c>
      <c r="N153" s="17">
        <v>7.42</v>
      </c>
      <c r="O153" s="17">
        <v>8.21</v>
      </c>
      <c r="P153" s="17">
        <v>9.89</v>
      </c>
      <c r="Q153" s="17">
        <v>9.6</v>
      </c>
      <c r="R153" s="18">
        <f>SUM(N153:Q153)</f>
        <v>35.120000000000005</v>
      </c>
      <c r="S153" s="17">
        <v>9.31</v>
      </c>
      <c r="T153" s="17">
        <v>8.96</v>
      </c>
      <c r="U153" s="17">
        <v>10.88</v>
      </c>
      <c r="V153" s="17">
        <v>13</v>
      </c>
      <c r="W153" s="25">
        <f>SUM(S153:V153)</f>
        <v>42.150000000000006</v>
      </c>
      <c r="X153" s="17">
        <v>10.35</v>
      </c>
      <c r="Y153" s="17">
        <v>11.65</v>
      </c>
      <c r="Z153" s="17">
        <v>11.8</v>
      </c>
      <c r="AA153" s="17">
        <v>14.84</v>
      </c>
      <c r="AB153" s="20">
        <f>SUM(X153:AA153)</f>
        <v>48.64</v>
      </c>
      <c r="AC153" s="17">
        <v>13.64</v>
      </c>
      <c r="AD153" s="17">
        <v>14.44</v>
      </c>
      <c r="AE153" s="17">
        <v>14.49</v>
      </c>
      <c r="AF153" s="17">
        <v>16.19</v>
      </c>
      <c r="AG153" s="20">
        <f>SUM(AC153:AF153)</f>
        <v>58.760000000000005</v>
      </c>
      <c r="AH153" s="27">
        <v>13.71</v>
      </c>
      <c r="AI153" s="27">
        <v>15.37</v>
      </c>
      <c r="AJ153" s="27">
        <v>15.23</v>
      </c>
      <c r="AK153" s="27">
        <v>14.74</v>
      </c>
      <c r="AL153" s="22">
        <f t="shared" si="129"/>
        <v>59.050000000000004</v>
      </c>
      <c r="AM153" s="23">
        <v>11.05</v>
      </c>
      <c r="AN153" s="23">
        <v>13.38</v>
      </c>
      <c r="AO153" s="23">
        <v>17.23</v>
      </c>
      <c r="AP153" s="23">
        <v>21.01</v>
      </c>
      <c r="AQ153" s="22">
        <f t="shared" si="130"/>
        <v>62.67</v>
      </c>
    </row>
    <row r="154" spans="1:43" ht="11.25">
      <c r="A154" s="16" t="s">
        <v>145</v>
      </c>
      <c r="B154" s="16" t="s">
        <v>145</v>
      </c>
      <c r="C154" s="16" t="s">
        <v>146</v>
      </c>
      <c r="D154" s="17">
        <v>2.79</v>
      </c>
      <c r="E154" s="17">
        <v>3.61</v>
      </c>
      <c r="F154" s="17">
        <v>5.29</v>
      </c>
      <c r="G154" s="17">
        <v>5.05</v>
      </c>
      <c r="H154" s="18">
        <f>SUM(D154:G154)</f>
        <v>16.740000000000002</v>
      </c>
      <c r="I154" s="17">
        <v>5.32</v>
      </c>
      <c r="J154" s="17">
        <v>4.02</v>
      </c>
      <c r="K154" s="17">
        <v>2.12</v>
      </c>
      <c r="L154" s="17">
        <v>6.23</v>
      </c>
      <c r="M154" s="18">
        <f>SUM(I154:L154)</f>
        <v>17.69</v>
      </c>
      <c r="N154" s="17">
        <v>4.11</v>
      </c>
      <c r="O154" s="17">
        <v>4.73</v>
      </c>
      <c r="P154" s="17">
        <v>3.97</v>
      </c>
      <c r="Q154" s="17">
        <v>6.13</v>
      </c>
      <c r="R154" s="18">
        <f>SUM(N154:Q154)</f>
        <v>18.94</v>
      </c>
      <c r="S154" s="17">
        <v>8.86</v>
      </c>
      <c r="T154" s="17">
        <v>5.71</v>
      </c>
      <c r="U154" s="17">
        <v>9.74</v>
      </c>
      <c r="V154" s="17">
        <v>7.3</v>
      </c>
      <c r="W154" s="25">
        <f>SUM(S154:V154)</f>
        <v>31.610000000000003</v>
      </c>
      <c r="X154" s="17">
        <v>9.8</v>
      </c>
      <c r="Y154" s="17">
        <v>7.78</v>
      </c>
      <c r="Z154" s="17">
        <v>8.26</v>
      </c>
      <c r="AA154" s="17">
        <v>11.49</v>
      </c>
      <c r="AB154" s="20">
        <f>SUM(X154:AA154)</f>
        <v>37.330000000000005</v>
      </c>
      <c r="AC154" s="17">
        <v>10.46</v>
      </c>
      <c r="AD154" s="17">
        <v>9.53</v>
      </c>
      <c r="AE154" s="17">
        <v>7.3</v>
      </c>
      <c r="AF154" s="17">
        <v>9.91</v>
      </c>
      <c r="AG154" s="20">
        <f>SUM(AC154:AF154)</f>
        <v>37.2</v>
      </c>
      <c r="AH154" s="27">
        <v>11.05</v>
      </c>
      <c r="AI154" s="27">
        <v>8.63</v>
      </c>
      <c r="AJ154" s="27">
        <v>9.35</v>
      </c>
      <c r="AK154" s="27">
        <v>7.95</v>
      </c>
      <c r="AL154" s="22">
        <f t="shared" si="129"/>
        <v>36.980000000000004</v>
      </c>
      <c r="AM154" s="23">
        <v>6.75</v>
      </c>
      <c r="AN154" s="23">
        <v>6.79</v>
      </c>
      <c r="AO154" s="23">
        <v>8.29</v>
      </c>
      <c r="AP154" s="23">
        <v>10.55</v>
      </c>
      <c r="AQ154" s="22">
        <f t="shared" si="130"/>
        <v>32.379999999999995</v>
      </c>
    </row>
    <row r="155" spans="1:43" ht="11.25">
      <c r="A155" s="30" t="s">
        <v>252</v>
      </c>
      <c r="B155" s="30" t="s">
        <v>253</v>
      </c>
      <c r="C155" s="16" t="s">
        <v>254</v>
      </c>
      <c r="D155" s="17">
        <f aca="true" t="shared" si="139" ref="D155:AQ155">D156-D157</f>
        <v>-0.6599999999999999</v>
      </c>
      <c r="E155" s="17">
        <f t="shared" si="139"/>
        <v>0.17999999999999994</v>
      </c>
      <c r="F155" s="17">
        <f t="shared" si="139"/>
        <v>0.9299999999999997</v>
      </c>
      <c r="G155" s="17">
        <f t="shared" si="139"/>
        <v>-0.14000000000000012</v>
      </c>
      <c r="H155" s="18">
        <f t="shared" si="139"/>
        <v>0.3099999999999996</v>
      </c>
      <c r="I155" s="17">
        <f t="shared" si="139"/>
        <v>0.029999999999999805</v>
      </c>
      <c r="J155" s="17">
        <f t="shared" si="139"/>
        <v>0.55</v>
      </c>
      <c r="K155" s="17">
        <f t="shared" si="139"/>
        <v>1.6400000000000001</v>
      </c>
      <c r="L155" s="17">
        <f t="shared" si="139"/>
        <v>3.24</v>
      </c>
      <c r="M155" s="18">
        <f t="shared" si="139"/>
        <v>5.459999999999998</v>
      </c>
      <c r="N155" s="17">
        <f t="shared" si="139"/>
        <v>1.0899999999999999</v>
      </c>
      <c r="O155" s="17">
        <f t="shared" si="139"/>
        <v>2.96</v>
      </c>
      <c r="P155" s="17">
        <f t="shared" si="139"/>
        <v>1.73</v>
      </c>
      <c r="Q155" s="17">
        <f t="shared" si="139"/>
        <v>2.89</v>
      </c>
      <c r="R155" s="18">
        <f t="shared" si="139"/>
        <v>8.669999999999998</v>
      </c>
      <c r="S155" s="17">
        <f t="shared" si="139"/>
        <v>2.32</v>
      </c>
      <c r="T155" s="17">
        <f t="shared" si="139"/>
        <v>2.0100000000000002</v>
      </c>
      <c r="U155" s="17">
        <f t="shared" si="139"/>
        <v>2.01</v>
      </c>
      <c r="V155" s="17">
        <f t="shared" si="139"/>
        <v>1.82</v>
      </c>
      <c r="W155" s="25">
        <f t="shared" si="139"/>
        <v>8.16</v>
      </c>
      <c r="X155" s="17">
        <f t="shared" si="139"/>
        <v>2.31</v>
      </c>
      <c r="Y155" s="17">
        <f t="shared" si="139"/>
        <v>2.29</v>
      </c>
      <c r="Z155" s="17">
        <f t="shared" si="139"/>
        <v>2.21</v>
      </c>
      <c r="AA155" s="17">
        <f t="shared" si="139"/>
        <v>2.35</v>
      </c>
      <c r="AB155" s="25">
        <f t="shared" si="139"/>
        <v>9.160000000000002</v>
      </c>
      <c r="AC155" s="17">
        <f t="shared" si="139"/>
        <v>1.92</v>
      </c>
      <c r="AD155" s="17">
        <f t="shared" si="139"/>
        <v>1.67</v>
      </c>
      <c r="AE155" s="17">
        <f t="shared" si="139"/>
        <v>1.98</v>
      </c>
      <c r="AF155" s="17">
        <f t="shared" si="139"/>
        <v>1.6300000000000001</v>
      </c>
      <c r="AG155" s="25">
        <f t="shared" si="139"/>
        <v>7.2</v>
      </c>
      <c r="AH155" s="27">
        <f t="shared" si="139"/>
        <v>1.59</v>
      </c>
      <c r="AI155" s="27">
        <f t="shared" si="139"/>
        <v>0.9200000000000002</v>
      </c>
      <c r="AJ155" s="27">
        <f t="shared" si="139"/>
        <v>1.09</v>
      </c>
      <c r="AK155" s="27">
        <f t="shared" si="139"/>
        <v>2.33</v>
      </c>
      <c r="AL155" s="26">
        <f t="shared" si="139"/>
        <v>5.930000000000001</v>
      </c>
      <c r="AM155" s="23">
        <f t="shared" si="139"/>
        <v>3.6999999999999997</v>
      </c>
      <c r="AN155" s="23">
        <f t="shared" si="139"/>
        <v>3.9800000000000004</v>
      </c>
      <c r="AO155" s="23">
        <f t="shared" si="139"/>
        <v>2.7</v>
      </c>
      <c r="AP155" s="23">
        <f t="shared" si="139"/>
        <v>2.87</v>
      </c>
      <c r="AQ155" s="26">
        <f t="shared" si="139"/>
        <v>13.25</v>
      </c>
    </row>
    <row r="156" spans="1:43" ht="11.25">
      <c r="A156" s="16" t="s">
        <v>143</v>
      </c>
      <c r="B156" s="16" t="s">
        <v>143</v>
      </c>
      <c r="C156" s="16" t="s">
        <v>144</v>
      </c>
      <c r="D156" s="17">
        <v>1.02</v>
      </c>
      <c r="E156" s="17">
        <v>1.4</v>
      </c>
      <c r="F156" s="17">
        <v>2.05</v>
      </c>
      <c r="G156" s="17">
        <v>3.08</v>
      </c>
      <c r="H156" s="18">
        <f>SUM(D156:G156)</f>
        <v>7.55</v>
      </c>
      <c r="I156" s="17">
        <v>2.15</v>
      </c>
      <c r="J156" s="17">
        <v>1.78</v>
      </c>
      <c r="K156" s="17">
        <v>3.35</v>
      </c>
      <c r="L156" s="17">
        <v>4.12</v>
      </c>
      <c r="M156" s="18">
        <f>SUM(I156:L156)</f>
        <v>11.399999999999999</v>
      </c>
      <c r="N156" s="17">
        <v>2.05</v>
      </c>
      <c r="O156" s="17">
        <v>3.95</v>
      </c>
      <c r="P156" s="17">
        <v>2.85</v>
      </c>
      <c r="Q156" s="17">
        <v>3.87</v>
      </c>
      <c r="R156" s="18">
        <f>SUM(N156:Q156)</f>
        <v>12.719999999999999</v>
      </c>
      <c r="S156" s="17">
        <v>3.26</v>
      </c>
      <c r="T156" s="17">
        <v>3.14</v>
      </c>
      <c r="U156" s="17">
        <v>3.86</v>
      </c>
      <c r="V156" s="17">
        <v>3.43</v>
      </c>
      <c r="W156" s="25">
        <f>SUM(S156:V156)</f>
        <v>13.69</v>
      </c>
      <c r="X156" s="17">
        <v>3.04</v>
      </c>
      <c r="Y156" s="17">
        <v>3.29</v>
      </c>
      <c r="Z156" s="17">
        <v>3.32</v>
      </c>
      <c r="AA156" s="17">
        <v>3.2</v>
      </c>
      <c r="AB156" s="20">
        <f>SUM(X156:AA156)</f>
        <v>12.850000000000001</v>
      </c>
      <c r="AC156" s="17">
        <v>3.15</v>
      </c>
      <c r="AD156" s="17">
        <v>3</v>
      </c>
      <c r="AE156" s="17">
        <v>2.9</v>
      </c>
      <c r="AF156" s="17">
        <v>3.2</v>
      </c>
      <c r="AG156" s="20">
        <f>SUM(AC156:AF156)</f>
        <v>12.25</v>
      </c>
      <c r="AH156" s="27">
        <v>3.29</v>
      </c>
      <c r="AI156" s="27">
        <v>2.16</v>
      </c>
      <c r="AJ156" s="27">
        <v>2.16</v>
      </c>
      <c r="AK156" s="27">
        <v>3.36</v>
      </c>
      <c r="AL156" s="22">
        <f t="shared" si="129"/>
        <v>10.97</v>
      </c>
      <c r="AM156" s="23">
        <v>4.27</v>
      </c>
      <c r="AN156" s="23">
        <v>4.53</v>
      </c>
      <c r="AO156" s="23">
        <v>3.67</v>
      </c>
      <c r="AP156" s="23">
        <v>4.01</v>
      </c>
      <c r="AQ156" s="22">
        <f t="shared" si="130"/>
        <v>16.48</v>
      </c>
    </row>
    <row r="157" spans="1:43" ht="11.25">
      <c r="A157" s="16" t="s">
        <v>145</v>
      </c>
      <c r="B157" s="16" t="s">
        <v>145</v>
      </c>
      <c r="C157" s="16" t="s">
        <v>146</v>
      </c>
      <c r="D157" s="17">
        <v>1.68</v>
      </c>
      <c r="E157" s="17">
        <v>1.22</v>
      </c>
      <c r="F157" s="17">
        <v>1.12</v>
      </c>
      <c r="G157" s="17">
        <v>3.22</v>
      </c>
      <c r="H157" s="18">
        <f>SUM(D157:G157)</f>
        <v>7.24</v>
      </c>
      <c r="I157" s="17">
        <v>2.12</v>
      </c>
      <c r="J157" s="17">
        <v>1.23</v>
      </c>
      <c r="K157" s="17">
        <v>1.71</v>
      </c>
      <c r="L157" s="17">
        <v>0.88</v>
      </c>
      <c r="M157" s="18">
        <f>SUM(I157:L157)</f>
        <v>5.94</v>
      </c>
      <c r="N157" s="17">
        <v>0.96</v>
      </c>
      <c r="O157" s="17">
        <v>0.99</v>
      </c>
      <c r="P157" s="17">
        <v>1.12</v>
      </c>
      <c r="Q157" s="17">
        <v>0.98</v>
      </c>
      <c r="R157" s="18">
        <f>SUM(N157:Q157)</f>
        <v>4.050000000000001</v>
      </c>
      <c r="S157" s="17">
        <v>0.94</v>
      </c>
      <c r="T157" s="17">
        <v>1.13</v>
      </c>
      <c r="U157" s="17">
        <v>1.85</v>
      </c>
      <c r="V157" s="17">
        <v>1.61</v>
      </c>
      <c r="W157" s="25">
        <f>SUM(S157:V157)</f>
        <v>5.53</v>
      </c>
      <c r="X157" s="17">
        <v>0.73</v>
      </c>
      <c r="Y157" s="17">
        <v>1</v>
      </c>
      <c r="Z157" s="17">
        <v>1.11</v>
      </c>
      <c r="AA157" s="17">
        <v>0.85</v>
      </c>
      <c r="AB157" s="20">
        <f>SUM(X157:AA157)</f>
        <v>3.69</v>
      </c>
      <c r="AC157" s="17">
        <v>1.23</v>
      </c>
      <c r="AD157" s="17">
        <v>1.33</v>
      </c>
      <c r="AE157" s="17">
        <v>0.92</v>
      </c>
      <c r="AF157" s="17">
        <v>1.57</v>
      </c>
      <c r="AG157" s="20">
        <f>SUM(AC157:AF157)</f>
        <v>5.05</v>
      </c>
      <c r="AH157" s="27">
        <v>1.7</v>
      </c>
      <c r="AI157" s="27">
        <v>1.24</v>
      </c>
      <c r="AJ157" s="27">
        <v>1.07</v>
      </c>
      <c r="AK157" s="27">
        <v>1.03</v>
      </c>
      <c r="AL157" s="22">
        <f t="shared" si="129"/>
        <v>5.04</v>
      </c>
      <c r="AM157" s="23">
        <v>0.57</v>
      </c>
      <c r="AN157" s="23">
        <v>0.55</v>
      </c>
      <c r="AO157" s="23">
        <v>0.97</v>
      </c>
      <c r="AP157" s="23">
        <v>1.14</v>
      </c>
      <c r="AQ157" s="22">
        <f t="shared" si="130"/>
        <v>3.2299999999999995</v>
      </c>
    </row>
    <row r="158" spans="1:43" s="24" customFormat="1" ht="11.25">
      <c r="A158" s="30" t="s">
        <v>255</v>
      </c>
      <c r="B158" s="30" t="s">
        <v>256</v>
      </c>
      <c r="C158" s="16" t="s">
        <v>257</v>
      </c>
      <c r="D158" s="17">
        <f aca="true" t="shared" si="140" ref="D158:AQ158">D159-D160</f>
        <v>-1.8699999999999992</v>
      </c>
      <c r="E158" s="17">
        <f t="shared" si="140"/>
        <v>-2.700000000000001</v>
      </c>
      <c r="F158" s="17">
        <f t="shared" si="140"/>
        <v>-1.5</v>
      </c>
      <c r="G158" s="17">
        <f t="shared" si="140"/>
        <v>-1.8200000000000003</v>
      </c>
      <c r="H158" s="18">
        <f t="shared" si="140"/>
        <v>-7.890000000000008</v>
      </c>
      <c r="I158" s="17">
        <f t="shared" si="140"/>
        <v>4.059999999999999</v>
      </c>
      <c r="J158" s="17">
        <f t="shared" si="140"/>
        <v>-0.47999999999999865</v>
      </c>
      <c r="K158" s="17">
        <f t="shared" si="140"/>
        <v>-2.7200000000000006</v>
      </c>
      <c r="L158" s="17">
        <f t="shared" si="140"/>
        <v>4.690000000000003</v>
      </c>
      <c r="M158" s="18">
        <f t="shared" si="140"/>
        <v>5.550000000000004</v>
      </c>
      <c r="N158" s="17">
        <f t="shared" si="140"/>
        <v>3.540000000000001</v>
      </c>
      <c r="O158" s="17">
        <f t="shared" si="140"/>
        <v>10.899999999999999</v>
      </c>
      <c r="P158" s="17">
        <f t="shared" si="140"/>
        <v>10.899999999999999</v>
      </c>
      <c r="Q158" s="17">
        <f t="shared" si="140"/>
        <v>5.41</v>
      </c>
      <c r="R158" s="18">
        <f t="shared" si="140"/>
        <v>30.749999999999993</v>
      </c>
      <c r="S158" s="17">
        <f t="shared" si="140"/>
        <v>5.149999999999995</v>
      </c>
      <c r="T158" s="17">
        <f t="shared" si="140"/>
        <v>2.5800000000000054</v>
      </c>
      <c r="U158" s="17">
        <f t="shared" si="140"/>
        <v>8.689999999999998</v>
      </c>
      <c r="V158" s="17">
        <f t="shared" si="140"/>
        <v>5.719999999999999</v>
      </c>
      <c r="W158" s="25">
        <f t="shared" si="140"/>
        <v>22.14</v>
      </c>
      <c r="X158" s="17">
        <f t="shared" si="140"/>
        <v>7.859999999999998</v>
      </c>
      <c r="Y158" s="17">
        <f t="shared" si="140"/>
        <v>4.640000000000001</v>
      </c>
      <c r="Z158" s="17">
        <f t="shared" si="140"/>
        <v>8.91</v>
      </c>
      <c r="AA158" s="17">
        <f t="shared" si="140"/>
        <v>1.980000000000004</v>
      </c>
      <c r="AB158" s="25">
        <f t="shared" si="140"/>
        <v>23.389999999999986</v>
      </c>
      <c r="AC158" s="17">
        <f t="shared" si="140"/>
        <v>8.239999999999998</v>
      </c>
      <c r="AD158" s="17">
        <f t="shared" si="140"/>
        <v>3.91</v>
      </c>
      <c r="AE158" s="17">
        <f t="shared" si="140"/>
        <v>-1.1499999999999986</v>
      </c>
      <c r="AF158" s="17">
        <f t="shared" si="140"/>
        <v>4.880000000000003</v>
      </c>
      <c r="AG158" s="25">
        <f t="shared" si="140"/>
        <v>15.88000000000001</v>
      </c>
      <c r="AH158" s="27">
        <f t="shared" si="140"/>
        <v>4.819999999999997</v>
      </c>
      <c r="AI158" s="27">
        <f t="shared" si="140"/>
        <v>-3.1999999999999993</v>
      </c>
      <c r="AJ158" s="27">
        <f t="shared" si="140"/>
        <v>-0.40000000000000213</v>
      </c>
      <c r="AK158" s="27">
        <f t="shared" si="140"/>
        <v>6.540000000000003</v>
      </c>
      <c r="AL158" s="26">
        <f t="shared" si="140"/>
        <v>7.759999999999991</v>
      </c>
      <c r="AM158" s="23">
        <f t="shared" si="140"/>
        <v>-3.3000000000000007</v>
      </c>
      <c r="AN158" s="23">
        <f t="shared" si="140"/>
        <v>-2.5000000000000036</v>
      </c>
      <c r="AO158" s="23">
        <f t="shared" si="140"/>
        <v>-6.259999999999998</v>
      </c>
      <c r="AP158" s="23">
        <f t="shared" si="140"/>
        <v>-2.149999999999995</v>
      </c>
      <c r="AQ158" s="26">
        <f t="shared" si="140"/>
        <v>-14.209999999999994</v>
      </c>
    </row>
    <row r="159" spans="1:43" ht="11.25">
      <c r="A159" s="16" t="s">
        <v>116</v>
      </c>
      <c r="B159" s="16" t="s">
        <v>116</v>
      </c>
      <c r="C159" s="16" t="s">
        <v>117</v>
      </c>
      <c r="D159" s="17">
        <f aca="true" t="shared" si="141" ref="D159:AF160">D162+D165+D168</f>
        <v>11.48</v>
      </c>
      <c r="E159" s="17">
        <f t="shared" si="141"/>
        <v>12.79</v>
      </c>
      <c r="F159" s="17">
        <f t="shared" si="141"/>
        <v>14.34</v>
      </c>
      <c r="G159" s="17">
        <f t="shared" si="141"/>
        <v>15.43</v>
      </c>
      <c r="H159" s="18">
        <f t="shared" si="141"/>
        <v>54.04</v>
      </c>
      <c r="I159" s="17">
        <f t="shared" si="141"/>
        <v>14.79</v>
      </c>
      <c r="J159" s="17">
        <f t="shared" si="141"/>
        <v>14.3</v>
      </c>
      <c r="K159" s="17">
        <f t="shared" si="141"/>
        <v>14.47</v>
      </c>
      <c r="L159" s="17">
        <f t="shared" si="141"/>
        <v>18.560000000000002</v>
      </c>
      <c r="M159" s="18">
        <f t="shared" si="141"/>
        <v>62.120000000000005</v>
      </c>
      <c r="N159" s="17">
        <f t="shared" si="141"/>
        <v>16.03</v>
      </c>
      <c r="O159" s="17">
        <f t="shared" si="141"/>
        <v>25.13</v>
      </c>
      <c r="P159" s="17">
        <f t="shared" si="141"/>
        <v>25.13</v>
      </c>
      <c r="Q159" s="17">
        <f t="shared" si="141"/>
        <v>23.34</v>
      </c>
      <c r="R159" s="18">
        <f t="shared" si="141"/>
        <v>89.63</v>
      </c>
      <c r="S159" s="17">
        <f t="shared" si="141"/>
        <v>21.919999999999998</v>
      </c>
      <c r="T159" s="17">
        <f t="shared" si="141"/>
        <v>21.200000000000003</v>
      </c>
      <c r="U159" s="17">
        <f t="shared" si="141"/>
        <v>22.9</v>
      </c>
      <c r="V159" s="17">
        <f t="shared" si="141"/>
        <v>25.61</v>
      </c>
      <c r="W159" s="25">
        <f t="shared" si="141"/>
        <v>91.63</v>
      </c>
      <c r="X159" s="17">
        <f t="shared" si="141"/>
        <v>23.08</v>
      </c>
      <c r="Y159" s="17">
        <f t="shared" si="141"/>
        <v>25.12</v>
      </c>
      <c r="Z159" s="17">
        <f t="shared" si="141"/>
        <v>25.669999999999998</v>
      </c>
      <c r="AA159" s="17">
        <f t="shared" si="141"/>
        <v>25.490000000000002</v>
      </c>
      <c r="AB159" s="20">
        <f t="shared" si="141"/>
        <v>99.35999999999999</v>
      </c>
      <c r="AC159" s="17">
        <f t="shared" si="141"/>
        <v>24.93</v>
      </c>
      <c r="AD159" s="17">
        <f t="shared" si="141"/>
        <v>26.02</v>
      </c>
      <c r="AE159" s="17">
        <f t="shared" si="141"/>
        <v>21.85</v>
      </c>
      <c r="AF159" s="17">
        <f t="shared" si="141"/>
        <v>27.450000000000003</v>
      </c>
      <c r="AG159" s="20">
        <f>SUM(AC159:AF159)</f>
        <v>100.25000000000001</v>
      </c>
      <c r="AH159" s="27">
        <f aca="true" t="shared" si="142" ref="AH159:AK160">AH162+AH165+AH168</f>
        <v>19.009999999999998</v>
      </c>
      <c r="AI159" s="27">
        <f t="shared" si="142"/>
        <v>19.45</v>
      </c>
      <c r="AJ159" s="27">
        <f t="shared" si="142"/>
        <v>20.619999999999997</v>
      </c>
      <c r="AK159" s="27">
        <f t="shared" si="142"/>
        <v>28.080000000000002</v>
      </c>
      <c r="AL159" s="22">
        <f t="shared" si="129"/>
        <v>87.16</v>
      </c>
      <c r="AM159" s="23">
        <f aca="true" t="shared" si="143" ref="AM159:AP160">AM162+AM165+AM168</f>
        <v>20.52</v>
      </c>
      <c r="AN159" s="23">
        <f t="shared" si="143"/>
        <v>23.799999999999997</v>
      </c>
      <c r="AO159" s="23">
        <f t="shared" si="143"/>
        <v>20.4</v>
      </c>
      <c r="AP159" s="23">
        <f t="shared" si="143"/>
        <v>27.490000000000002</v>
      </c>
      <c r="AQ159" s="22">
        <f t="shared" si="130"/>
        <v>92.21000000000001</v>
      </c>
    </row>
    <row r="160" spans="1:43" ht="11.25">
      <c r="A160" s="16" t="s">
        <v>118</v>
      </c>
      <c r="B160" s="16" t="s">
        <v>118</v>
      </c>
      <c r="C160" s="16" t="s">
        <v>119</v>
      </c>
      <c r="D160" s="17">
        <f t="shared" si="141"/>
        <v>13.35</v>
      </c>
      <c r="E160" s="17">
        <f t="shared" si="141"/>
        <v>15.49</v>
      </c>
      <c r="F160" s="17">
        <f t="shared" si="141"/>
        <v>15.84</v>
      </c>
      <c r="G160" s="17">
        <f t="shared" si="141"/>
        <v>17.25</v>
      </c>
      <c r="H160" s="18">
        <f t="shared" si="141"/>
        <v>61.93000000000001</v>
      </c>
      <c r="I160" s="17">
        <f t="shared" si="141"/>
        <v>10.73</v>
      </c>
      <c r="J160" s="17">
        <f t="shared" si="141"/>
        <v>14.78</v>
      </c>
      <c r="K160" s="17">
        <f t="shared" si="141"/>
        <v>17.19</v>
      </c>
      <c r="L160" s="17">
        <f t="shared" si="141"/>
        <v>13.87</v>
      </c>
      <c r="M160" s="18">
        <f t="shared" si="141"/>
        <v>56.57</v>
      </c>
      <c r="N160" s="17">
        <f t="shared" si="141"/>
        <v>12.49</v>
      </c>
      <c r="O160" s="17">
        <f t="shared" si="141"/>
        <v>14.23</v>
      </c>
      <c r="P160" s="17">
        <f t="shared" si="141"/>
        <v>14.23</v>
      </c>
      <c r="Q160" s="17">
        <f t="shared" si="141"/>
        <v>17.93</v>
      </c>
      <c r="R160" s="18">
        <f t="shared" si="141"/>
        <v>58.88</v>
      </c>
      <c r="S160" s="17">
        <f t="shared" si="141"/>
        <v>16.770000000000003</v>
      </c>
      <c r="T160" s="17">
        <f t="shared" si="141"/>
        <v>18.619999999999997</v>
      </c>
      <c r="U160" s="17">
        <f t="shared" si="141"/>
        <v>14.21</v>
      </c>
      <c r="V160" s="17">
        <f t="shared" si="141"/>
        <v>19.89</v>
      </c>
      <c r="W160" s="25">
        <f t="shared" si="141"/>
        <v>69.49</v>
      </c>
      <c r="X160" s="17">
        <f t="shared" si="141"/>
        <v>15.22</v>
      </c>
      <c r="Y160" s="17">
        <f t="shared" si="141"/>
        <v>20.48</v>
      </c>
      <c r="Z160" s="17">
        <f t="shared" si="141"/>
        <v>16.759999999999998</v>
      </c>
      <c r="AA160" s="17">
        <f t="shared" si="141"/>
        <v>23.509999999999998</v>
      </c>
      <c r="AB160" s="20">
        <f t="shared" si="141"/>
        <v>75.97</v>
      </c>
      <c r="AC160" s="17">
        <f t="shared" si="141"/>
        <v>16.69</v>
      </c>
      <c r="AD160" s="17">
        <f t="shared" si="141"/>
        <v>22.11</v>
      </c>
      <c r="AE160" s="17">
        <f t="shared" si="141"/>
        <v>23</v>
      </c>
      <c r="AF160" s="17">
        <f t="shared" si="141"/>
        <v>22.57</v>
      </c>
      <c r="AG160" s="20">
        <f>SUM(AC160:AF160)</f>
        <v>84.37</v>
      </c>
      <c r="AH160" s="27">
        <f t="shared" si="142"/>
        <v>14.190000000000001</v>
      </c>
      <c r="AI160" s="27">
        <f t="shared" si="142"/>
        <v>22.65</v>
      </c>
      <c r="AJ160" s="27">
        <f t="shared" si="142"/>
        <v>21.02</v>
      </c>
      <c r="AK160" s="27">
        <f t="shared" si="142"/>
        <v>21.54</v>
      </c>
      <c r="AL160" s="22">
        <f t="shared" si="129"/>
        <v>79.4</v>
      </c>
      <c r="AM160" s="23">
        <f t="shared" si="143"/>
        <v>23.82</v>
      </c>
      <c r="AN160" s="23">
        <f t="shared" si="143"/>
        <v>26.3</v>
      </c>
      <c r="AO160" s="23">
        <f t="shared" si="143"/>
        <v>26.659999999999997</v>
      </c>
      <c r="AP160" s="23">
        <f t="shared" si="143"/>
        <v>29.639999999999997</v>
      </c>
      <c r="AQ160" s="22">
        <f t="shared" si="130"/>
        <v>106.42</v>
      </c>
    </row>
    <row r="161" spans="1:43" ht="11.25" customHeight="1">
      <c r="A161" s="30" t="s">
        <v>258</v>
      </c>
      <c r="B161" s="30" t="s">
        <v>259</v>
      </c>
      <c r="C161" s="16" t="s">
        <v>260</v>
      </c>
      <c r="D161" s="17">
        <f aca="true" t="shared" si="144" ref="D161:AQ161">D162-D163</f>
        <v>0</v>
      </c>
      <c r="E161" s="17">
        <f t="shared" si="144"/>
        <v>0</v>
      </c>
      <c r="F161" s="17">
        <f t="shared" si="144"/>
        <v>0</v>
      </c>
      <c r="G161" s="17">
        <f t="shared" si="144"/>
        <v>0</v>
      </c>
      <c r="H161" s="18">
        <f t="shared" si="144"/>
        <v>0</v>
      </c>
      <c r="I161" s="17">
        <f t="shared" si="144"/>
        <v>0.22</v>
      </c>
      <c r="J161" s="17">
        <f t="shared" si="144"/>
        <v>0.19999999999999998</v>
      </c>
      <c r="K161" s="17">
        <f t="shared" si="144"/>
        <v>0.18</v>
      </c>
      <c r="L161" s="17">
        <f t="shared" si="144"/>
        <v>0.28</v>
      </c>
      <c r="M161" s="18">
        <f t="shared" si="144"/>
        <v>0.88</v>
      </c>
      <c r="N161" s="17">
        <f t="shared" si="144"/>
        <v>0</v>
      </c>
      <c r="O161" s="17">
        <f t="shared" si="144"/>
        <v>0.5900000000000001</v>
      </c>
      <c r="P161" s="17">
        <f t="shared" si="144"/>
        <v>0.5900000000000001</v>
      </c>
      <c r="Q161" s="17">
        <f t="shared" si="144"/>
        <v>0.29</v>
      </c>
      <c r="R161" s="18">
        <f t="shared" si="144"/>
        <v>1.4700000000000002</v>
      </c>
      <c r="S161" s="17">
        <f t="shared" si="144"/>
        <v>0.21999999999999997</v>
      </c>
      <c r="T161" s="17">
        <f t="shared" si="144"/>
        <v>0.16000000000000003</v>
      </c>
      <c r="U161" s="17">
        <f t="shared" si="144"/>
        <v>0.52</v>
      </c>
      <c r="V161" s="17">
        <f t="shared" si="144"/>
        <v>0.44999999999999996</v>
      </c>
      <c r="W161" s="25">
        <f t="shared" si="144"/>
        <v>1.3499999999999999</v>
      </c>
      <c r="X161" s="17">
        <f t="shared" si="144"/>
        <v>0.65</v>
      </c>
      <c r="Y161" s="17">
        <f t="shared" si="144"/>
        <v>0.13000000000000003</v>
      </c>
      <c r="Z161" s="17">
        <f t="shared" si="144"/>
        <v>0.23999999999999996</v>
      </c>
      <c r="AA161" s="17">
        <f t="shared" si="144"/>
        <v>-0.010000000000000009</v>
      </c>
      <c r="AB161" s="25">
        <f t="shared" si="144"/>
        <v>1.0100000000000002</v>
      </c>
      <c r="AC161" s="17">
        <f t="shared" si="144"/>
        <v>0.3400000000000001</v>
      </c>
      <c r="AD161" s="17">
        <f t="shared" si="144"/>
        <v>-0.02999999999999997</v>
      </c>
      <c r="AE161" s="17">
        <f t="shared" si="144"/>
        <v>0.07</v>
      </c>
      <c r="AF161" s="17">
        <f t="shared" si="144"/>
        <v>0.12</v>
      </c>
      <c r="AG161" s="25">
        <f t="shared" si="144"/>
        <v>0.5</v>
      </c>
      <c r="AH161" s="27">
        <f t="shared" si="144"/>
        <v>0.01999999999999999</v>
      </c>
      <c r="AI161" s="27">
        <f t="shared" si="144"/>
        <v>0.47000000000000003</v>
      </c>
      <c r="AJ161" s="27">
        <f t="shared" si="144"/>
        <v>-0.31000000000000005</v>
      </c>
      <c r="AK161" s="27">
        <f t="shared" si="144"/>
        <v>-0.56</v>
      </c>
      <c r="AL161" s="26">
        <f t="shared" si="144"/>
        <v>-0.3799999999999999</v>
      </c>
      <c r="AM161" s="23">
        <f t="shared" si="144"/>
        <v>-0.35</v>
      </c>
      <c r="AN161" s="23">
        <f t="shared" si="144"/>
        <v>-0.24999999999999997</v>
      </c>
      <c r="AO161" s="23">
        <f t="shared" si="144"/>
        <v>-0.22</v>
      </c>
      <c r="AP161" s="23">
        <f t="shared" si="144"/>
        <v>-1.09</v>
      </c>
      <c r="AQ161" s="26">
        <f t="shared" si="144"/>
        <v>-1.9100000000000004</v>
      </c>
    </row>
    <row r="162" spans="1:43" ht="11.25">
      <c r="A162" s="16" t="s">
        <v>143</v>
      </c>
      <c r="B162" s="16" t="s">
        <v>143</v>
      </c>
      <c r="C162" s="16" t="s">
        <v>144</v>
      </c>
      <c r="D162" s="17">
        <v>0</v>
      </c>
      <c r="E162" s="17">
        <v>0</v>
      </c>
      <c r="F162" s="17">
        <v>0</v>
      </c>
      <c r="G162" s="17">
        <v>0</v>
      </c>
      <c r="H162" s="18">
        <f>SUM(D162:G162)</f>
        <v>0</v>
      </c>
      <c r="I162" s="17">
        <v>0.25</v>
      </c>
      <c r="J162" s="17">
        <v>0.24</v>
      </c>
      <c r="K162" s="17">
        <v>0.23</v>
      </c>
      <c r="L162" s="17">
        <v>0.31</v>
      </c>
      <c r="M162" s="18">
        <f>SUM(I162:L162)</f>
        <v>1.03</v>
      </c>
      <c r="N162" s="17">
        <v>0</v>
      </c>
      <c r="O162" s="17">
        <v>0.66</v>
      </c>
      <c r="P162" s="17">
        <v>0.66</v>
      </c>
      <c r="Q162" s="17">
        <v>0.3</v>
      </c>
      <c r="R162" s="18">
        <f>SUM(N162:Q162)</f>
        <v>1.62</v>
      </c>
      <c r="S162" s="17">
        <v>0.36</v>
      </c>
      <c r="T162" s="17">
        <v>0.28</v>
      </c>
      <c r="U162" s="17">
        <v>0.58</v>
      </c>
      <c r="V162" s="17">
        <v>0.73</v>
      </c>
      <c r="W162" s="25">
        <f>SUM(S162:V162)</f>
        <v>1.95</v>
      </c>
      <c r="X162" s="17">
        <v>0.78</v>
      </c>
      <c r="Y162" s="17">
        <v>0.34</v>
      </c>
      <c r="Z162" s="17">
        <v>0.47</v>
      </c>
      <c r="AA162" s="17">
        <v>0.59</v>
      </c>
      <c r="AB162" s="20">
        <f>SUM(X162:AA162)</f>
        <v>2.18</v>
      </c>
      <c r="AC162" s="17">
        <v>0.56</v>
      </c>
      <c r="AD162" s="17">
        <v>0.27</v>
      </c>
      <c r="AE162" s="17">
        <v>0.23</v>
      </c>
      <c r="AF162" s="17">
        <v>0.21</v>
      </c>
      <c r="AG162" s="20">
        <f>SUM(AC162:AF162)</f>
        <v>1.27</v>
      </c>
      <c r="AH162" s="27">
        <v>0.15</v>
      </c>
      <c r="AI162" s="27">
        <v>0.53</v>
      </c>
      <c r="AJ162" s="27">
        <v>0.21</v>
      </c>
      <c r="AK162" s="27">
        <v>0.21</v>
      </c>
      <c r="AL162" s="22">
        <f t="shared" si="129"/>
        <v>1.1</v>
      </c>
      <c r="AM162" s="23">
        <v>0.28</v>
      </c>
      <c r="AN162" s="23">
        <v>0.22</v>
      </c>
      <c r="AO162" s="23">
        <v>0.21</v>
      </c>
      <c r="AP162" s="23">
        <v>0.2</v>
      </c>
      <c r="AQ162" s="22">
        <f t="shared" si="130"/>
        <v>0.9099999999999999</v>
      </c>
    </row>
    <row r="163" spans="1:43" ht="11.25">
      <c r="A163" s="16" t="s">
        <v>145</v>
      </c>
      <c r="B163" s="16" t="s">
        <v>145</v>
      </c>
      <c r="C163" s="16" t="s">
        <v>146</v>
      </c>
      <c r="D163" s="17">
        <v>0</v>
      </c>
      <c r="E163" s="17">
        <v>0</v>
      </c>
      <c r="F163" s="17">
        <v>0</v>
      </c>
      <c r="G163" s="17">
        <v>0</v>
      </c>
      <c r="H163" s="18">
        <f>SUM(D163:G163)</f>
        <v>0</v>
      </c>
      <c r="I163" s="17">
        <v>0.03</v>
      </c>
      <c r="J163" s="17">
        <v>0.04</v>
      </c>
      <c r="K163" s="17">
        <v>0.05</v>
      </c>
      <c r="L163" s="17">
        <v>0.03</v>
      </c>
      <c r="M163" s="18">
        <f>SUM(I163:L163)</f>
        <v>0.15000000000000002</v>
      </c>
      <c r="N163" s="17">
        <v>0</v>
      </c>
      <c r="O163" s="17">
        <v>0.07</v>
      </c>
      <c r="P163" s="17">
        <v>0.07</v>
      </c>
      <c r="Q163" s="17">
        <v>0.01</v>
      </c>
      <c r="R163" s="18">
        <f>SUM(N163:Q163)</f>
        <v>0.15000000000000002</v>
      </c>
      <c r="S163" s="17">
        <v>0.14</v>
      </c>
      <c r="T163" s="17">
        <v>0.12</v>
      </c>
      <c r="U163" s="17">
        <v>0.06</v>
      </c>
      <c r="V163" s="17">
        <v>0.28</v>
      </c>
      <c r="W163" s="25">
        <f>SUM(S163:V163)</f>
        <v>0.6000000000000001</v>
      </c>
      <c r="X163" s="17">
        <v>0.13</v>
      </c>
      <c r="Y163" s="17">
        <v>0.21</v>
      </c>
      <c r="Z163" s="17">
        <v>0.23</v>
      </c>
      <c r="AA163" s="17">
        <v>0.6</v>
      </c>
      <c r="AB163" s="20">
        <f>SUM(X163:AA163)</f>
        <v>1.17</v>
      </c>
      <c r="AC163" s="17">
        <v>0.22</v>
      </c>
      <c r="AD163" s="17">
        <v>0.3</v>
      </c>
      <c r="AE163" s="17">
        <v>0.16</v>
      </c>
      <c r="AF163" s="17">
        <v>0.09</v>
      </c>
      <c r="AG163" s="20">
        <f>SUM(AC163:AF163)</f>
        <v>0.77</v>
      </c>
      <c r="AH163" s="27">
        <v>0.13</v>
      </c>
      <c r="AI163" s="27">
        <v>0.06</v>
      </c>
      <c r="AJ163" s="27">
        <v>0.52</v>
      </c>
      <c r="AK163" s="27">
        <v>0.77</v>
      </c>
      <c r="AL163" s="22">
        <f t="shared" si="129"/>
        <v>1.48</v>
      </c>
      <c r="AM163" s="23">
        <v>0.63</v>
      </c>
      <c r="AN163" s="23">
        <v>0.47</v>
      </c>
      <c r="AO163" s="23">
        <v>0.43</v>
      </c>
      <c r="AP163" s="23">
        <v>1.29</v>
      </c>
      <c r="AQ163" s="22">
        <f t="shared" si="130"/>
        <v>2.8200000000000003</v>
      </c>
    </row>
    <row r="164" spans="1:43" ht="11.25" customHeight="1">
      <c r="A164" s="30" t="s">
        <v>261</v>
      </c>
      <c r="B164" s="30" t="s">
        <v>262</v>
      </c>
      <c r="C164" s="16" t="s">
        <v>263</v>
      </c>
      <c r="D164" s="17">
        <f aca="true" t="shared" si="145" ref="D164:AQ164">D165-D166</f>
        <v>1.299999999999999</v>
      </c>
      <c r="E164" s="17">
        <f t="shared" si="145"/>
        <v>-1.8000000000000007</v>
      </c>
      <c r="F164" s="17">
        <f t="shared" si="145"/>
        <v>-2.71</v>
      </c>
      <c r="G164" s="17">
        <f t="shared" si="145"/>
        <v>-0.6199999999999992</v>
      </c>
      <c r="H164" s="18">
        <f t="shared" si="145"/>
        <v>-3.830000000000002</v>
      </c>
      <c r="I164" s="17">
        <f t="shared" si="145"/>
        <v>1.4200000000000008</v>
      </c>
      <c r="J164" s="17">
        <f t="shared" si="145"/>
        <v>0.2599999999999998</v>
      </c>
      <c r="K164" s="17">
        <f t="shared" si="145"/>
        <v>-2.3599999999999994</v>
      </c>
      <c r="L164" s="17">
        <f t="shared" si="145"/>
        <v>4.5</v>
      </c>
      <c r="M164" s="18">
        <f t="shared" si="145"/>
        <v>3.8200000000000003</v>
      </c>
      <c r="N164" s="17">
        <f t="shared" si="145"/>
        <v>3.4400000000000004</v>
      </c>
      <c r="O164" s="17">
        <f t="shared" si="145"/>
        <v>6.83</v>
      </c>
      <c r="P164" s="17">
        <f t="shared" si="145"/>
        <v>6.83</v>
      </c>
      <c r="Q164" s="17">
        <f t="shared" si="145"/>
        <v>0.46999999999999886</v>
      </c>
      <c r="R164" s="18">
        <f t="shared" si="145"/>
        <v>17.57</v>
      </c>
      <c r="S164" s="17">
        <f t="shared" si="145"/>
        <v>2.349999999999998</v>
      </c>
      <c r="T164" s="17">
        <f t="shared" si="145"/>
        <v>1.370000000000001</v>
      </c>
      <c r="U164" s="17">
        <f t="shared" si="145"/>
        <v>4.179999999999998</v>
      </c>
      <c r="V164" s="17">
        <f t="shared" si="145"/>
        <v>2.1099999999999977</v>
      </c>
      <c r="W164" s="25">
        <f t="shared" si="145"/>
        <v>10.009999999999991</v>
      </c>
      <c r="X164" s="17">
        <f t="shared" si="145"/>
        <v>2.99</v>
      </c>
      <c r="Y164" s="17">
        <f t="shared" si="145"/>
        <v>4.210000000000001</v>
      </c>
      <c r="Z164" s="17">
        <f t="shared" si="145"/>
        <v>5.440000000000001</v>
      </c>
      <c r="AA164" s="17">
        <f t="shared" si="145"/>
        <v>2.6599999999999984</v>
      </c>
      <c r="AB164" s="25">
        <f t="shared" si="145"/>
        <v>15.299999999999997</v>
      </c>
      <c r="AC164" s="17">
        <f t="shared" si="145"/>
        <v>3.9800000000000004</v>
      </c>
      <c r="AD164" s="17">
        <f t="shared" si="145"/>
        <v>4.0699999999999985</v>
      </c>
      <c r="AE164" s="17">
        <f t="shared" si="145"/>
        <v>2.2200000000000006</v>
      </c>
      <c r="AF164" s="17">
        <f t="shared" si="145"/>
        <v>5.369999999999999</v>
      </c>
      <c r="AG164" s="25">
        <f t="shared" si="145"/>
        <v>15.64</v>
      </c>
      <c r="AH164" s="27">
        <f t="shared" si="145"/>
        <v>6.979999999999999</v>
      </c>
      <c r="AI164" s="27">
        <f t="shared" si="145"/>
        <v>2.380000000000001</v>
      </c>
      <c r="AJ164" s="27">
        <f t="shared" si="145"/>
        <v>5.369999999999999</v>
      </c>
      <c r="AK164" s="27">
        <f t="shared" si="145"/>
        <v>3.7500000000000018</v>
      </c>
      <c r="AL164" s="26">
        <f t="shared" si="145"/>
        <v>18.479999999999997</v>
      </c>
      <c r="AM164" s="23">
        <f t="shared" si="145"/>
        <v>3.5599999999999987</v>
      </c>
      <c r="AN164" s="23">
        <f t="shared" si="145"/>
        <v>2.9899999999999984</v>
      </c>
      <c r="AO164" s="23">
        <f t="shared" si="145"/>
        <v>2.1400000000000006</v>
      </c>
      <c r="AP164" s="23">
        <f t="shared" si="145"/>
        <v>1.1600000000000037</v>
      </c>
      <c r="AQ164" s="26">
        <f t="shared" si="145"/>
        <v>9.850000000000001</v>
      </c>
    </row>
    <row r="165" spans="1:43" ht="11.25">
      <c r="A165" s="16" t="s">
        <v>143</v>
      </c>
      <c r="B165" s="16" t="s">
        <v>143</v>
      </c>
      <c r="C165" s="16" t="s">
        <v>144</v>
      </c>
      <c r="D165" s="17">
        <v>6.539999999999999</v>
      </c>
      <c r="E165" s="17">
        <v>6.13</v>
      </c>
      <c r="F165" s="17">
        <v>4.48</v>
      </c>
      <c r="G165" s="17">
        <v>8.85</v>
      </c>
      <c r="H165" s="18">
        <f>SUM(D165:G165)</f>
        <v>26</v>
      </c>
      <c r="I165" s="17">
        <v>7.79</v>
      </c>
      <c r="J165" s="17">
        <v>8.91</v>
      </c>
      <c r="K165" s="17">
        <v>7.83</v>
      </c>
      <c r="L165" s="17">
        <v>13.35</v>
      </c>
      <c r="M165" s="18">
        <f>SUM(I165:L165)</f>
        <v>37.88</v>
      </c>
      <c r="N165" s="17">
        <v>10.14</v>
      </c>
      <c r="O165" s="17">
        <v>14.59</v>
      </c>
      <c r="P165" s="17">
        <v>14.59</v>
      </c>
      <c r="Q165" s="17">
        <v>10.93</v>
      </c>
      <c r="R165" s="18">
        <f>SUM(N165:Q165)</f>
        <v>50.25</v>
      </c>
      <c r="S165" s="17">
        <v>12.559999999999999</v>
      </c>
      <c r="T165" s="17">
        <v>12.57</v>
      </c>
      <c r="U165" s="17">
        <v>13.889999999999999</v>
      </c>
      <c r="V165" s="17">
        <v>13.489999999999998</v>
      </c>
      <c r="W165" s="25">
        <f>SUM(S165:V165)</f>
        <v>52.50999999999999</v>
      </c>
      <c r="X165" s="17">
        <v>13.42</v>
      </c>
      <c r="Y165" s="17">
        <v>15.8</v>
      </c>
      <c r="Z165" s="17">
        <v>15.66</v>
      </c>
      <c r="AA165" s="17">
        <v>15.03</v>
      </c>
      <c r="AB165" s="20">
        <f>SUM(X165:AA165)</f>
        <v>59.91</v>
      </c>
      <c r="AC165" s="17">
        <v>14.100000000000001</v>
      </c>
      <c r="AD165" s="17">
        <v>15.219999999999999</v>
      </c>
      <c r="AE165" s="17">
        <v>12.98</v>
      </c>
      <c r="AF165" s="17">
        <v>19.09</v>
      </c>
      <c r="AG165" s="20">
        <f>SUM(AC165:AF165)</f>
        <v>61.39</v>
      </c>
      <c r="AH165" s="27">
        <v>13.809999999999999</v>
      </c>
      <c r="AI165" s="27">
        <v>14.57</v>
      </c>
      <c r="AJ165" s="27">
        <v>14.889999999999999</v>
      </c>
      <c r="AK165" s="27">
        <v>17.53</v>
      </c>
      <c r="AL165" s="22">
        <f t="shared" si="129"/>
        <v>60.8</v>
      </c>
      <c r="AM165" s="23">
        <v>13.75</v>
      </c>
      <c r="AN165" s="23">
        <v>14.54</v>
      </c>
      <c r="AO165" s="23">
        <v>13.59</v>
      </c>
      <c r="AP165" s="23">
        <v>18.380000000000003</v>
      </c>
      <c r="AQ165" s="22">
        <f t="shared" si="130"/>
        <v>60.26</v>
      </c>
    </row>
    <row r="166" spans="1:43" ht="11.25">
      <c r="A166" s="16" t="s">
        <v>145</v>
      </c>
      <c r="B166" s="16" t="s">
        <v>145</v>
      </c>
      <c r="C166" s="16" t="s">
        <v>146</v>
      </c>
      <c r="D166" s="17">
        <v>5.24</v>
      </c>
      <c r="E166" s="17">
        <v>7.930000000000001</v>
      </c>
      <c r="F166" s="17">
        <v>7.19</v>
      </c>
      <c r="G166" s="17">
        <v>9.469999999999999</v>
      </c>
      <c r="H166" s="18">
        <f>SUM(D166:G166)</f>
        <v>29.830000000000002</v>
      </c>
      <c r="I166" s="17">
        <v>6.369999999999999</v>
      </c>
      <c r="J166" s="17">
        <v>8.65</v>
      </c>
      <c r="K166" s="17">
        <v>10.19</v>
      </c>
      <c r="L166" s="17">
        <v>8.85</v>
      </c>
      <c r="M166" s="18">
        <f>SUM(I166:L166)</f>
        <v>34.06</v>
      </c>
      <c r="N166" s="17">
        <v>6.7</v>
      </c>
      <c r="O166" s="17">
        <v>7.76</v>
      </c>
      <c r="P166" s="17">
        <v>7.76</v>
      </c>
      <c r="Q166" s="17">
        <v>10.46</v>
      </c>
      <c r="R166" s="18">
        <f>SUM(N166:Q166)</f>
        <v>32.68</v>
      </c>
      <c r="S166" s="17">
        <v>10.21</v>
      </c>
      <c r="T166" s="17">
        <v>11.2</v>
      </c>
      <c r="U166" s="17">
        <v>9.71</v>
      </c>
      <c r="V166" s="17">
        <v>11.38</v>
      </c>
      <c r="W166" s="25">
        <f>SUM(S166:V166)</f>
        <v>42.5</v>
      </c>
      <c r="X166" s="17">
        <v>10.43</v>
      </c>
      <c r="Y166" s="17">
        <v>11.59</v>
      </c>
      <c r="Z166" s="17">
        <v>10.219999999999999</v>
      </c>
      <c r="AA166" s="17">
        <v>12.370000000000001</v>
      </c>
      <c r="AB166" s="20">
        <f>SUM(X166:AA166)</f>
        <v>44.61</v>
      </c>
      <c r="AC166" s="17">
        <v>10.120000000000001</v>
      </c>
      <c r="AD166" s="17">
        <v>11.15</v>
      </c>
      <c r="AE166" s="17">
        <v>10.76</v>
      </c>
      <c r="AF166" s="17">
        <v>13.72</v>
      </c>
      <c r="AG166" s="20">
        <f>SUM(AC166:AF166)</f>
        <v>45.75</v>
      </c>
      <c r="AH166" s="27">
        <v>6.83</v>
      </c>
      <c r="AI166" s="27">
        <v>12.19</v>
      </c>
      <c r="AJ166" s="27">
        <v>9.52</v>
      </c>
      <c r="AK166" s="27">
        <v>13.78</v>
      </c>
      <c r="AL166" s="22">
        <f t="shared" si="129"/>
        <v>42.32</v>
      </c>
      <c r="AM166" s="23">
        <v>10.190000000000001</v>
      </c>
      <c r="AN166" s="23">
        <v>11.55</v>
      </c>
      <c r="AO166" s="23">
        <v>11.45</v>
      </c>
      <c r="AP166" s="23">
        <v>17.22</v>
      </c>
      <c r="AQ166" s="22">
        <f t="shared" si="130"/>
        <v>50.41</v>
      </c>
    </row>
    <row r="167" spans="1:43" ht="11.25" customHeight="1">
      <c r="A167" s="30" t="s">
        <v>264</v>
      </c>
      <c r="B167" s="30" t="s">
        <v>265</v>
      </c>
      <c r="C167" s="16" t="s">
        <v>266</v>
      </c>
      <c r="D167" s="17">
        <f aca="true" t="shared" si="146" ref="D167:AQ167">D168-D169</f>
        <v>-3.169999999999999</v>
      </c>
      <c r="E167" s="17">
        <f t="shared" si="146"/>
        <v>-0.8999999999999995</v>
      </c>
      <c r="F167" s="17">
        <f t="shared" si="146"/>
        <v>1.209999999999999</v>
      </c>
      <c r="G167" s="17">
        <f t="shared" si="146"/>
        <v>-1.1999999999999993</v>
      </c>
      <c r="H167" s="18">
        <f t="shared" si="146"/>
        <v>-4.060000000000002</v>
      </c>
      <c r="I167" s="17">
        <f t="shared" si="146"/>
        <v>2.42</v>
      </c>
      <c r="J167" s="17">
        <f t="shared" si="146"/>
        <v>-0.9399999999999995</v>
      </c>
      <c r="K167" s="17">
        <f t="shared" si="146"/>
        <v>-0.54</v>
      </c>
      <c r="L167" s="17">
        <f t="shared" si="146"/>
        <v>-0.08999999999999986</v>
      </c>
      <c r="M167" s="18">
        <f t="shared" si="146"/>
        <v>0.8500000000000014</v>
      </c>
      <c r="N167" s="17">
        <f t="shared" si="146"/>
        <v>0.09999999999999964</v>
      </c>
      <c r="O167" s="17">
        <f t="shared" si="146"/>
        <v>3.4799999999999986</v>
      </c>
      <c r="P167" s="17">
        <f t="shared" si="146"/>
        <v>3.4799999999999986</v>
      </c>
      <c r="Q167" s="17">
        <f t="shared" si="146"/>
        <v>4.649999999999999</v>
      </c>
      <c r="R167" s="18">
        <f t="shared" si="146"/>
        <v>11.709999999999994</v>
      </c>
      <c r="S167" s="17">
        <f t="shared" si="146"/>
        <v>2.58</v>
      </c>
      <c r="T167" s="17">
        <f t="shared" si="146"/>
        <v>1.0500000000000016</v>
      </c>
      <c r="U167" s="17">
        <f t="shared" si="146"/>
        <v>3.99</v>
      </c>
      <c r="V167" s="17">
        <f t="shared" si="146"/>
        <v>3.16</v>
      </c>
      <c r="W167" s="25">
        <f t="shared" si="146"/>
        <v>10.780000000000005</v>
      </c>
      <c r="X167" s="17">
        <f t="shared" si="146"/>
        <v>4.220000000000001</v>
      </c>
      <c r="Y167" s="17">
        <f t="shared" si="146"/>
        <v>0.3000000000000007</v>
      </c>
      <c r="Z167" s="17">
        <f t="shared" si="146"/>
        <v>3.2299999999999995</v>
      </c>
      <c r="AA167" s="17">
        <f t="shared" si="146"/>
        <v>-0.6699999999999982</v>
      </c>
      <c r="AB167" s="25">
        <f t="shared" si="146"/>
        <v>7.079999999999998</v>
      </c>
      <c r="AC167" s="17">
        <f t="shared" si="146"/>
        <v>3.92</v>
      </c>
      <c r="AD167" s="17">
        <f t="shared" si="146"/>
        <v>-0.129999999999999</v>
      </c>
      <c r="AE167" s="17">
        <f t="shared" si="146"/>
        <v>-3.4399999999999977</v>
      </c>
      <c r="AF167" s="17">
        <f t="shared" si="146"/>
        <v>-0.6099999999999994</v>
      </c>
      <c r="AG167" s="25">
        <f t="shared" si="146"/>
        <v>-0.2599999999999909</v>
      </c>
      <c r="AH167" s="27">
        <f t="shared" si="146"/>
        <v>-2.1800000000000006</v>
      </c>
      <c r="AI167" s="27">
        <f t="shared" si="146"/>
        <v>-6.050000000000001</v>
      </c>
      <c r="AJ167" s="27">
        <f t="shared" si="146"/>
        <v>-5.460000000000001</v>
      </c>
      <c r="AK167" s="27">
        <f t="shared" si="146"/>
        <v>3.3500000000000005</v>
      </c>
      <c r="AL167" s="26">
        <f t="shared" si="146"/>
        <v>-10.340000000000003</v>
      </c>
      <c r="AM167" s="23">
        <f t="shared" si="146"/>
        <v>-6.51</v>
      </c>
      <c r="AN167" s="23">
        <f t="shared" si="146"/>
        <v>-5.24</v>
      </c>
      <c r="AO167" s="23">
        <f t="shared" si="146"/>
        <v>-8.18</v>
      </c>
      <c r="AP167" s="23">
        <f t="shared" si="146"/>
        <v>-2.219999999999999</v>
      </c>
      <c r="AQ167" s="26">
        <f t="shared" si="146"/>
        <v>-22.15</v>
      </c>
    </row>
    <row r="168" spans="1:43" ht="11.25">
      <c r="A168" s="16" t="s">
        <v>143</v>
      </c>
      <c r="B168" s="16" t="s">
        <v>143</v>
      </c>
      <c r="C168" s="16" t="s">
        <v>144</v>
      </c>
      <c r="D168" s="17">
        <v>4.94</v>
      </c>
      <c r="E168" s="17">
        <v>6.66</v>
      </c>
      <c r="F168" s="17">
        <v>9.86</v>
      </c>
      <c r="G168" s="17">
        <v>6.58</v>
      </c>
      <c r="H168" s="18">
        <f>SUM(D168:G168)</f>
        <v>28.04</v>
      </c>
      <c r="I168" s="17">
        <v>6.75</v>
      </c>
      <c r="J168" s="17">
        <v>5.15</v>
      </c>
      <c r="K168" s="17">
        <v>6.41</v>
      </c>
      <c r="L168" s="17">
        <v>4.9</v>
      </c>
      <c r="M168" s="18">
        <f>SUM(I168:L168)</f>
        <v>23.21</v>
      </c>
      <c r="N168" s="17">
        <v>5.89</v>
      </c>
      <c r="O168" s="17">
        <v>9.879999999999999</v>
      </c>
      <c r="P168" s="17">
        <v>9.879999999999999</v>
      </c>
      <c r="Q168" s="17">
        <v>12.11</v>
      </c>
      <c r="R168" s="18">
        <f>SUM(N168:Q168)</f>
        <v>37.76</v>
      </c>
      <c r="S168" s="17">
        <v>9</v>
      </c>
      <c r="T168" s="17">
        <v>8.350000000000001</v>
      </c>
      <c r="U168" s="17">
        <v>8.43</v>
      </c>
      <c r="V168" s="17">
        <v>11.39</v>
      </c>
      <c r="W168" s="25">
        <f>SUM(S168:V168)</f>
        <v>37.17</v>
      </c>
      <c r="X168" s="17">
        <v>8.88</v>
      </c>
      <c r="Y168" s="17">
        <v>8.98</v>
      </c>
      <c r="Z168" s="17">
        <v>9.54</v>
      </c>
      <c r="AA168" s="17">
        <v>9.870000000000001</v>
      </c>
      <c r="AB168" s="20">
        <f>SUM(X168:AA168)</f>
        <v>37.269999999999996</v>
      </c>
      <c r="AC168" s="17">
        <v>10.27</v>
      </c>
      <c r="AD168" s="17">
        <v>10.530000000000001</v>
      </c>
      <c r="AE168" s="17">
        <v>8.64</v>
      </c>
      <c r="AF168" s="17">
        <v>8.15</v>
      </c>
      <c r="AG168" s="20">
        <f>SUM(AC168:AF168)</f>
        <v>37.59</v>
      </c>
      <c r="AH168" s="27">
        <v>5.05</v>
      </c>
      <c r="AI168" s="27">
        <v>4.35</v>
      </c>
      <c r="AJ168" s="27">
        <v>5.52</v>
      </c>
      <c r="AK168" s="27">
        <v>10.34</v>
      </c>
      <c r="AL168" s="22">
        <f t="shared" si="129"/>
        <v>25.259999999999998</v>
      </c>
      <c r="AM168" s="23">
        <v>6.49</v>
      </c>
      <c r="AN168" s="23">
        <v>9.04</v>
      </c>
      <c r="AO168" s="23">
        <v>6.6</v>
      </c>
      <c r="AP168" s="23">
        <v>8.91</v>
      </c>
      <c r="AQ168" s="22">
        <f t="shared" si="130"/>
        <v>31.04</v>
      </c>
    </row>
    <row r="169" spans="1:43" ht="11.25">
      <c r="A169" s="16" t="s">
        <v>145</v>
      </c>
      <c r="B169" s="16" t="s">
        <v>145</v>
      </c>
      <c r="C169" s="16" t="s">
        <v>146</v>
      </c>
      <c r="D169" s="17">
        <v>8.11</v>
      </c>
      <c r="E169" s="17">
        <v>7.56</v>
      </c>
      <c r="F169" s="17">
        <v>8.65</v>
      </c>
      <c r="G169" s="17">
        <v>7.779999999999999</v>
      </c>
      <c r="H169" s="18">
        <f>SUM(D169:G169)</f>
        <v>32.1</v>
      </c>
      <c r="I169" s="17">
        <v>4.33</v>
      </c>
      <c r="J169" s="17">
        <v>6.09</v>
      </c>
      <c r="K169" s="17">
        <v>6.95</v>
      </c>
      <c r="L169" s="17">
        <v>4.99</v>
      </c>
      <c r="M169" s="18">
        <f>SUM(I169:L169)</f>
        <v>22.36</v>
      </c>
      <c r="N169" s="17">
        <v>5.79</v>
      </c>
      <c r="O169" s="17">
        <v>6.4</v>
      </c>
      <c r="P169" s="17">
        <v>6.4</v>
      </c>
      <c r="Q169" s="17">
        <v>7.460000000000001</v>
      </c>
      <c r="R169" s="18">
        <f>SUM(N169:Q169)</f>
        <v>26.050000000000004</v>
      </c>
      <c r="S169" s="17">
        <v>6.42</v>
      </c>
      <c r="T169" s="17">
        <v>7.3</v>
      </c>
      <c r="U169" s="17">
        <v>4.4399999999999995</v>
      </c>
      <c r="V169" s="17">
        <v>8.23</v>
      </c>
      <c r="W169" s="25">
        <f>SUM(S169:V169)</f>
        <v>26.389999999999997</v>
      </c>
      <c r="X169" s="17">
        <v>4.66</v>
      </c>
      <c r="Y169" s="17">
        <v>8.68</v>
      </c>
      <c r="Z169" s="17">
        <v>6.31</v>
      </c>
      <c r="AA169" s="17">
        <v>10.54</v>
      </c>
      <c r="AB169" s="20">
        <f>SUM(X169:AA169)</f>
        <v>30.189999999999998</v>
      </c>
      <c r="AC169" s="17">
        <v>6.35</v>
      </c>
      <c r="AD169" s="17">
        <v>10.66</v>
      </c>
      <c r="AE169" s="17">
        <v>12.079999999999998</v>
      </c>
      <c r="AF169" s="17">
        <v>8.76</v>
      </c>
      <c r="AG169" s="20">
        <f>SUM(AC169:AF169)</f>
        <v>37.849999999999994</v>
      </c>
      <c r="AH169" s="27">
        <v>7.23</v>
      </c>
      <c r="AI169" s="27">
        <v>10.4</v>
      </c>
      <c r="AJ169" s="27">
        <v>10.98</v>
      </c>
      <c r="AK169" s="27">
        <v>6.989999999999999</v>
      </c>
      <c r="AL169" s="22">
        <f t="shared" si="129"/>
        <v>35.6</v>
      </c>
      <c r="AM169" s="23">
        <v>13</v>
      </c>
      <c r="AN169" s="23">
        <v>14.28</v>
      </c>
      <c r="AO169" s="23">
        <v>14.78</v>
      </c>
      <c r="AP169" s="23">
        <v>11.129999999999999</v>
      </c>
      <c r="AQ169" s="22">
        <f t="shared" si="130"/>
        <v>53.19</v>
      </c>
    </row>
    <row r="170" spans="1:43" s="24" customFormat="1" ht="11.25" customHeight="1">
      <c r="A170" s="30" t="s">
        <v>267</v>
      </c>
      <c r="B170" s="30" t="s">
        <v>268</v>
      </c>
      <c r="C170" s="16" t="s">
        <v>269</v>
      </c>
      <c r="D170" s="17">
        <f aca="true" t="shared" si="147" ref="D170:AQ170">D171-D172</f>
        <v>-0.16</v>
      </c>
      <c r="E170" s="17">
        <f t="shared" si="147"/>
        <v>-0.22</v>
      </c>
      <c r="F170" s="17">
        <f t="shared" si="147"/>
        <v>-0.2</v>
      </c>
      <c r="G170" s="17">
        <f t="shared" si="147"/>
        <v>-0.34</v>
      </c>
      <c r="H170" s="18">
        <f t="shared" si="147"/>
        <v>-0.9200000000000002</v>
      </c>
      <c r="I170" s="17">
        <f t="shared" si="147"/>
        <v>-0.2</v>
      </c>
      <c r="J170" s="17">
        <f t="shared" si="147"/>
        <v>-0.4</v>
      </c>
      <c r="K170" s="17">
        <f t="shared" si="147"/>
        <v>-0.21</v>
      </c>
      <c r="L170" s="17">
        <f t="shared" si="147"/>
        <v>-0.21999999999999997</v>
      </c>
      <c r="M170" s="18">
        <f t="shared" si="147"/>
        <v>-1.03</v>
      </c>
      <c r="N170" s="17">
        <f t="shared" si="147"/>
        <v>-0.10999999999999999</v>
      </c>
      <c r="O170" s="17">
        <f t="shared" si="147"/>
        <v>-0.27</v>
      </c>
      <c r="P170" s="17">
        <f t="shared" si="147"/>
        <v>-0.27</v>
      </c>
      <c r="Q170" s="17">
        <f t="shared" si="147"/>
        <v>-0.3</v>
      </c>
      <c r="R170" s="18">
        <f t="shared" si="147"/>
        <v>-0.95</v>
      </c>
      <c r="S170" s="17">
        <f t="shared" si="147"/>
        <v>0.09999999999999998</v>
      </c>
      <c r="T170" s="17">
        <f t="shared" si="147"/>
        <v>-0.32999999999999996</v>
      </c>
      <c r="U170" s="17">
        <f t="shared" si="147"/>
        <v>-0.25999999999999995</v>
      </c>
      <c r="V170" s="17">
        <f t="shared" si="147"/>
        <v>0.28</v>
      </c>
      <c r="W170" s="25">
        <f t="shared" si="147"/>
        <v>-0.20999999999999974</v>
      </c>
      <c r="X170" s="17">
        <f t="shared" si="147"/>
        <v>-0.18</v>
      </c>
      <c r="Y170" s="17">
        <f t="shared" si="147"/>
        <v>-0.6099999999999999</v>
      </c>
      <c r="Z170" s="17">
        <f t="shared" si="147"/>
        <v>-0.25</v>
      </c>
      <c r="AA170" s="17">
        <f t="shared" si="147"/>
        <v>-0.32999999999999996</v>
      </c>
      <c r="AB170" s="25">
        <f t="shared" si="147"/>
        <v>-1.3699999999999999</v>
      </c>
      <c r="AC170" s="17">
        <f t="shared" si="147"/>
        <v>0.33</v>
      </c>
      <c r="AD170" s="17">
        <f t="shared" si="147"/>
        <v>-0.13</v>
      </c>
      <c r="AE170" s="17">
        <f t="shared" si="147"/>
        <v>-0.26</v>
      </c>
      <c r="AF170" s="17">
        <f t="shared" si="147"/>
        <v>-0.5900000000000001</v>
      </c>
      <c r="AG170" s="25">
        <f t="shared" si="147"/>
        <v>-0.6499999999999999</v>
      </c>
      <c r="AH170" s="27">
        <f t="shared" si="147"/>
        <v>-0.6000000000000001</v>
      </c>
      <c r="AI170" s="27">
        <f t="shared" si="147"/>
        <v>-0.33</v>
      </c>
      <c r="AJ170" s="27">
        <f t="shared" si="147"/>
        <v>-1.23</v>
      </c>
      <c r="AK170" s="27">
        <f t="shared" si="147"/>
        <v>-0.2499999999999999</v>
      </c>
      <c r="AL170" s="26">
        <f t="shared" si="147"/>
        <v>-2.4099999999999993</v>
      </c>
      <c r="AM170" s="23">
        <f t="shared" si="147"/>
        <v>-0.27999999999999997</v>
      </c>
      <c r="AN170" s="23">
        <f t="shared" si="147"/>
        <v>-0.6</v>
      </c>
      <c r="AO170" s="23">
        <f t="shared" si="147"/>
        <v>-0.07000000000000006</v>
      </c>
      <c r="AP170" s="23">
        <f t="shared" si="147"/>
        <v>0.030000000000000027</v>
      </c>
      <c r="AQ170" s="26">
        <f t="shared" si="147"/>
        <v>-0.9199999999999999</v>
      </c>
    </row>
    <row r="171" spans="1:43" ht="11.25">
      <c r="A171" s="16" t="s">
        <v>116</v>
      </c>
      <c r="B171" s="16" t="s">
        <v>116</v>
      </c>
      <c r="C171" s="16" t="s">
        <v>117</v>
      </c>
      <c r="D171" s="17">
        <f aca="true" t="shared" si="148" ref="D171:AF172">D174</f>
        <v>0</v>
      </c>
      <c r="E171" s="17">
        <f t="shared" si="148"/>
        <v>0.01</v>
      </c>
      <c r="F171" s="17">
        <f t="shared" si="148"/>
        <v>0</v>
      </c>
      <c r="G171" s="17">
        <f t="shared" si="148"/>
        <v>0</v>
      </c>
      <c r="H171" s="18">
        <f t="shared" si="148"/>
        <v>0.01</v>
      </c>
      <c r="I171" s="17">
        <f t="shared" si="148"/>
        <v>0</v>
      </c>
      <c r="J171" s="17">
        <f t="shared" si="148"/>
        <v>0</v>
      </c>
      <c r="K171" s="17">
        <f t="shared" si="148"/>
        <v>0</v>
      </c>
      <c r="L171" s="17">
        <f t="shared" si="148"/>
        <v>0.07</v>
      </c>
      <c r="M171" s="18">
        <f t="shared" si="148"/>
        <v>0.07</v>
      </c>
      <c r="N171" s="17">
        <f t="shared" si="148"/>
        <v>0.07</v>
      </c>
      <c r="O171" s="17">
        <f t="shared" si="148"/>
        <v>0.09</v>
      </c>
      <c r="P171" s="17">
        <f t="shared" si="148"/>
        <v>0.07</v>
      </c>
      <c r="Q171" s="17">
        <f t="shared" si="148"/>
        <v>0.11</v>
      </c>
      <c r="R171" s="18">
        <f t="shared" si="148"/>
        <v>0.34</v>
      </c>
      <c r="S171" s="17">
        <f t="shared" si="148"/>
        <v>0.29</v>
      </c>
      <c r="T171" s="17">
        <f t="shared" si="148"/>
        <v>0.27</v>
      </c>
      <c r="U171" s="17">
        <f t="shared" si="148"/>
        <v>0.33</v>
      </c>
      <c r="V171" s="17">
        <f t="shared" si="148"/>
        <v>0.44</v>
      </c>
      <c r="W171" s="25">
        <f t="shared" si="148"/>
        <v>1.33</v>
      </c>
      <c r="X171" s="17">
        <f t="shared" si="148"/>
        <v>0.27</v>
      </c>
      <c r="Y171" s="17">
        <f t="shared" si="148"/>
        <v>0.33</v>
      </c>
      <c r="Z171" s="17">
        <f t="shared" si="148"/>
        <v>0.4</v>
      </c>
      <c r="AA171" s="17">
        <f t="shared" si="148"/>
        <v>0.51</v>
      </c>
      <c r="AB171" s="20">
        <f t="shared" si="148"/>
        <v>1.51</v>
      </c>
      <c r="AC171" s="17">
        <f t="shared" si="148"/>
        <v>0.75</v>
      </c>
      <c r="AD171" s="17">
        <f t="shared" si="148"/>
        <v>0.52</v>
      </c>
      <c r="AE171" s="17">
        <f t="shared" si="148"/>
        <v>0.4</v>
      </c>
      <c r="AF171" s="17">
        <f t="shared" si="148"/>
        <v>0.31</v>
      </c>
      <c r="AG171" s="20">
        <f>SUM(AC171:AF171)</f>
        <v>1.98</v>
      </c>
      <c r="AH171" s="27">
        <f aca="true" t="shared" si="149" ref="AH171:AK172">AH174</f>
        <v>0.32</v>
      </c>
      <c r="AI171" s="27">
        <f t="shared" si="149"/>
        <v>0.42</v>
      </c>
      <c r="AJ171" s="27">
        <f t="shared" si="149"/>
        <v>0.45</v>
      </c>
      <c r="AK171" s="27">
        <f t="shared" si="149"/>
        <v>0.89</v>
      </c>
      <c r="AL171" s="22">
        <f t="shared" si="129"/>
        <v>2.08</v>
      </c>
      <c r="AM171" s="23">
        <v>0.31</v>
      </c>
      <c r="AN171" s="23">
        <v>0.35</v>
      </c>
      <c r="AO171" s="23">
        <v>0.74</v>
      </c>
      <c r="AP171" s="23">
        <v>0.68</v>
      </c>
      <c r="AQ171" s="22">
        <f t="shared" si="130"/>
        <v>2.08</v>
      </c>
    </row>
    <row r="172" spans="1:43" ht="11.25">
      <c r="A172" s="16" t="s">
        <v>118</v>
      </c>
      <c r="B172" s="16" t="s">
        <v>118</v>
      </c>
      <c r="C172" s="16" t="s">
        <v>119</v>
      </c>
      <c r="D172" s="17">
        <f t="shared" si="148"/>
        <v>0.16</v>
      </c>
      <c r="E172" s="17">
        <f t="shared" si="148"/>
        <v>0.23</v>
      </c>
      <c r="F172" s="17">
        <f t="shared" si="148"/>
        <v>0.2</v>
      </c>
      <c r="G172" s="17">
        <f t="shared" si="148"/>
        <v>0.34</v>
      </c>
      <c r="H172" s="18">
        <f t="shared" si="148"/>
        <v>0.9300000000000002</v>
      </c>
      <c r="I172" s="17">
        <f t="shared" si="148"/>
        <v>0.2</v>
      </c>
      <c r="J172" s="17">
        <f t="shared" si="148"/>
        <v>0.4</v>
      </c>
      <c r="K172" s="17">
        <f t="shared" si="148"/>
        <v>0.21</v>
      </c>
      <c r="L172" s="17">
        <f t="shared" si="148"/>
        <v>0.29</v>
      </c>
      <c r="M172" s="18">
        <f t="shared" si="148"/>
        <v>1.1</v>
      </c>
      <c r="N172" s="17">
        <f t="shared" si="148"/>
        <v>0.18</v>
      </c>
      <c r="O172" s="17">
        <f t="shared" si="148"/>
        <v>0.36</v>
      </c>
      <c r="P172" s="17">
        <f t="shared" si="148"/>
        <v>0.34</v>
      </c>
      <c r="Q172" s="17">
        <f t="shared" si="148"/>
        <v>0.41</v>
      </c>
      <c r="R172" s="18">
        <f t="shared" si="148"/>
        <v>1.29</v>
      </c>
      <c r="S172" s="17">
        <f t="shared" si="148"/>
        <v>0.19</v>
      </c>
      <c r="T172" s="17">
        <f t="shared" si="148"/>
        <v>0.6</v>
      </c>
      <c r="U172" s="17">
        <f t="shared" si="148"/>
        <v>0.59</v>
      </c>
      <c r="V172" s="17">
        <f t="shared" si="148"/>
        <v>0.16</v>
      </c>
      <c r="W172" s="25">
        <f t="shared" si="148"/>
        <v>1.5399999999999998</v>
      </c>
      <c r="X172" s="17">
        <f t="shared" si="148"/>
        <v>0.45</v>
      </c>
      <c r="Y172" s="17">
        <f t="shared" si="148"/>
        <v>0.94</v>
      </c>
      <c r="Z172" s="17">
        <f t="shared" si="148"/>
        <v>0.65</v>
      </c>
      <c r="AA172" s="17">
        <f t="shared" si="148"/>
        <v>0.84</v>
      </c>
      <c r="AB172" s="20">
        <f t="shared" si="148"/>
        <v>2.88</v>
      </c>
      <c r="AC172" s="17">
        <f t="shared" si="148"/>
        <v>0.42</v>
      </c>
      <c r="AD172" s="17">
        <f t="shared" si="148"/>
        <v>0.65</v>
      </c>
      <c r="AE172" s="17">
        <f t="shared" si="148"/>
        <v>0.66</v>
      </c>
      <c r="AF172" s="17">
        <f t="shared" si="148"/>
        <v>0.9</v>
      </c>
      <c r="AG172" s="20">
        <f>SUM(AC172:AF172)</f>
        <v>2.63</v>
      </c>
      <c r="AH172" s="27">
        <f t="shared" si="149"/>
        <v>0.92</v>
      </c>
      <c r="AI172" s="27">
        <f t="shared" si="149"/>
        <v>0.75</v>
      </c>
      <c r="AJ172" s="27">
        <f t="shared" si="149"/>
        <v>1.68</v>
      </c>
      <c r="AK172" s="27">
        <f t="shared" si="149"/>
        <v>1.14</v>
      </c>
      <c r="AL172" s="22">
        <f t="shared" si="129"/>
        <v>4.489999999999999</v>
      </c>
      <c r="AM172" s="23">
        <v>0.59</v>
      </c>
      <c r="AN172" s="23">
        <v>0.95</v>
      </c>
      <c r="AO172" s="23">
        <v>0.81</v>
      </c>
      <c r="AP172" s="23">
        <v>0.65</v>
      </c>
      <c r="AQ172" s="22">
        <f t="shared" si="130"/>
        <v>3</v>
      </c>
    </row>
    <row r="173" spans="1:43" ht="11.25">
      <c r="A173" s="30" t="s">
        <v>270</v>
      </c>
      <c r="B173" s="30" t="s">
        <v>271</v>
      </c>
      <c r="C173" s="16" t="s">
        <v>272</v>
      </c>
      <c r="D173" s="17">
        <f aca="true" t="shared" si="150" ref="D173:AQ173">D174-D175</f>
        <v>-0.16</v>
      </c>
      <c r="E173" s="17">
        <f t="shared" si="150"/>
        <v>-0.22</v>
      </c>
      <c r="F173" s="17">
        <f t="shared" si="150"/>
        <v>-0.2</v>
      </c>
      <c r="G173" s="17">
        <f t="shared" si="150"/>
        <v>-0.34</v>
      </c>
      <c r="H173" s="18">
        <f t="shared" si="150"/>
        <v>-0.9200000000000002</v>
      </c>
      <c r="I173" s="17">
        <f t="shared" si="150"/>
        <v>-0.2</v>
      </c>
      <c r="J173" s="17">
        <f t="shared" si="150"/>
        <v>-0.4</v>
      </c>
      <c r="K173" s="17">
        <f t="shared" si="150"/>
        <v>-0.21</v>
      </c>
      <c r="L173" s="17">
        <f t="shared" si="150"/>
        <v>-0.21999999999999997</v>
      </c>
      <c r="M173" s="18">
        <f t="shared" si="150"/>
        <v>-1.03</v>
      </c>
      <c r="N173" s="17">
        <f t="shared" si="150"/>
        <v>-0.10999999999999999</v>
      </c>
      <c r="O173" s="17">
        <f t="shared" si="150"/>
        <v>-0.27</v>
      </c>
      <c r="P173" s="17">
        <f t="shared" si="150"/>
        <v>-0.27</v>
      </c>
      <c r="Q173" s="17">
        <f t="shared" si="150"/>
        <v>-0.3</v>
      </c>
      <c r="R173" s="18">
        <f t="shared" si="150"/>
        <v>-0.95</v>
      </c>
      <c r="S173" s="17">
        <f t="shared" si="150"/>
        <v>0.09999999999999998</v>
      </c>
      <c r="T173" s="17">
        <f t="shared" si="150"/>
        <v>-0.32999999999999996</v>
      </c>
      <c r="U173" s="17">
        <f t="shared" si="150"/>
        <v>-0.25999999999999995</v>
      </c>
      <c r="V173" s="17">
        <f t="shared" si="150"/>
        <v>0.28</v>
      </c>
      <c r="W173" s="25">
        <f t="shared" si="150"/>
        <v>-0.20999999999999974</v>
      </c>
      <c r="X173" s="17">
        <f t="shared" si="150"/>
        <v>-0.18</v>
      </c>
      <c r="Y173" s="17">
        <f t="shared" si="150"/>
        <v>-0.6099999999999999</v>
      </c>
      <c r="Z173" s="17">
        <f t="shared" si="150"/>
        <v>-0.25</v>
      </c>
      <c r="AA173" s="17">
        <f t="shared" si="150"/>
        <v>-0.32999999999999996</v>
      </c>
      <c r="AB173" s="25">
        <f t="shared" si="150"/>
        <v>-1.3699999999999999</v>
      </c>
      <c r="AC173" s="17">
        <f t="shared" si="150"/>
        <v>0.33</v>
      </c>
      <c r="AD173" s="17">
        <f t="shared" si="150"/>
        <v>-0.13</v>
      </c>
      <c r="AE173" s="17">
        <f t="shared" si="150"/>
        <v>-0.26</v>
      </c>
      <c r="AF173" s="17">
        <f t="shared" si="150"/>
        <v>-0.5900000000000001</v>
      </c>
      <c r="AG173" s="25">
        <f t="shared" si="150"/>
        <v>-0.6499999999999999</v>
      </c>
      <c r="AH173" s="27">
        <f t="shared" si="150"/>
        <v>-0.6000000000000001</v>
      </c>
      <c r="AI173" s="27">
        <f t="shared" si="150"/>
        <v>-0.33</v>
      </c>
      <c r="AJ173" s="27">
        <f t="shared" si="150"/>
        <v>-1.23</v>
      </c>
      <c r="AK173" s="27">
        <f t="shared" si="150"/>
        <v>-0.2499999999999999</v>
      </c>
      <c r="AL173" s="26">
        <f t="shared" si="150"/>
        <v>-2.4099999999999993</v>
      </c>
      <c r="AM173" s="23">
        <f t="shared" si="150"/>
        <v>-0.26999999999999996</v>
      </c>
      <c r="AN173" s="23">
        <f t="shared" si="150"/>
        <v>-0.6099999999999999</v>
      </c>
      <c r="AO173" s="23">
        <f t="shared" si="150"/>
        <v>-0.050000000000000044</v>
      </c>
      <c r="AP173" s="23">
        <f t="shared" si="150"/>
        <v>-0.050000000000000044</v>
      </c>
      <c r="AQ173" s="26">
        <f t="shared" si="150"/>
        <v>-0.98</v>
      </c>
    </row>
    <row r="174" spans="1:43" ht="11.25">
      <c r="A174" s="16" t="s">
        <v>143</v>
      </c>
      <c r="B174" s="16" t="s">
        <v>143</v>
      </c>
      <c r="C174" s="16" t="s">
        <v>144</v>
      </c>
      <c r="D174" s="17">
        <v>0</v>
      </c>
      <c r="E174" s="17">
        <v>0.01</v>
      </c>
      <c r="F174" s="17">
        <v>0</v>
      </c>
      <c r="G174" s="17">
        <v>0</v>
      </c>
      <c r="H174" s="18">
        <f>SUM(D174:G174)</f>
        <v>0.01</v>
      </c>
      <c r="I174" s="17">
        <v>0</v>
      </c>
      <c r="J174" s="17">
        <v>0</v>
      </c>
      <c r="K174" s="17">
        <v>0</v>
      </c>
      <c r="L174" s="17">
        <v>0.07</v>
      </c>
      <c r="M174" s="18">
        <f>SUM(I174:L174)</f>
        <v>0.07</v>
      </c>
      <c r="N174" s="17">
        <v>0.07</v>
      </c>
      <c r="O174" s="17">
        <v>0.09</v>
      </c>
      <c r="P174" s="17">
        <v>0.07</v>
      </c>
      <c r="Q174" s="17">
        <v>0.11</v>
      </c>
      <c r="R174" s="18">
        <f>SUM(N174:Q174)</f>
        <v>0.34</v>
      </c>
      <c r="S174" s="17">
        <v>0.29</v>
      </c>
      <c r="T174" s="17">
        <v>0.27</v>
      </c>
      <c r="U174" s="17">
        <v>0.33</v>
      </c>
      <c r="V174" s="17">
        <v>0.44</v>
      </c>
      <c r="W174" s="25">
        <f>SUM(S174:V174)</f>
        <v>1.33</v>
      </c>
      <c r="X174" s="17">
        <v>0.27</v>
      </c>
      <c r="Y174" s="17">
        <v>0.33</v>
      </c>
      <c r="Z174" s="17">
        <v>0.4</v>
      </c>
      <c r="AA174" s="17">
        <v>0.51</v>
      </c>
      <c r="AB174" s="20">
        <f>SUM(X174:AA174)</f>
        <v>1.51</v>
      </c>
      <c r="AC174" s="17">
        <v>0.75</v>
      </c>
      <c r="AD174" s="17">
        <v>0.52</v>
      </c>
      <c r="AE174" s="17">
        <v>0.4</v>
      </c>
      <c r="AF174" s="17">
        <v>0.31</v>
      </c>
      <c r="AG174" s="20">
        <f>SUM(AC174:AF174)</f>
        <v>1.98</v>
      </c>
      <c r="AH174" s="27">
        <v>0.32</v>
      </c>
      <c r="AI174" s="27">
        <v>0.42</v>
      </c>
      <c r="AJ174" s="27">
        <v>0.45</v>
      </c>
      <c r="AK174" s="27">
        <v>0.89</v>
      </c>
      <c r="AL174" s="22">
        <f>SUM(AH174:AK174)</f>
        <v>2.08</v>
      </c>
      <c r="AM174" s="23">
        <v>0.31</v>
      </c>
      <c r="AN174" s="23">
        <v>0.34</v>
      </c>
      <c r="AO174" s="23">
        <v>0.74</v>
      </c>
      <c r="AP174" s="23">
        <v>0.74</v>
      </c>
      <c r="AQ174" s="22">
        <f>SUM(AM174:AP174)</f>
        <v>2.13</v>
      </c>
    </row>
    <row r="175" spans="1:43" ht="11.25">
      <c r="A175" s="16" t="s">
        <v>145</v>
      </c>
      <c r="B175" s="16" t="s">
        <v>145</v>
      </c>
      <c r="C175" s="16" t="s">
        <v>146</v>
      </c>
      <c r="D175" s="17">
        <v>0.16</v>
      </c>
      <c r="E175" s="17">
        <v>0.23</v>
      </c>
      <c r="F175" s="17">
        <v>0.2</v>
      </c>
      <c r="G175" s="17">
        <v>0.34</v>
      </c>
      <c r="H175" s="18">
        <f>SUM(D175:G175)</f>
        <v>0.9300000000000002</v>
      </c>
      <c r="I175" s="17">
        <v>0.2</v>
      </c>
      <c r="J175" s="17">
        <v>0.4</v>
      </c>
      <c r="K175" s="17">
        <v>0.21</v>
      </c>
      <c r="L175" s="17">
        <v>0.29</v>
      </c>
      <c r="M175" s="18">
        <f>SUM(I175:L175)</f>
        <v>1.1</v>
      </c>
      <c r="N175" s="17">
        <v>0.18</v>
      </c>
      <c r="O175" s="17">
        <v>0.36</v>
      </c>
      <c r="P175" s="17">
        <v>0.34</v>
      </c>
      <c r="Q175" s="17">
        <v>0.41</v>
      </c>
      <c r="R175" s="18">
        <f>SUM(N175:Q175)</f>
        <v>1.29</v>
      </c>
      <c r="S175" s="17">
        <v>0.19</v>
      </c>
      <c r="T175" s="17">
        <v>0.6</v>
      </c>
      <c r="U175" s="17">
        <v>0.59</v>
      </c>
      <c r="V175" s="17">
        <v>0.16</v>
      </c>
      <c r="W175" s="25">
        <f>SUM(S175:V175)</f>
        <v>1.5399999999999998</v>
      </c>
      <c r="X175" s="17">
        <v>0.45</v>
      </c>
      <c r="Y175" s="17">
        <v>0.94</v>
      </c>
      <c r="Z175" s="17">
        <v>0.65</v>
      </c>
      <c r="AA175" s="17">
        <v>0.84</v>
      </c>
      <c r="AB175" s="20">
        <f>SUM(X175:AA175)</f>
        <v>2.88</v>
      </c>
      <c r="AC175" s="17">
        <v>0.42</v>
      </c>
      <c r="AD175" s="17">
        <v>0.65</v>
      </c>
      <c r="AE175" s="17">
        <v>0.66</v>
      </c>
      <c r="AF175" s="17">
        <v>0.9</v>
      </c>
      <c r="AG175" s="20">
        <f>SUM(AC175:AF175)</f>
        <v>2.63</v>
      </c>
      <c r="AH175" s="27">
        <v>0.92</v>
      </c>
      <c r="AI175" s="27">
        <v>0.75</v>
      </c>
      <c r="AJ175" s="27">
        <v>1.68</v>
      </c>
      <c r="AK175" s="27">
        <v>1.14</v>
      </c>
      <c r="AL175" s="22">
        <f>SUM(AH175:AK175)</f>
        <v>4.489999999999999</v>
      </c>
      <c r="AM175" s="23">
        <v>0.58</v>
      </c>
      <c r="AN175" s="23">
        <v>0.95</v>
      </c>
      <c r="AO175" s="23">
        <v>0.79</v>
      </c>
      <c r="AP175" s="23">
        <v>0.79</v>
      </c>
      <c r="AQ175" s="22">
        <f>SUM(AM175:AP175)</f>
        <v>3.11</v>
      </c>
    </row>
    <row r="176" spans="1:43" s="24" customFormat="1" ht="12" customHeight="1">
      <c r="A176" s="30" t="s">
        <v>273</v>
      </c>
      <c r="B176" s="30" t="s">
        <v>274</v>
      </c>
      <c r="C176" s="16" t="s">
        <v>275</v>
      </c>
      <c r="D176" s="17">
        <f aca="true" t="shared" si="151" ref="D176:AQ176">D177-D178</f>
        <v>-3.460000000000001</v>
      </c>
      <c r="E176" s="17">
        <f t="shared" si="151"/>
        <v>-2.2800000000000002</v>
      </c>
      <c r="F176" s="17">
        <f t="shared" si="151"/>
        <v>-3.799999999999999</v>
      </c>
      <c r="G176" s="17">
        <f t="shared" si="151"/>
        <v>-3.8</v>
      </c>
      <c r="H176" s="18">
        <f t="shared" si="151"/>
        <v>-13.34</v>
      </c>
      <c r="I176" s="17">
        <f t="shared" si="151"/>
        <v>2.09</v>
      </c>
      <c r="J176" s="17">
        <f t="shared" si="151"/>
        <v>0.6899999999999995</v>
      </c>
      <c r="K176" s="17">
        <f t="shared" si="151"/>
        <v>-0.2600000000000007</v>
      </c>
      <c r="L176" s="17">
        <f t="shared" si="151"/>
        <v>3.620000000000001</v>
      </c>
      <c r="M176" s="18">
        <f t="shared" si="151"/>
        <v>6.139999999999997</v>
      </c>
      <c r="N176" s="17">
        <f t="shared" si="151"/>
        <v>-0.5600000000000005</v>
      </c>
      <c r="O176" s="17">
        <f t="shared" si="151"/>
        <v>2.1899999999999995</v>
      </c>
      <c r="P176" s="17">
        <f t="shared" si="151"/>
        <v>1.5899999999999999</v>
      </c>
      <c r="Q176" s="17">
        <f t="shared" si="151"/>
        <v>2.139999999999999</v>
      </c>
      <c r="R176" s="18">
        <f t="shared" si="151"/>
        <v>5.359999999999999</v>
      </c>
      <c r="S176" s="17">
        <f t="shared" si="151"/>
        <v>-1.4900000000000002</v>
      </c>
      <c r="T176" s="17">
        <f t="shared" si="151"/>
        <v>1.9399999999999995</v>
      </c>
      <c r="U176" s="17">
        <f t="shared" si="151"/>
        <v>0.5700000000000003</v>
      </c>
      <c r="V176" s="17">
        <f t="shared" si="151"/>
        <v>3.1800000000000015</v>
      </c>
      <c r="W176" s="25">
        <f t="shared" si="151"/>
        <v>4.20000000000001</v>
      </c>
      <c r="X176" s="17">
        <f t="shared" si="151"/>
        <v>-2.8500000000000014</v>
      </c>
      <c r="Y176" s="17">
        <f t="shared" si="151"/>
        <v>-1.7599999999999998</v>
      </c>
      <c r="Z176" s="17">
        <f t="shared" si="151"/>
        <v>-0.9299999999999979</v>
      </c>
      <c r="AA176" s="17">
        <f t="shared" si="151"/>
        <v>2.2700000000000014</v>
      </c>
      <c r="AB176" s="25">
        <f t="shared" si="151"/>
        <v>-3.270000000000003</v>
      </c>
      <c r="AC176" s="17">
        <f t="shared" si="151"/>
        <v>-3.58</v>
      </c>
      <c r="AD176" s="17">
        <f t="shared" si="151"/>
        <v>0.05000000000000071</v>
      </c>
      <c r="AE176" s="17">
        <f t="shared" si="151"/>
        <v>0.16000000000000014</v>
      </c>
      <c r="AF176" s="17">
        <f t="shared" si="151"/>
        <v>2.039999999999999</v>
      </c>
      <c r="AG176" s="25">
        <f t="shared" si="151"/>
        <v>-1.3299999999999983</v>
      </c>
      <c r="AH176" s="27">
        <f t="shared" si="151"/>
        <v>-2.2300000000000004</v>
      </c>
      <c r="AI176" s="27">
        <f t="shared" si="151"/>
        <v>-1.2600000000000007</v>
      </c>
      <c r="AJ176" s="27">
        <f t="shared" si="151"/>
        <v>-0.33999999999999986</v>
      </c>
      <c r="AK176" s="27">
        <f t="shared" si="151"/>
        <v>2.6499999999999986</v>
      </c>
      <c r="AL176" s="26">
        <f t="shared" si="151"/>
        <v>-1.1799999999999997</v>
      </c>
      <c r="AM176" s="23">
        <f t="shared" si="151"/>
        <v>-0.5800000000000001</v>
      </c>
      <c r="AN176" s="23">
        <f t="shared" si="151"/>
        <v>0.39000000000000057</v>
      </c>
      <c r="AO176" s="23">
        <f t="shared" si="151"/>
        <v>-0.019999999999999574</v>
      </c>
      <c r="AP176" s="23">
        <f t="shared" si="151"/>
        <v>0.990000000000002</v>
      </c>
      <c r="AQ176" s="26">
        <f t="shared" si="151"/>
        <v>0.7800000000000011</v>
      </c>
    </row>
    <row r="177" spans="1:43" ht="11.25">
      <c r="A177" s="16" t="s">
        <v>116</v>
      </c>
      <c r="B177" s="16" t="s">
        <v>116</v>
      </c>
      <c r="C177" s="16" t="s">
        <v>117</v>
      </c>
      <c r="D177" s="17">
        <v>4.5</v>
      </c>
      <c r="E177" s="17">
        <v>6.13</v>
      </c>
      <c r="F177" s="17">
        <v>5.550000000000001</v>
      </c>
      <c r="G177" s="17">
        <v>5.55</v>
      </c>
      <c r="H177" s="18">
        <f>SUM(D177:G177)</f>
        <v>21.73</v>
      </c>
      <c r="I177" s="17">
        <v>8.69</v>
      </c>
      <c r="J177" s="17">
        <v>7.529999999999999</v>
      </c>
      <c r="K177" s="17">
        <v>7.22</v>
      </c>
      <c r="L177" s="17">
        <v>14.350000000000001</v>
      </c>
      <c r="M177" s="18">
        <f>SUM(I177:L177)</f>
        <v>37.79</v>
      </c>
      <c r="N177" s="17">
        <v>6.27</v>
      </c>
      <c r="O177" s="17">
        <v>10.24</v>
      </c>
      <c r="P177" s="17">
        <v>10.82</v>
      </c>
      <c r="Q177" s="17">
        <v>14.669999999999998</v>
      </c>
      <c r="R177" s="18">
        <f>SUM(N177:Q177)</f>
        <v>42</v>
      </c>
      <c r="S177" s="17">
        <v>8.26</v>
      </c>
      <c r="T177" s="17">
        <v>9.66</v>
      </c>
      <c r="U177" s="17">
        <v>8.86</v>
      </c>
      <c r="V177" s="17">
        <v>12.38</v>
      </c>
      <c r="W177" s="25">
        <f>SUM(S177:V177)</f>
        <v>39.160000000000004</v>
      </c>
      <c r="X177" s="17">
        <v>7.41</v>
      </c>
      <c r="Y177" s="17">
        <v>9.02</v>
      </c>
      <c r="Z177" s="17">
        <v>9.530000000000001</v>
      </c>
      <c r="AA177" s="17">
        <v>13.08</v>
      </c>
      <c r="AB177" s="20">
        <f>SUM(X177:AA177)</f>
        <v>39.04</v>
      </c>
      <c r="AC177" s="17">
        <v>7.9399999999999995</v>
      </c>
      <c r="AD177" s="17">
        <v>9.48</v>
      </c>
      <c r="AE177" s="17">
        <v>8.58</v>
      </c>
      <c r="AF177" s="17">
        <v>10.68</v>
      </c>
      <c r="AG177" s="20">
        <f>SUM(AC177:AF177)</f>
        <v>36.68</v>
      </c>
      <c r="AH177" s="27">
        <v>5.99</v>
      </c>
      <c r="AI177" s="27">
        <v>7.12</v>
      </c>
      <c r="AJ177" s="27">
        <v>7.359999999999999</v>
      </c>
      <c r="AK177" s="27">
        <v>11.43</v>
      </c>
      <c r="AL177" s="22">
        <f>SUM(AH177:AK177)</f>
        <v>31.9</v>
      </c>
      <c r="AM177" s="23">
        <v>7.4399999999999995</v>
      </c>
      <c r="AN177" s="23">
        <v>8.73</v>
      </c>
      <c r="AO177" s="23">
        <v>7.710000000000001</v>
      </c>
      <c r="AP177" s="23">
        <v>12.870000000000001</v>
      </c>
      <c r="AQ177" s="22">
        <f>SUM(AM177:AP177)</f>
        <v>36.75</v>
      </c>
    </row>
    <row r="178" spans="1:43" ht="11.25">
      <c r="A178" s="16" t="s">
        <v>118</v>
      </c>
      <c r="B178" s="16" t="s">
        <v>118</v>
      </c>
      <c r="C178" s="16" t="s">
        <v>119</v>
      </c>
      <c r="D178" s="17">
        <v>7.960000000000001</v>
      </c>
      <c r="E178" s="17">
        <v>8.41</v>
      </c>
      <c r="F178" s="17">
        <v>9.35</v>
      </c>
      <c r="G178" s="17">
        <v>9.35</v>
      </c>
      <c r="H178" s="18">
        <f>SUM(D178:G178)</f>
        <v>35.07</v>
      </c>
      <c r="I178" s="17">
        <v>6.6</v>
      </c>
      <c r="J178" s="17">
        <v>6.84</v>
      </c>
      <c r="K178" s="17">
        <v>7.48</v>
      </c>
      <c r="L178" s="17">
        <v>10.73</v>
      </c>
      <c r="M178" s="18">
        <f>SUM(I178:L178)</f>
        <v>31.650000000000002</v>
      </c>
      <c r="N178" s="17">
        <v>6.83</v>
      </c>
      <c r="O178" s="17">
        <v>8.05</v>
      </c>
      <c r="P178" s="17">
        <v>9.23</v>
      </c>
      <c r="Q178" s="17">
        <v>12.53</v>
      </c>
      <c r="R178" s="18">
        <f>SUM(N178:Q178)</f>
        <v>36.64</v>
      </c>
      <c r="S178" s="17">
        <v>9.75</v>
      </c>
      <c r="T178" s="17">
        <v>7.720000000000001</v>
      </c>
      <c r="U178" s="17">
        <v>8.29</v>
      </c>
      <c r="V178" s="17">
        <v>9.2</v>
      </c>
      <c r="W178" s="25">
        <f>SUM(S178:V178)</f>
        <v>34.959999999999994</v>
      </c>
      <c r="X178" s="17">
        <v>10.260000000000002</v>
      </c>
      <c r="Y178" s="17">
        <v>10.78</v>
      </c>
      <c r="Z178" s="17">
        <v>10.459999999999999</v>
      </c>
      <c r="AA178" s="17">
        <v>10.809999999999999</v>
      </c>
      <c r="AB178" s="20">
        <f>SUM(X178:AA178)</f>
        <v>42.31</v>
      </c>
      <c r="AC178" s="17">
        <v>11.52</v>
      </c>
      <c r="AD178" s="17">
        <v>9.43</v>
      </c>
      <c r="AE178" s="17">
        <v>8.42</v>
      </c>
      <c r="AF178" s="17">
        <v>8.64</v>
      </c>
      <c r="AG178" s="20">
        <f>SUM(AC178:AF178)</f>
        <v>38.01</v>
      </c>
      <c r="AH178" s="27">
        <v>8.22</v>
      </c>
      <c r="AI178" s="27">
        <v>8.38</v>
      </c>
      <c r="AJ178" s="27">
        <v>7.699999999999999</v>
      </c>
      <c r="AK178" s="27">
        <v>8.780000000000001</v>
      </c>
      <c r="AL178" s="22">
        <f>SUM(AH178:AK178)</f>
        <v>33.08</v>
      </c>
      <c r="AM178" s="23">
        <v>8.02</v>
      </c>
      <c r="AN178" s="23">
        <v>8.34</v>
      </c>
      <c r="AO178" s="23">
        <v>7.73</v>
      </c>
      <c r="AP178" s="23">
        <v>11.879999999999999</v>
      </c>
      <c r="AQ178" s="22">
        <f>SUM(AM178:AP178)</f>
        <v>35.97</v>
      </c>
    </row>
    <row r="179" spans="1:43" s="24" customFormat="1" ht="11.25">
      <c r="A179" s="33" t="s">
        <v>276</v>
      </c>
      <c r="B179" s="33" t="s">
        <v>277</v>
      </c>
      <c r="C179" s="8" t="s">
        <v>278</v>
      </c>
      <c r="D179" s="9">
        <f aca="true" t="shared" si="152" ref="D179:AQ179">D180-D181</f>
        <v>26.829999999999984</v>
      </c>
      <c r="E179" s="9">
        <f t="shared" si="152"/>
        <v>79.60000000000002</v>
      </c>
      <c r="F179" s="9">
        <f t="shared" si="152"/>
        <v>80.59999999999998</v>
      </c>
      <c r="G179" s="9">
        <f t="shared" si="152"/>
        <v>135.14000000000001</v>
      </c>
      <c r="H179" s="10">
        <f t="shared" si="152"/>
        <v>322.17</v>
      </c>
      <c r="I179" s="9">
        <f t="shared" si="152"/>
        <v>94.63999999999999</v>
      </c>
      <c r="J179" s="9">
        <f t="shared" si="152"/>
        <v>116.41</v>
      </c>
      <c r="K179" s="9">
        <f t="shared" si="152"/>
        <v>144.66</v>
      </c>
      <c r="L179" s="9">
        <f t="shared" si="152"/>
        <v>150.01</v>
      </c>
      <c r="M179" s="10">
        <f t="shared" si="152"/>
        <v>505.72</v>
      </c>
      <c r="N179" s="9">
        <f t="shared" si="152"/>
        <v>116.57</v>
      </c>
      <c r="O179" s="9">
        <f t="shared" si="152"/>
        <v>138.33999999999997</v>
      </c>
      <c r="P179" s="9">
        <f t="shared" si="152"/>
        <v>165.56</v>
      </c>
      <c r="Q179" s="9">
        <f t="shared" si="152"/>
        <v>157.04999999999995</v>
      </c>
      <c r="R179" s="10">
        <f t="shared" si="152"/>
        <v>577.52</v>
      </c>
      <c r="S179" s="9">
        <f t="shared" si="152"/>
        <v>169.27</v>
      </c>
      <c r="T179" s="9">
        <f t="shared" si="152"/>
        <v>184.03000000000003</v>
      </c>
      <c r="U179" s="9">
        <f t="shared" si="152"/>
        <v>240.19999999999993</v>
      </c>
      <c r="V179" s="9">
        <f t="shared" si="152"/>
        <v>222.76999999999995</v>
      </c>
      <c r="W179" s="11">
        <f t="shared" si="152"/>
        <v>816.27</v>
      </c>
      <c r="X179" s="12">
        <f t="shared" si="152"/>
        <v>173.65</v>
      </c>
      <c r="Y179" s="12">
        <f t="shared" si="152"/>
        <v>183.59999999999997</v>
      </c>
      <c r="Z179" s="12">
        <f t="shared" si="152"/>
        <v>238.58999999999997</v>
      </c>
      <c r="AA179" s="12">
        <f t="shared" si="152"/>
        <v>275.12</v>
      </c>
      <c r="AB179" s="11">
        <f t="shared" si="152"/>
        <v>870.96</v>
      </c>
      <c r="AC179" s="12">
        <f t="shared" si="152"/>
        <v>157.28</v>
      </c>
      <c r="AD179" s="12">
        <f t="shared" si="152"/>
        <v>218.48000000000005</v>
      </c>
      <c r="AE179" s="12">
        <f t="shared" si="152"/>
        <v>228.99</v>
      </c>
      <c r="AF179" s="12">
        <f t="shared" si="152"/>
        <v>218.36999999999995</v>
      </c>
      <c r="AG179" s="11">
        <f t="shared" si="152"/>
        <v>823.1200000000001</v>
      </c>
      <c r="AH179" s="13">
        <f t="shared" si="152"/>
        <v>94.77999999999999</v>
      </c>
      <c r="AI179" s="13">
        <f t="shared" si="152"/>
        <v>72.87000000000003</v>
      </c>
      <c r="AJ179" s="13">
        <f t="shared" si="152"/>
        <v>140.33000000000004</v>
      </c>
      <c r="AK179" s="13">
        <f t="shared" si="152"/>
        <v>149.91000000000003</v>
      </c>
      <c r="AL179" s="14">
        <f t="shared" si="152"/>
        <v>457.8900000000002</v>
      </c>
      <c r="AM179" s="15">
        <f t="shared" si="152"/>
        <v>91.82</v>
      </c>
      <c r="AN179" s="15">
        <f t="shared" si="152"/>
        <v>129.35</v>
      </c>
      <c r="AO179" s="15">
        <f t="shared" si="152"/>
        <v>104.43000000000002</v>
      </c>
      <c r="AP179" s="15">
        <f t="shared" si="152"/>
        <v>123.54999999999997</v>
      </c>
      <c r="AQ179" s="14">
        <f t="shared" si="152"/>
        <v>449.14999999999986</v>
      </c>
    </row>
    <row r="180" spans="1:43" ht="11.25">
      <c r="A180" s="16" t="s">
        <v>109</v>
      </c>
      <c r="B180" s="16" t="s">
        <v>109</v>
      </c>
      <c r="C180" s="16" t="s">
        <v>110</v>
      </c>
      <c r="D180" s="17">
        <f aca="true" t="shared" si="153" ref="D180:AF181">+D183+D186+D235</f>
        <v>102.80999999999999</v>
      </c>
      <c r="E180" s="17">
        <f t="shared" si="153"/>
        <v>150.85000000000002</v>
      </c>
      <c r="F180" s="17">
        <f t="shared" si="153"/>
        <v>155.7</v>
      </c>
      <c r="G180" s="17">
        <f t="shared" si="153"/>
        <v>181.82000000000002</v>
      </c>
      <c r="H180" s="18">
        <f t="shared" si="153"/>
        <v>591.1800000000001</v>
      </c>
      <c r="I180" s="17">
        <f t="shared" si="153"/>
        <v>150.57</v>
      </c>
      <c r="J180" s="17">
        <f t="shared" si="153"/>
        <v>178.54</v>
      </c>
      <c r="K180" s="17">
        <f t="shared" si="153"/>
        <v>220.47</v>
      </c>
      <c r="L180" s="17">
        <f t="shared" si="153"/>
        <v>216.34</v>
      </c>
      <c r="M180" s="18">
        <f t="shared" si="153"/>
        <v>765.9200000000001</v>
      </c>
      <c r="N180" s="17">
        <f t="shared" si="153"/>
        <v>174.03</v>
      </c>
      <c r="O180" s="17">
        <f t="shared" si="153"/>
        <v>239.65</v>
      </c>
      <c r="P180" s="17">
        <f t="shared" si="153"/>
        <v>265.81</v>
      </c>
      <c r="Q180" s="17">
        <f t="shared" si="153"/>
        <v>253.85999999999999</v>
      </c>
      <c r="R180" s="18">
        <f t="shared" si="153"/>
        <v>933.35</v>
      </c>
      <c r="S180" s="17">
        <f t="shared" si="153"/>
        <v>203.36</v>
      </c>
      <c r="T180" s="17">
        <f t="shared" si="153"/>
        <v>265.21000000000004</v>
      </c>
      <c r="U180" s="17">
        <f t="shared" si="153"/>
        <v>291.38999999999993</v>
      </c>
      <c r="V180" s="17">
        <f t="shared" si="153"/>
        <v>287.03999999999996</v>
      </c>
      <c r="W180" s="18">
        <f t="shared" si="153"/>
        <v>1047</v>
      </c>
      <c r="X180" s="17">
        <f t="shared" si="153"/>
        <v>222.63</v>
      </c>
      <c r="Y180" s="17">
        <f t="shared" si="153"/>
        <v>295.78</v>
      </c>
      <c r="Z180" s="17">
        <f t="shared" si="153"/>
        <v>323.71</v>
      </c>
      <c r="AA180" s="17">
        <f t="shared" si="153"/>
        <v>319.52</v>
      </c>
      <c r="AB180" s="18">
        <f t="shared" si="153"/>
        <v>1161.64</v>
      </c>
      <c r="AC180" s="17">
        <f t="shared" si="153"/>
        <v>225.54</v>
      </c>
      <c r="AD180" s="17">
        <f t="shared" si="153"/>
        <v>306.39000000000004</v>
      </c>
      <c r="AE180" s="17">
        <f t="shared" si="153"/>
        <v>321.18</v>
      </c>
      <c r="AF180" s="17">
        <f t="shared" si="153"/>
        <v>261.98999999999995</v>
      </c>
      <c r="AG180" s="20">
        <f>SUM(AC180:AF180)</f>
        <v>1115.1000000000001</v>
      </c>
      <c r="AH180" s="27">
        <f aca="true" t="shared" si="154" ref="AH180:AK181">+AH183+AH186+AH235</f>
        <v>185.06</v>
      </c>
      <c r="AI180" s="27">
        <f t="shared" si="154"/>
        <v>219.36</v>
      </c>
      <c r="AJ180" s="27">
        <f t="shared" si="154"/>
        <v>212.50000000000003</v>
      </c>
      <c r="AK180" s="27">
        <f t="shared" si="154"/>
        <v>199.91000000000003</v>
      </c>
      <c r="AL180" s="22">
        <f aca="true" t="shared" si="155" ref="AL180:AL187">SUM(AH180:AK180)</f>
        <v>816.8300000000002</v>
      </c>
      <c r="AM180" s="23">
        <f aca="true" t="shared" si="156" ref="AM180:AP181">+AM183+AM186+AM235</f>
        <v>155.17</v>
      </c>
      <c r="AN180" s="23">
        <f t="shared" si="156"/>
        <v>193.98999999999998</v>
      </c>
      <c r="AO180" s="23">
        <f t="shared" si="156"/>
        <v>208.39000000000001</v>
      </c>
      <c r="AP180" s="23">
        <f t="shared" si="156"/>
        <v>187.83999999999997</v>
      </c>
      <c r="AQ180" s="22">
        <f aca="true" t="shared" si="157" ref="AQ180:AQ187">SUM(AM180:AP180)</f>
        <v>745.3899999999999</v>
      </c>
    </row>
    <row r="181" spans="1:43" ht="11.25">
      <c r="A181" s="16" t="s">
        <v>111</v>
      </c>
      <c r="B181" s="16" t="s">
        <v>111</v>
      </c>
      <c r="C181" s="16" t="s">
        <v>112</v>
      </c>
      <c r="D181" s="17">
        <f t="shared" si="153"/>
        <v>75.98</v>
      </c>
      <c r="E181" s="17">
        <f t="shared" si="153"/>
        <v>71.25</v>
      </c>
      <c r="F181" s="17">
        <f t="shared" si="153"/>
        <v>75.10000000000001</v>
      </c>
      <c r="G181" s="17">
        <f t="shared" si="153"/>
        <v>46.68</v>
      </c>
      <c r="H181" s="18">
        <f t="shared" si="153"/>
        <v>269.01000000000005</v>
      </c>
      <c r="I181" s="17">
        <f t="shared" si="153"/>
        <v>55.93000000000001</v>
      </c>
      <c r="J181" s="17">
        <f t="shared" si="153"/>
        <v>62.129999999999995</v>
      </c>
      <c r="K181" s="17">
        <f t="shared" si="153"/>
        <v>75.81</v>
      </c>
      <c r="L181" s="17">
        <f t="shared" si="153"/>
        <v>66.33000000000001</v>
      </c>
      <c r="M181" s="18">
        <f t="shared" si="153"/>
        <v>260.20000000000005</v>
      </c>
      <c r="N181" s="17">
        <f t="shared" si="153"/>
        <v>57.46</v>
      </c>
      <c r="O181" s="17">
        <f t="shared" si="153"/>
        <v>101.31000000000002</v>
      </c>
      <c r="P181" s="17">
        <f t="shared" si="153"/>
        <v>100.24999999999999</v>
      </c>
      <c r="Q181" s="17">
        <f t="shared" si="153"/>
        <v>96.81000000000002</v>
      </c>
      <c r="R181" s="18">
        <f t="shared" si="153"/>
        <v>355.83000000000004</v>
      </c>
      <c r="S181" s="17">
        <f t="shared" si="153"/>
        <v>34.089999999999996</v>
      </c>
      <c r="T181" s="17">
        <f t="shared" si="153"/>
        <v>81.17999999999999</v>
      </c>
      <c r="U181" s="17">
        <f t="shared" si="153"/>
        <v>51.19</v>
      </c>
      <c r="V181" s="17">
        <f t="shared" si="153"/>
        <v>64.27000000000001</v>
      </c>
      <c r="W181" s="18">
        <f t="shared" si="153"/>
        <v>230.73</v>
      </c>
      <c r="X181" s="17">
        <f t="shared" si="153"/>
        <v>48.98</v>
      </c>
      <c r="Y181" s="17">
        <f t="shared" si="153"/>
        <v>112.18</v>
      </c>
      <c r="Z181" s="17">
        <f t="shared" si="153"/>
        <v>85.12</v>
      </c>
      <c r="AA181" s="17">
        <f t="shared" si="153"/>
        <v>44.4</v>
      </c>
      <c r="AB181" s="18">
        <f t="shared" si="153"/>
        <v>290.68000000000006</v>
      </c>
      <c r="AC181" s="17">
        <f t="shared" si="153"/>
        <v>68.25999999999999</v>
      </c>
      <c r="AD181" s="17">
        <f t="shared" si="153"/>
        <v>87.91</v>
      </c>
      <c r="AE181" s="17">
        <f t="shared" si="153"/>
        <v>92.19</v>
      </c>
      <c r="AF181" s="17">
        <f t="shared" si="153"/>
        <v>43.620000000000005</v>
      </c>
      <c r="AG181" s="20">
        <f>SUM(AC181:AF181)</f>
        <v>291.98</v>
      </c>
      <c r="AH181" s="27">
        <f t="shared" si="154"/>
        <v>90.28000000000002</v>
      </c>
      <c r="AI181" s="27">
        <f t="shared" si="154"/>
        <v>146.48999999999998</v>
      </c>
      <c r="AJ181" s="27">
        <f t="shared" si="154"/>
        <v>72.16999999999999</v>
      </c>
      <c r="AK181" s="27">
        <f t="shared" si="154"/>
        <v>50</v>
      </c>
      <c r="AL181" s="22">
        <f t="shared" si="155"/>
        <v>358.93999999999994</v>
      </c>
      <c r="AM181" s="23">
        <f t="shared" si="156"/>
        <v>63.35</v>
      </c>
      <c r="AN181" s="23">
        <f t="shared" si="156"/>
        <v>64.63999999999999</v>
      </c>
      <c r="AO181" s="23">
        <f t="shared" si="156"/>
        <v>103.96</v>
      </c>
      <c r="AP181" s="23">
        <f t="shared" si="156"/>
        <v>64.29</v>
      </c>
      <c r="AQ181" s="22">
        <f t="shared" si="157"/>
        <v>296.24</v>
      </c>
    </row>
    <row r="182" spans="1:43" ht="11.25">
      <c r="A182" s="16" t="s">
        <v>279</v>
      </c>
      <c r="B182" s="30" t="s">
        <v>280</v>
      </c>
      <c r="C182" s="16" t="s">
        <v>281</v>
      </c>
      <c r="D182" s="17">
        <f aca="true" t="shared" si="158" ref="D182:AQ182">D183-D184</f>
        <v>77.97</v>
      </c>
      <c r="E182" s="17">
        <f t="shared" si="158"/>
        <v>128.59</v>
      </c>
      <c r="F182" s="17">
        <f t="shared" si="158"/>
        <v>132.13</v>
      </c>
      <c r="G182" s="17">
        <f t="shared" si="158"/>
        <v>158.43</v>
      </c>
      <c r="H182" s="18">
        <f t="shared" si="158"/>
        <v>497.12000000000006</v>
      </c>
      <c r="I182" s="17">
        <f t="shared" si="158"/>
        <v>133.47</v>
      </c>
      <c r="J182" s="17">
        <f t="shared" si="158"/>
        <v>160.16</v>
      </c>
      <c r="K182" s="17">
        <f t="shared" si="158"/>
        <v>200.75</v>
      </c>
      <c r="L182" s="17">
        <f t="shared" si="158"/>
        <v>189.23000000000002</v>
      </c>
      <c r="M182" s="18">
        <f t="shared" si="158"/>
        <v>683.61</v>
      </c>
      <c r="N182" s="17">
        <f t="shared" si="158"/>
        <v>159.54</v>
      </c>
      <c r="O182" s="17">
        <f t="shared" si="158"/>
        <v>223.16</v>
      </c>
      <c r="P182" s="17">
        <f t="shared" si="158"/>
        <v>248.99999999999997</v>
      </c>
      <c r="Q182" s="17">
        <f t="shared" si="158"/>
        <v>237.24</v>
      </c>
      <c r="R182" s="18">
        <f t="shared" si="158"/>
        <v>868.94</v>
      </c>
      <c r="S182" s="17">
        <f t="shared" si="158"/>
        <v>183.12</v>
      </c>
      <c r="T182" s="17">
        <f t="shared" si="158"/>
        <v>243.69</v>
      </c>
      <c r="U182" s="17">
        <f t="shared" si="158"/>
        <v>269.29999999999995</v>
      </c>
      <c r="V182" s="17">
        <f t="shared" si="158"/>
        <v>264.46</v>
      </c>
      <c r="W182" s="25">
        <f t="shared" si="158"/>
        <v>960.57</v>
      </c>
      <c r="X182" s="17">
        <f t="shared" si="158"/>
        <v>204.60999999999999</v>
      </c>
      <c r="Y182" s="17">
        <f t="shared" si="158"/>
        <v>273.87</v>
      </c>
      <c r="Z182" s="17">
        <f t="shared" si="158"/>
        <v>300.86</v>
      </c>
      <c r="AA182" s="17">
        <f t="shared" si="158"/>
        <v>294.86</v>
      </c>
      <c r="AB182" s="25">
        <f t="shared" si="158"/>
        <v>1074.2</v>
      </c>
      <c r="AC182" s="17">
        <f t="shared" si="158"/>
        <v>197.5</v>
      </c>
      <c r="AD182" s="17">
        <f t="shared" si="158"/>
        <v>276.54</v>
      </c>
      <c r="AE182" s="17">
        <f t="shared" si="158"/>
        <v>289.26</v>
      </c>
      <c r="AF182" s="17">
        <f t="shared" si="158"/>
        <v>227.27999999999997</v>
      </c>
      <c r="AG182" s="25">
        <f t="shared" si="158"/>
        <v>990.5800000000002</v>
      </c>
      <c r="AH182" s="27">
        <f t="shared" si="158"/>
        <v>156.5</v>
      </c>
      <c r="AI182" s="27">
        <f t="shared" si="158"/>
        <v>188.73000000000002</v>
      </c>
      <c r="AJ182" s="27">
        <f t="shared" si="158"/>
        <v>184.27</v>
      </c>
      <c r="AK182" s="27">
        <f t="shared" si="158"/>
        <v>170.31</v>
      </c>
      <c r="AL182" s="26">
        <f t="shared" si="158"/>
        <v>699.8100000000001</v>
      </c>
      <c r="AM182" s="23">
        <f t="shared" si="158"/>
        <v>131.25</v>
      </c>
      <c r="AN182" s="23">
        <f t="shared" si="158"/>
        <v>169.25</v>
      </c>
      <c r="AO182" s="23">
        <f t="shared" si="158"/>
        <v>183.71</v>
      </c>
      <c r="AP182" s="23">
        <f t="shared" si="158"/>
        <v>161.79</v>
      </c>
      <c r="AQ182" s="26">
        <f t="shared" si="158"/>
        <v>646</v>
      </c>
    </row>
    <row r="183" spans="1:43" ht="11.25">
      <c r="A183" s="16" t="s">
        <v>116</v>
      </c>
      <c r="B183" s="16" t="s">
        <v>116</v>
      </c>
      <c r="C183" s="16" t="s">
        <v>117</v>
      </c>
      <c r="D183" s="17">
        <v>93.38</v>
      </c>
      <c r="E183" s="17">
        <v>144.02</v>
      </c>
      <c r="F183" s="17">
        <v>149.68</v>
      </c>
      <c r="G183" s="17">
        <v>176.34</v>
      </c>
      <c r="H183" s="18">
        <f>SUM(D183:G183)</f>
        <v>563.4200000000001</v>
      </c>
      <c r="I183" s="17">
        <v>145.53</v>
      </c>
      <c r="J183" s="17">
        <v>172.35</v>
      </c>
      <c r="K183" s="17">
        <v>214.53</v>
      </c>
      <c r="L183" s="17">
        <v>210.55</v>
      </c>
      <c r="M183" s="18">
        <f>SUM(I183:L183)</f>
        <v>742.96</v>
      </c>
      <c r="N183" s="17">
        <v>168.6</v>
      </c>
      <c r="O183" s="17">
        <v>232.59</v>
      </c>
      <c r="P183" s="17">
        <v>258.77</v>
      </c>
      <c r="Q183" s="17">
        <v>247.74</v>
      </c>
      <c r="R183" s="18">
        <f>SUM(N183:Q183)</f>
        <v>907.7</v>
      </c>
      <c r="S183" s="17">
        <v>194.94</v>
      </c>
      <c r="T183" s="17">
        <v>255.9</v>
      </c>
      <c r="U183" s="17">
        <v>281.15</v>
      </c>
      <c r="V183" s="17">
        <v>277.96</v>
      </c>
      <c r="W183" s="25">
        <f>SUM(S183:V183)</f>
        <v>1009.95</v>
      </c>
      <c r="X183" s="17">
        <v>214.54</v>
      </c>
      <c r="Y183" s="17">
        <v>284.12</v>
      </c>
      <c r="Z183" s="17">
        <v>311.67</v>
      </c>
      <c r="AA183" s="17">
        <v>307.69</v>
      </c>
      <c r="AB183" s="20">
        <f>SUM(X183:AA183)</f>
        <v>1118.02</v>
      </c>
      <c r="AC183" s="17">
        <v>214.49</v>
      </c>
      <c r="AD183" s="17">
        <v>294.22</v>
      </c>
      <c r="AE183" s="17">
        <v>307.93</v>
      </c>
      <c r="AF183" s="17">
        <v>247.2</v>
      </c>
      <c r="AG183" s="20">
        <f>SUM(AC183:AF183)</f>
        <v>1063.8400000000001</v>
      </c>
      <c r="AH183" s="27">
        <v>175.06</v>
      </c>
      <c r="AI183" s="27">
        <v>210.68</v>
      </c>
      <c r="AJ183" s="27">
        <v>204.61</v>
      </c>
      <c r="AK183" s="27">
        <v>192.8</v>
      </c>
      <c r="AL183" s="22">
        <f t="shared" si="155"/>
        <v>783.1500000000001</v>
      </c>
      <c r="AM183" s="23">
        <v>148.5</v>
      </c>
      <c r="AN183" s="23">
        <v>186.16</v>
      </c>
      <c r="AO183" s="23">
        <v>199.91</v>
      </c>
      <c r="AP183" s="23">
        <v>179.94</v>
      </c>
      <c r="AQ183" s="22">
        <f t="shared" si="157"/>
        <v>714.51</v>
      </c>
    </row>
    <row r="184" spans="1:43" ht="11.25">
      <c r="A184" s="16" t="s">
        <v>118</v>
      </c>
      <c r="B184" s="16" t="s">
        <v>118</v>
      </c>
      <c r="C184" s="16" t="s">
        <v>119</v>
      </c>
      <c r="D184" s="17">
        <v>15.41</v>
      </c>
      <c r="E184" s="17">
        <v>15.43</v>
      </c>
      <c r="F184" s="17">
        <v>17.55</v>
      </c>
      <c r="G184" s="17">
        <v>17.91</v>
      </c>
      <c r="H184" s="18">
        <f>SUM(D184:G184)</f>
        <v>66.3</v>
      </c>
      <c r="I184" s="17">
        <v>12.06</v>
      </c>
      <c r="J184" s="17">
        <v>12.19</v>
      </c>
      <c r="K184" s="17">
        <v>13.78</v>
      </c>
      <c r="L184" s="17">
        <v>21.32</v>
      </c>
      <c r="M184" s="18">
        <f>SUM(I184:L184)</f>
        <v>59.35</v>
      </c>
      <c r="N184" s="17">
        <v>9.06</v>
      </c>
      <c r="O184" s="17">
        <v>9.43</v>
      </c>
      <c r="P184" s="17">
        <v>9.77</v>
      </c>
      <c r="Q184" s="17">
        <v>10.5</v>
      </c>
      <c r="R184" s="18">
        <f>SUM(N184:Q184)</f>
        <v>38.760000000000005</v>
      </c>
      <c r="S184" s="17">
        <v>11.82</v>
      </c>
      <c r="T184" s="17">
        <v>12.21</v>
      </c>
      <c r="U184" s="17">
        <v>11.85</v>
      </c>
      <c r="V184" s="17">
        <v>13.5</v>
      </c>
      <c r="W184" s="25">
        <f>SUM(S184:V184)</f>
        <v>49.38</v>
      </c>
      <c r="X184" s="17">
        <v>9.93</v>
      </c>
      <c r="Y184" s="17">
        <v>10.25</v>
      </c>
      <c r="Z184" s="17">
        <v>10.81</v>
      </c>
      <c r="AA184" s="17">
        <v>12.83</v>
      </c>
      <c r="AB184" s="20">
        <f>SUM(X184:AA184)</f>
        <v>43.82</v>
      </c>
      <c r="AC184" s="17">
        <v>16.99</v>
      </c>
      <c r="AD184" s="17">
        <v>17.68</v>
      </c>
      <c r="AE184" s="17">
        <v>18.67</v>
      </c>
      <c r="AF184" s="17">
        <v>19.92</v>
      </c>
      <c r="AG184" s="20">
        <f>SUM(AC184:AF184)</f>
        <v>73.26</v>
      </c>
      <c r="AH184" s="27">
        <v>18.56</v>
      </c>
      <c r="AI184" s="27">
        <v>21.95</v>
      </c>
      <c r="AJ184" s="27">
        <v>20.34</v>
      </c>
      <c r="AK184" s="27">
        <v>22.49</v>
      </c>
      <c r="AL184" s="22">
        <f t="shared" si="155"/>
        <v>83.33999999999999</v>
      </c>
      <c r="AM184" s="23">
        <v>17.25</v>
      </c>
      <c r="AN184" s="23">
        <v>16.91</v>
      </c>
      <c r="AO184" s="23">
        <v>16.2</v>
      </c>
      <c r="AP184" s="23">
        <v>18.15</v>
      </c>
      <c r="AQ184" s="22">
        <f t="shared" si="157"/>
        <v>68.50999999999999</v>
      </c>
    </row>
    <row r="185" spans="1:43" ht="11.25">
      <c r="A185" s="30" t="s">
        <v>282</v>
      </c>
      <c r="B185" s="30" t="s">
        <v>283</v>
      </c>
      <c r="C185" s="16" t="s">
        <v>284</v>
      </c>
      <c r="D185" s="17">
        <f aca="true" t="shared" si="159" ref="D185:AQ185">D186-D187</f>
        <v>-50.760000000000005</v>
      </c>
      <c r="E185" s="17">
        <f t="shared" si="159"/>
        <v>-48.98</v>
      </c>
      <c r="F185" s="17">
        <f t="shared" si="159"/>
        <v>-51.34000000000001</v>
      </c>
      <c r="G185" s="17">
        <f t="shared" si="159"/>
        <v>-23.06</v>
      </c>
      <c r="H185" s="18">
        <f t="shared" si="159"/>
        <v>-174.14000000000004</v>
      </c>
      <c r="I185" s="17">
        <f t="shared" si="159"/>
        <v>-38.53</v>
      </c>
      <c r="J185" s="17">
        <f t="shared" si="159"/>
        <v>-43.599999999999994</v>
      </c>
      <c r="K185" s="17">
        <f t="shared" si="159"/>
        <v>-55.83</v>
      </c>
      <c r="L185" s="17">
        <f t="shared" si="159"/>
        <v>-38.89000000000001</v>
      </c>
      <c r="M185" s="18">
        <f t="shared" si="159"/>
        <v>-176.85</v>
      </c>
      <c r="N185" s="17">
        <f t="shared" si="159"/>
        <v>-42.54</v>
      </c>
      <c r="O185" s="17">
        <f t="shared" si="159"/>
        <v>-84.57000000000002</v>
      </c>
      <c r="P185" s="17">
        <f t="shared" si="159"/>
        <v>-83.11999999999999</v>
      </c>
      <c r="Q185" s="17">
        <f t="shared" si="159"/>
        <v>-79.9</v>
      </c>
      <c r="R185" s="18">
        <f t="shared" si="159"/>
        <v>-290.13</v>
      </c>
      <c r="S185" s="17">
        <f t="shared" si="159"/>
        <v>-13.629999999999997</v>
      </c>
      <c r="T185" s="17">
        <f t="shared" si="159"/>
        <v>-59.36</v>
      </c>
      <c r="U185" s="17">
        <f t="shared" si="159"/>
        <v>-28.869999999999997</v>
      </c>
      <c r="V185" s="17">
        <f t="shared" si="159"/>
        <v>-41.50000000000001</v>
      </c>
      <c r="W185" s="25">
        <f t="shared" si="159"/>
        <v>-143.36</v>
      </c>
      <c r="X185" s="17">
        <f t="shared" si="159"/>
        <v>-30.54</v>
      </c>
      <c r="Y185" s="17">
        <f t="shared" si="159"/>
        <v>-90</v>
      </c>
      <c r="Z185" s="17">
        <f t="shared" si="159"/>
        <v>-61.95</v>
      </c>
      <c r="AA185" s="17">
        <f t="shared" si="159"/>
        <v>-19.45</v>
      </c>
      <c r="AB185" s="25">
        <f t="shared" si="159"/>
        <v>-201.94000000000003</v>
      </c>
      <c r="AC185" s="17">
        <f t="shared" si="159"/>
        <v>-39.58</v>
      </c>
      <c r="AD185" s="17">
        <f t="shared" si="159"/>
        <v>-57.49999999999999</v>
      </c>
      <c r="AE185" s="17">
        <f t="shared" si="159"/>
        <v>-59.88999999999999</v>
      </c>
      <c r="AF185" s="17">
        <f t="shared" si="159"/>
        <v>-8.610000000000001</v>
      </c>
      <c r="AG185" s="25">
        <f t="shared" si="159"/>
        <v>-165.57999999999998</v>
      </c>
      <c r="AH185" s="27">
        <f t="shared" si="159"/>
        <v>-61.45</v>
      </c>
      <c r="AI185" s="27">
        <f t="shared" si="159"/>
        <v>-115.37</v>
      </c>
      <c r="AJ185" s="27">
        <f t="shared" si="159"/>
        <v>-43.07999999999999</v>
      </c>
      <c r="AK185" s="27">
        <f t="shared" si="159"/>
        <v>-19.39</v>
      </c>
      <c r="AL185" s="26">
        <f t="shared" si="159"/>
        <v>-239.29</v>
      </c>
      <c r="AM185" s="23">
        <f t="shared" si="159"/>
        <v>-38.65</v>
      </c>
      <c r="AN185" s="23">
        <f t="shared" si="159"/>
        <v>-39.24999999999999</v>
      </c>
      <c r="AO185" s="23">
        <f t="shared" si="159"/>
        <v>-78.82</v>
      </c>
      <c r="AP185" s="23">
        <f t="shared" si="159"/>
        <v>-37.769999999999996</v>
      </c>
      <c r="AQ185" s="26">
        <f t="shared" si="159"/>
        <v>-194.49</v>
      </c>
    </row>
    <row r="186" spans="1:43" ht="11.25">
      <c r="A186" s="16" t="s">
        <v>116</v>
      </c>
      <c r="B186" s="16" t="s">
        <v>116</v>
      </c>
      <c r="C186" s="16" t="s">
        <v>117</v>
      </c>
      <c r="D186" s="17">
        <f aca="true" t="shared" si="160" ref="D186:AP186">+D189+D212+D224+D232</f>
        <v>9.83</v>
      </c>
      <c r="E186" s="17">
        <f t="shared" si="160"/>
        <v>6.869999999999999</v>
      </c>
      <c r="F186" s="17">
        <f t="shared" si="160"/>
        <v>6.2299999999999995</v>
      </c>
      <c r="G186" s="17">
        <f t="shared" si="160"/>
        <v>5.71</v>
      </c>
      <c r="H186" s="18">
        <f t="shared" si="160"/>
        <v>28.64</v>
      </c>
      <c r="I186" s="17">
        <f t="shared" si="160"/>
        <v>5.34</v>
      </c>
      <c r="J186" s="17">
        <f t="shared" si="160"/>
        <v>6.34</v>
      </c>
      <c r="K186" s="17">
        <f t="shared" si="160"/>
        <v>6.199999999999999</v>
      </c>
      <c r="L186" s="17">
        <f t="shared" si="160"/>
        <v>6.140000000000001</v>
      </c>
      <c r="M186" s="18">
        <f t="shared" si="160"/>
        <v>24.02</v>
      </c>
      <c r="N186" s="17">
        <f t="shared" si="160"/>
        <v>5.869999999999999</v>
      </c>
      <c r="O186" s="17">
        <f t="shared" si="160"/>
        <v>7.51</v>
      </c>
      <c r="P186" s="17">
        <f t="shared" si="160"/>
        <v>7.61</v>
      </c>
      <c r="Q186" s="17">
        <f t="shared" si="160"/>
        <v>6.73</v>
      </c>
      <c r="R186" s="18">
        <f t="shared" si="160"/>
        <v>27.72</v>
      </c>
      <c r="S186" s="17">
        <f t="shared" si="160"/>
        <v>9.15</v>
      </c>
      <c r="T186" s="17">
        <f t="shared" si="160"/>
        <v>9.84</v>
      </c>
      <c r="U186" s="17">
        <f t="shared" si="160"/>
        <v>10.71</v>
      </c>
      <c r="V186" s="17">
        <f t="shared" si="160"/>
        <v>9.57</v>
      </c>
      <c r="W186" s="18">
        <f t="shared" si="160"/>
        <v>39.269999999999996</v>
      </c>
      <c r="X186" s="17">
        <f t="shared" si="160"/>
        <v>8.79</v>
      </c>
      <c r="Y186" s="17">
        <f t="shared" si="160"/>
        <v>12.139999999999999</v>
      </c>
      <c r="Z186" s="17">
        <f t="shared" si="160"/>
        <v>12.580000000000002</v>
      </c>
      <c r="AA186" s="17">
        <f t="shared" si="160"/>
        <v>12.370000000000001</v>
      </c>
      <c r="AB186" s="18">
        <f t="shared" si="160"/>
        <v>45.88</v>
      </c>
      <c r="AC186" s="17">
        <f t="shared" si="160"/>
        <v>11.73</v>
      </c>
      <c r="AD186" s="17">
        <f t="shared" si="160"/>
        <v>13.07</v>
      </c>
      <c r="AE186" s="17">
        <f t="shared" si="160"/>
        <v>13.82</v>
      </c>
      <c r="AF186" s="17">
        <f t="shared" si="160"/>
        <v>15.450000000000001</v>
      </c>
      <c r="AG186" s="20">
        <f>SUM(AC186:AF186)</f>
        <v>54.07000000000001</v>
      </c>
      <c r="AH186" s="27">
        <f t="shared" si="160"/>
        <v>10.48</v>
      </c>
      <c r="AI186" s="27">
        <f t="shared" si="160"/>
        <v>9.190000000000001</v>
      </c>
      <c r="AJ186" s="27">
        <f t="shared" si="160"/>
        <v>8.670000000000002</v>
      </c>
      <c r="AK186" s="27">
        <f t="shared" si="160"/>
        <v>8.18</v>
      </c>
      <c r="AL186" s="22">
        <f t="shared" si="155"/>
        <v>36.52</v>
      </c>
      <c r="AM186" s="23">
        <f t="shared" si="160"/>
        <v>7.63</v>
      </c>
      <c r="AN186" s="23">
        <f t="shared" si="160"/>
        <v>8.6</v>
      </c>
      <c r="AO186" s="23">
        <f t="shared" si="160"/>
        <v>8.989999999999998</v>
      </c>
      <c r="AP186" s="23">
        <f t="shared" si="160"/>
        <v>8.45</v>
      </c>
      <c r="AQ186" s="22">
        <f t="shared" si="157"/>
        <v>33.67</v>
      </c>
    </row>
    <row r="187" spans="1:43" ht="11.25">
      <c r="A187" s="16" t="s">
        <v>118</v>
      </c>
      <c r="B187" s="16" t="s">
        <v>118</v>
      </c>
      <c r="C187" s="16" t="s">
        <v>119</v>
      </c>
      <c r="D187" s="17">
        <f aca="true" t="shared" si="161" ref="D187:AP187">+D190+D213+D225</f>
        <v>60.59</v>
      </c>
      <c r="E187" s="17">
        <f t="shared" si="161"/>
        <v>55.849999999999994</v>
      </c>
      <c r="F187" s="17">
        <f t="shared" si="161"/>
        <v>57.57000000000001</v>
      </c>
      <c r="G187" s="17">
        <f t="shared" si="161"/>
        <v>28.77</v>
      </c>
      <c r="H187" s="18">
        <f t="shared" si="161"/>
        <v>202.78000000000003</v>
      </c>
      <c r="I187" s="17">
        <f t="shared" si="161"/>
        <v>43.870000000000005</v>
      </c>
      <c r="J187" s="17">
        <f t="shared" si="161"/>
        <v>49.94</v>
      </c>
      <c r="K187" s="17">
        <f t="shared" si="161"/>
        <v>62.03</v>
      </c>
      <c r="L187" s="17">
        <f t="shared" si="161"/>
        <v>45.03000000000001</v>
      </c>
      <c r="M187" s="18">
        <f t="shared" si="161"/>
        <v>200.87</v>
      </c>
      <c r="N187" s="17">
        <f t="shared" si="161"/>
        <v>48.41</v>
      </c>
      <c r="O187" s="17">
        <f t="shared" si="161"/>
        <v>92.08000000000003</v>
      </c>
      <c r="P187" s="17">
        <f t="shared" si="161"/>
        <v>90.72999999999999</v>
      </c>
      <c r="Q187" s="17">
        <f t="shared" si="161"/>
        <v>86.63000000000001</v>
      </c>
      <c r="R187" s="18">
        <f t="shared" si="161"/>
        <v>317.85</v>
      </c>
      <c r="S187" s="17">
        <f t="shared" si="161"/>
        <v>22.779999999999998</v>
      </c>
      <c r="T187" s="17">
        <f t="shared" si="161"/>
        <v>69.2</v>
      </c>
      <c r="U187" s="17">
        <f t="shared" si="161"/>
        <v>39.58</v>
      </c>
      <c r="V187" s="17">
        <f t="shared" si="161"/>
        <v>51.07000000000001</v>
      </c>
      <c r="W187" s="18">
        <f t="shared" si="161"/>
        <v>182.63</v>
      </c>
      <c r="X187" s="17">
        <f t="shared" si="161"/>
        <v>39.33</v>
      </c>
      <c r="Y187" s="17">
        <f t="shared" si="161"/>
        <v>102.14</v>
      </c>
      <c r="Z187" s="17">
        <f t="shared" si="161"/>
        <v>74.53</v>
      </c>
      <c r="AA187" s="17">
        <f t="shared" si="161"/>
        <v>31.82</v>
      </c>
      <c r="AB187" s="18">
        <f t="shared" si="161"/>
        <v>247.82000000000002</v>
      </c>
      <c r="AC187" s="17">
        <f t="shared" si="161"/>
        <v>51.309999999999995</v>
      </c>
      <c r="AD187" s="17">
        <f t="shared" si="161"/>
        <v>70.57</v>
      </c>
      <c r="AE187" s="17">
        <f t="shared" si="161"/>
        <v>73.71</v>
      </c>
      <c r="AF187" s="17">
        <f t="shared" si="161"/>
        <v>24.060000000000002</v>
      </c>
      <c r="AG187" s="20">
        <f>SUM(AC187:AF187)</f>
        <v>219.64999999999998</v>
      </c>
      <c r="AH187" s="27">
        <f t="shared" si="161"/>
        <v>71.93</v>
      </c>
      <c r="AI187" s="27">
        <f t="shared" si="161"/>
        <v>124.56</v>
      </c>
      <c r="AJ187" s="27">
        <f t="shared" si="161"/>
        <v>51.74999999999999</v>
      </c>
      <c r="AK187" s="27">
        <f t="shared" si="161"/>
        <v>27.57</v>
      </c>
      <c r="AL187" s="22">
        <f t="shared" si="155"/>
        <v>275.81</v>
      </c>
      <c r="AM187" s="23">
        <f t="shared" si="161"/>
        <v>46.28</v>
      </c>
      <c r="AN187" s="23">
        <f t="shared" si="161"/>
        <v>47.849999999999994</v>
      </c>
      <c r="AO187" s="23">
        <f t="shared" si="161"/>
        <v>87.80999999999999</v>
      </c>
      <c r="AP187" s="23">
        <f t="shared" si="161"/>
        <v>46.22</v>
      </c>
      <c r="AQ187" s="22">
        <f t="shared" si="157"/>
        <v>228.16</v>
      </c>
    </row>
    <row r="188" spans="1:43" ht="11.25">
      <c r="A188" s="30" t="s">
        <v>285</v>
      </c>
      <c r="B188" s="30" t="s">
        <v>286</v>
      </c>
      <c r="C188" s="16" t="s">
        <v>287</v>
      </c>
      <c r="D188" s="17">
        <f aca="true" t="shared" si="162" ref="D188:AQ188">D189-D190</f>
        <v>-40.37</v>
      </c>
      <c r="E188" s="17">
        <f t="shared" si="162"/>
        <v>-40.68</v>
      </c>
      <c r="F188" s="17">
        <f t="shared" si="162"/>
        <v>-41.120000000000005</v>
      </c>
      <c r="G188" s="17">
        <f t="shared" si="162"/>
        <v>-16.099999999999998</v>
      </c>
      <c r="H188" s="18">
        <f t="shared" si="162"/>
        <v>-138.27</v>
      </c>
      <c r="I188" s="17">
        <f t="shared" si="162"/>
        <v>-30.830000000000002</v>
      </c>
      <c r="J188" s="17">
        <f t="shared" si="162"/>
        <v>-36.15</v>
      </c>
      <c r="K188" s="17">
        <f t="shared" si="162"/>
        <v>-46.76</v>
      </c>
      <c r="L188" s="17">
        <f t="shared" si="162"/>
        <v>-31.460000000000004</v>
      </c>
      <c r="M188" s="18">
        <f t="shared" si="162"/>
        <v>-145.2</v>
      </c>
      <c r="N188" s="17">
        <f t="shared" si="162"/>
        <v>-34.03</v>
      </c>
      <c r="O188" s="17">
        <f t="shared" si="162"/>
        <v>-74.86000000000001</v>
      </c>
      <c r="P188" s="17">
        <f t="shared" si="162"/>
        <v>-72.09999999999998</v>
      </c>
      <c r="Q188" s="17">
        <f t="shared" si="162"/>
        <v>-69.36000000000001</v>
      </c>
      <c r="R188" s="18">
        <f t="shared" si="162"/>
        <v>-250.35000000000002</v>
      </c>
      <c r="S188" s="17">
        <f t="shared" si="162"/>
        <v>-7.659999999999999</v>
      </c>
      <c r="T188" s="17">
        <f t="shared" si="162"/>
        <v>-49.86</v>
      </c>
      <c r="U188" s="17">
        <f t="shared" si="162"/>
        <v>-22.65</v>
      </c>
      <c r="V188" s="17">
        <f t="shared" si="162"/>
        <v>-30.690000000000005</v>
      </c>
      <c r="W188" s="25">
        <f t="shared" si="162"/>
        <v>-110.86</v>
      </c>
      <c r="X188" s="17">
        <f t="shared" si="162"/>
        <v>-21.9</v>
      </c>
      <c r="Y188" s="17">
        <f t="shared" si="162"/>
        <v>-74.37</v>
      </c>
      <c r="Z188" s="17">
        <f t="shared" si="162"/>
        <v>-53.64000000000001</v>
      </c>
      <c r="AA188" s="17">
        <f t="shared" si="162"/>
        <v>-7.890000000000001</v>
      </c>
      <c r="AB188" s="25">
        <f t="shared" si="162"/>
        <v>-157.8</v>
      </c>
      <c r="AC188" s="17">
        <f t="shared" si="162"/>
        <v>-30.47</v>
      </c>
      <c r="AD188" s="17">
        <f t="shared" si="162"/>
        <v>-44.96</v>
      </c>
      <c r="AE188" s="17">
        <f t="shared" si="162"/>
        <v>-49.41</v>
      </c>
      <c r="AF188" s="17">
        <f t="shared" si="162"/>
        <v>-1.9600000000000002</v>
      </c>
      <c r="AG188" s="25">
        <f t="shared" si="162"/>
        <v>-126.80000000000001</v>
      </c>
      <c r="AH188" s="27">
        <f t="shared" si="162"/>
        <v>-56.120000000000005</v>
      </c>
      <c r="AI188" s="27">
        <f t="shared" si="162"/>
        <v>-107.03</v>
      </c>
      <c r="AJ188" s="27">
        <f t="shared" si="162"/>
        <v>-35.529999999999994</v>
      </c>
      <c r="AK188" s="27">
        <f t="shared" si="162"/>
        <v>-10.260000000000002</v>
      </c>
      <c r="AL188" s="26">
        <f t="shared" si="162"/>
        <v>-208.94000000000003</v>
      </c>
      <c r="AM188" s="23">
        <f t="shared" si="162"/>
        <v>-32.550000000000004</v>
      </c>
      <c r="AN188" s="23">
        <f t="shared" si="162"/>
        <v>-26.4</v>
      </c>
      <c r="AO188" s="23">
        <f t="shared" si="162"/>
        <v>-71.74</v>
      </c>
      <c r="AP188" s="23">
        <f t="shared" si="162"/>
        <v>-29.759999999999998</v>
      </c>
      <c r="AQ188" s="26">
        <f t="shared" si="162"/>
        <v>-160.45</v>
      </c>
    </row>
    <row r="189" spans="1:43" ht="11.25">
      <c r="A189" s="16" t="s">
        <v>143</v>
      </c>
      <c r="B189" s="16" t="s">
        <v>143</v>
      </c>
      <c r="C189" s="16" t="s">
        <v>144</v>
      </c>
      <c r="D189" s="17">
        <f>D192+D203</f>
        <v>0.27</v>
      </c>
      <c r="E189" s="17">
        <f aca="true" t="shared" si="163" ref="E189:G190">E192+E203</f>
        <v>0.82</v>
      </c>
      <c r="F189" s="17">
        <f t="shared" si="163"/>
        <v>0.78</v>
      </c>
      <c r="G189" s="17">
        <f t="shared" si="163"/>
        <v>0.44</v>
      </c>
      <c r="H189" s="25">
        <f>SUM(D189:G189)</f>
        <v>2.31</v>
      </c>
      <c r="I189" s="17">
        <f>I192+I203</f>
        <v>1.04</v>
      </c>
      <c r="J189" s="17">
        <f aca="true" t="shared" si="164" ref="J189:L190">J192+J203</f>
        <v>2.36</v>
      </c>
      <c r="K189" s="17">
        <f t="shared" si="164"/>
        <v>1.96</v>
      </c>
      <c r="L189" s="17">
        <f t="shared" si="164"/>
        <v>1.3800000000000001</v>
      </c>
      <c r="M189" s="25">
        <f>SUM(I189:L189)</f>
        <v>6.739999999999999</v>
      </c>
      <c r="N189" s="17">
        <f>N192+N203</f>
        <v>0.66</v>
      </c>
      <c r="O189" s="17">
        <f aca="true" t="shared" si="165" ref="O189:Q190">O192+O203</f>
        <v>2.06</v>
      </c>
      <c r="P189" s="17">
        <f t="shared" si="165"/>
        <v>2.15</v>
      </c>
      <c r="Q189" s="17">
        <f t="shared" si="165"/>
        <v>1.49</v>
      </c>
      <c r="R189" s="25">
        <f>SUM(N189:Q189)</f>
        <v>6.36</v>
      </c>
      <c r="S189" s="17">
        <f>S192+S203</f>
        <v>0.63</v>
      </c>
      <c r="T189" s="17">
        <f aca="true" t="shared" si="166" ref="T189:V190">T192+T203</f>
        <v>2.12</v>
      </c>
      <c r="U189" s="17">
        <f t="shared" si="166"/>
        <v>2.1199999999999997</v>
      </c>
      <c r="V189" s="17">
        <f t="shared" si="166"/>
        <v>1.29</v>
      </c>
      <c r="W189" s="25">
        <f>SUM(S189:V189)</f>
        <v>6.159999999999999</v>
      </c>
      <c r="X189" s="17">
        <f>X192+X203</f>
        <v>1.22</v>
      </c>
      <c r="Y189" s="17">
        <f aca="true" t="shared" si="167" ref="Y189:AA190">Y192+Y203</f>
        <v>2.17</v>
      </c>
      <c r="Z189" s="17">
        <f t="shared" si="167"/>
        <v>2.25</v>
      </c>
      <c r="AA189" s="17">
        <f t="shared" si="167"/>
        <v>1.48</v>
      </c>
      <c r="AB189" s="25">
        <f>SUM(X189:AA189)</f>
        <v>7.119999999999999</v>
      </c>
      <c r="AC189" s="17">
        <f aca="true" t="shared" si="168" ref="AC189:AF190">AC192+AC203</f>
        <v>0.83</v>
      </c>
      <c r="AD189" s="17">
        <f t="shared" si="168"/>
        <v>2.36</v>
      </c>
      <c r="AE189" s="17">
        <f t="shared" si="168"/>
        <v>2.75</v>
      </c>
      <c r="AF189" s="17">
        <f t="shared" si="168"/>
        <v>1.41</v>
      </c>
      <c r="AG189" s="20">
        <f>SUM(AC189:AF189)</f>
        <v>7.35</v>
      </c>
      <c r="AH189" s="27">
        <f aca="true" t="shared" si="169" ref="AH189:AK190">AH192+AH203</f>
        <v>2.25</v>
      </c>
      <c r="AI189" s="27">
        <f t="shared" si="169"/>
        <v>2.33</v>
      </c>
      <c r="AJ189" s="27">
        <f t="shared" si="169"/>
        <v>2.3400000000000003</v>
      </c>
      <c r="AK189" s="27">
        <f t="shared" si="169"/>
        <v>1.3299999999999998</v>
      </c>
      <c r="AL189" s="22">
        <f>SUM(AH189:AK189)</f>
        <v>8.25</v>
      </c>
      <c r="AM189" s="23">
        <f aca="true" t="shared" si="170" ref="AM189:AP190">AM192+AM203</f>
        <v>1.05</v>
      </c>
      <c r="AN189" s="23">
        <f t="shared" si="170"/>
        <v>2.63</v>
      </c>
      <c r="AO189" s="23">
        <f t="shared" si="170"/>
        <v>2.85</v>
      </c>
      <c r="AP189" s="23">
        <f t="shared" si="170"/>
        <v>2.42</v>
      </c>
      <c r="AQ189" s="22">
        <f>SUM(AM189:AP189)</f>
        <v>8.95</v>
      </c>
    </row>
    <row r="190" spans="1:43" ht="11.25">
      <c r="A190" s="16" t="s">
        <v>145</v>
      </c>
      <c r="B190" s="16" t="s">
        <v>145</v>
      </c>
      <c r="C190" s="16" t="s">
        <v>146</v>
      </c>
      <c r="D190" s="17">
        <f>D193+D204</f>
        <v>40.64</v>
      </c>
      <c r="E190" s="17">
        <f t="shared" si="163"/>
        <v>41.5</v>
      </c>
      <c r="F190" s="17">
        <f t="shared" si="163"/>
        <v>41.900000000000006</v>
      </c>
      <c r="G190" s="17">
        <f t="shared" si="163"/>
        <v>16.54</v>
      </c>
      <c r="H190" s="25">
        <f>SUM(D190:G190)</f>
        <v>140.58</v>
      </c>
      <c r="I190" s="17">
        <f>I193+I204</f>
        <v>31.87</v>
      </c>
      <c r="J190" s="17">
        <f t="shared" si="164"/>
        <v>38.51</v>
      </c>
      <c r="K190" s="17">
        <f t="shared" si="164"/>
        <v>48.72</v>
      </c>
      <c r="L190" s="17">
        <f t="shared" si="164"/>
        <v>32.84</v>
      </c>
      <c r="M190" s="25">
        <f>SUM(I190:L190)</f>
        <v>151.94</v>
      </c>
      <c r="N190" s="17">
        <f>N193+N204</f>
        <v>34.69</v>
      </c>
      <c r="O190" s="17">
        <f t="shared" si="165"/>
        <v>76.92000000000002</v>
      </c>
      <c r="P190" s="17">
        <f t="shared" si="165"/>
        <v>74.24999999999999</v>
      </c>
      <c r="Q190" s="17">
        <f t="shared" si="165"/>
        <v>70.85000000000001</v>
      </c>
      <c r="R190" s="25">
        <f>SUM(N190:Q190)</f>
        <v>256.71000000000004</v>
      </c>
      <c r="S190" s="17">
        <f>S193+S204</f>
        <v>8.29</v>
      </c>
      <c r="T190" s="17">
        <f t="shared" si="166"/>
        <v>51.98</v>
      </c>
      <c r="U190" s="17">
        <f t="shared" si="166"/>
        <v>24.77</v>
      </c>
      <c r="V190" s="17">
        <f t="shared" si="166"/>
        <v>31.980000000000004</v>
      </c>
      <c r="W190" s="25">
        <f>SUM(S190:V190)</f>
        <v>117.02</v>
      </c>
      <c r="X190" s="17">
        <f>X193+X204</f>
        <v>23.119999999999997</v>
      </c>
      <c r="Y190" s="17">
        <f t="shared" si="167"/>
        <v>76.54</v>
      </c>
      <c r="Z190" s="17">
        <f t="shared" si="167"/>
        <v>55.89000000000001</v>
      </c>
      <c r="AA190" s="17">
        <f t="shared" si="167"/>
        <v>9.370000000000001</v>
      </c>
      <c r="AB190" s="25">
        <f>SUM(X190:AA190)</f>
        <v>164.92000000000002</v>
      </c>
      <c r="AC190" s="17">
        <f t="shared" si="168"/>
        <v>31.299999999999997</v>
      </c>
      <c r="AD190" s="17">
        <f t="shared" si="168"/>
        <v>47.32</v>
      </c>
      <c r="AE190" s="17">
        <f t="shared" si="168"/>
        <v>52.16</v>
      </c>
      <c r="AF190" s="17">
        <f t="shared" si="168"/>
        <v>3.37</v>
      </c>
      <c r="AG190" s="20">
        <f>SUM(AC190:AF190)</f>
        <v>134.15</v>
      </c>
      <c r="AH190" s="27">
        <f t="shared" si="169"/>
        <v>58.370000000000005</v>
      </c>
      <c r="AI190" s="27">
        <f t="shared" si="169"/>
        <v>109.36</v>
      </c>
      <c r="AJ190" s="27">
        <f t="shared" si="169"/>
        <v>37.87</v>
      </c>
      <c r="AK190" s="27">
        <f t="shared" si="169"/>
        <v>11.590000000000002</v>
      </c>
      <c r="AL190" s="22">
        <f>SUM(AH190:AK190)</f>
        <v>217.19000000000003</v>
      </c>
      <c r="AM190" s="23">
        <f t="shared" si="170"/>
        <v>33.6</v>
      </c>
      <c r="AN190" s="23">
        <f t="shared" si="170"/>
        <v>29.029999999999998</v>
      </c>
      <c r="AO190" s="23">
        <f t="shared" si="170"/>
        <v>74.58999999999999</v>
      </c>
      <c r="AP190" s="23">
        <f t="shared" si="170"/>
        <v>32.18</v>
      </c>
      <c r="AQ190" s="22">
        <f>SUM(AM190:AP190)</f>
        <v>169.39999999999998</v>
      </c>
    </row>
    <row r="191" spans="1:43" ht="11.25" customHeight="1">
      <c r="A191" s="30" t="s">
        <v>288</v>
      </c>
      <c r="B191" s="30" t="s">
        <v>289</v>
      </c>
      <c r="C191" s="16" t="s">
        <v>290</v>
      </c>
      <c r="D191" s="17">
        <f aca="true" t="shared" si="171" ref="D191:AQ191">D192-D193</f>
        <v>-37.690000000000005</v>
      </c>
      <c r="E191" s="17">
        <f t="shared" si="171"/>
        <v>-38.12</v>
      </c>
      <c r="F191" s="17">
        <f t="shared" si="171"/>
        <v>-35.470000000000006</v>
      </c>
      <c r="G191" s="17">
        <f t="shared" si="171"/>
        <v>-9.670000000000002</v>
      </c>
      <c r="H191" s="18">
        <f t="shared" si="171"/>
        <v>-120.95</v>
      </c>
      <c r="I191" s="17">
        <f t="shared" si="171"/>
        <v>-30.25</v>
      </c>
      <c r="J191" s="17">
        <f t="shared" si="171"/>
        <v>-35</v>
      </c>
      <c r="K191" s="17">
        <f t="shared" si="171"/>
        <v>-39.94</v>
      </c>
      <c r="L191" s="17">
        <f t="shared" si="171"/>
        <v>-27.85</v>
      </c>
      <c r="M191" s="18">
        <f t="shared" si="171"/>
        <v>-133.04</v>
      </c>
      <c r="N191" s="17">
        <f t="shared" si="171"/>
        <v>-30.91</v>
      </c>
      <c r="O191" s="17">
        <f t="shared" si="171"/>
        <v>-64.95</v>
      </c>
      <c r="P191" s="17">
        <f t="shared" si="171"/>
        <v>-71.07999999999998</v>
      </c>
      <c r="Q191" s="17">
        <f t="shared" si="171"/>
        <v>-66.79</v>
      </c>
      <c r="R191" s="18">
        <f t="shared" si="171"/>
        <v>-233.73</v>
      </c>
      <c r="S191" s="17">
        <f t="shared" si="171"/>
        <v>-6.93</v>
      </c>
      <c r="T191" s="17">
        <f t="shared" si="171"/>
        <v>-48.849999999999994</v>
      </c>
      <c r="U191" s="17">
        <f t="shared" si="171"/>
        <v>-21.93</v>
      </c>
      <c r="V191" s="17">
        <f t="shared" si="171"/>
        <v>-28.19</v>
      </c>
      <c r="W191" s="25">
        <f t="shared" si="171"/>
        <v>-105.9</v>
      </c>
      <c r="X191" s="17">
        <f t="shared" si="171"/>
        <v>-20.299999999999997</v>
      </c>
      <c r="Y191" s="17">
        <f t="shared" si="171"/>
        <v>-73.15</v>
      </c>
      <c r="Z191" s="17">
        <f t="shared" si="171"/>
        <v>-48.400000000000006</v>
      </c>
      <c r="AA191" s="17">
        <f t="shared" si="171"/>
        <v>-5.110000000000001</v>
      </c>
      <c r="AB191" s="25">
        <f t="shared" si="171"/>
        <v>-146.96000000000004</v>
      </c>
      <c r="AC191" s="17">
        <f t="shared" si="171"/>
        <v>-27.15</v>
      </c>
      <c r="AD191" s="17">
        <f t="shared" si="171"/>
        <v>-39.01</v>
      </c>
      <c r="AE191" s="17">
        <f t="shared" si="171"/>
        <v>-46.07</v>
      </c>
      <c r="AF191" s="17">
        <f t="shared" si="171"/>
        <v>2.85</v>
      </c>
      <c r="AG191" s="25">
        <f t="shared" si="171"/>
        <v>-109.38</v>
      </c>
      <c r="AH191" s="27">
        <f t="shared" si="171"/>
        <v>-56.74</v>
      </c>
      <c r="AI191" s="27">
        <f t="shared" si="171"/>
        <v>-105.1</v>
      </c>
      <c r="AJ191" s="27">
        <f t="shared" si="171"/>
        <v>-33.989999999999995</v>
      </c>
      <c r="AK191" s="27">
        <f t="shared" si="171"/>
        <v>-9.370000000000001</v>
      </c>
      <c r="AL191" s="26">
        <f t="shared" si="171"/>
        <v>-205.2</v>
      </c>
      <c r="AM191" s="23">
        <f t="shared" si="171"/>
        <v>-32.370000000000005</v>
      </c>
      <c r="AN191" s="23">
        <f t="shared" si="171"/>
        <v>-25.71</v>
      </c>
      <c r="AO191" s="23">
        <f t="shared" si="171"/>
        <v>-71.53999999999999</v>
      </c>
      <c r="AP191" s="23">
        <f t="shared" si="171"/>
        <v>-11.069999999999999</v>
      </c>
      <c r="AQ191" s="26">
        <f t="shared" si="171"/>
        <v>-140.69</v>
      </c>
    </row>
    <row r="192" spans="1:43" ht="11.25">
      <c r="A192" s="16" t="s">
        <v>168</v>
      </c>
      <c r="B192" s="16" t="s">
        <v>168</v>
      </c>
      <c r="C192" s="16" t="s">
        <v>169</v>
      </c>
      <c r="D192" s="17">
        <f>D195</f>
        <v>0.23</v>
      </c>
      <c r="E192" s="17">
        <f>E195</f>
        <v>0.71</v>
      </c>
      <c r="F192" s="17">
        <f>F195</f>
        <v>0.76</v>
      </c>
      <c r="G192" s="17">
        <f>G195</f>
        <v>0.44</v>
      </c>
      <c r="H192" s="25">
        <f>SUM(D192:G192)</f>
        <v>2.14</v>
      </c>
      <c r="I192" s="17">
        <f>I195</f>
        <v>0.57</v>
      </c>
      <c r="J192" s="17">
        <f>J195</f>
        <v>2.29</v>
      </c>
      <c r="K192" s="17">
        <f>K195</f>
        <v>1.94</v>
      </c>
      <c r="L192" s="17">
        <f>L195</f>
        <v>1.36</v>
      </c>
      <c r="M192" s="25">
        <f>SUM(I192:L192)</f>
        <v>6.16</v>
      </c>
      <c r="N192" s="17">
        <f>N195</f>
        <v>0.64</v>
      </c>
      <c r="O192" s="17">
        <f>O195</f>
        <v>2.04</v>
      </c>
      <c r="P192" s="17">
        <f>P195</f>
        <v>2.12</v>
      </c>
      <c r="Q192" s="17">
        <f>Q195</f>
        <v>1.47</v>
      </c>
      <c r="R192" s="25">
        <f>SUM(N192:Q192)</f>
        <v>6.2700000000000005</v>
      </c>
      <c r="S192" s="17">
        <f>S195</f>
        <v>0.61</v>
      </c>
      <c r="T192" s="17">
        <f>T195</f>
        <v>2.1</v>
      </c>
      <c r="U192" s="17">
        <f>U195</f>
        <v>2.11</v>
      </c>
      <c r="V192" s="17">
        <f>V195</f>
        <v>1.28</v>
      </c>
      <c r="W192" s="25">
        <f>SUM(S192:V192)</f>
        <v>6.1000000000000005</v>
      </c>
      <c r="X192" s="17">
        <f>X195</f>
        <v>0.6</v>
      </c>
      <c r="Y192" s="17">
        <f>Y195</f>
        <v>2.1</v>
      </c>
      <c r="Z192" s="17">
        <f>Z195</f>
        <v>2.11</v>
      </c>
      <c r="AA192" s="17">
        <f>AA195</f>
        <v>1.35</v>
      </c>
      <c r="AB192" s="25">
        <f>SUM(X192:AA192)</f>
        <v>6.16</v>
      </c>
      <c r="AC192" s="17">
        <f aca="true" t="shared" si="172" ref="AC192:AQ192">AC195</f>
        <v>0.61</v>
      </c>
      <c r="AD192" s="17">
        <f t="shared" si="172"/>
        <v>2.17</v>
      </c>
      <c r="AE192" s="17">
        <f t="shared" si="172"/>
        <v>2.54</v>
      </c>
      <c r="AF192" s="17">
        <f t="shared" si="172"/>
        <v>1.19</v>
      </c>
      <c r="AG192" s="20">
        <f t="shared" si="172"/>
        <v>6.51</v>
      </c>
      <c r="AH192" s="27">
        <f t="shared" si="172"/>
        <v>0.68</v>
      </c>
      <c r="AI192" s="27">
        <f t="shared" si="172"/>
        <v>2.12</v>
      </c>
      <c r="AJ192" s="27">
        <f t="shared" si="172"/>
        <v>2.2</v>
      </c>
      <c r="AK192" s="27">
        <f t="shared" si="172"/>
        <v>1.16</v>
      </c>
      <c r="AL192" s="22">
        <f t="shared" si="172"/>
        <v>6.16</v>
      </c>
      <c r="AM192" s="23">
        <f t="shared" si="172"/>
        <v>0.66</v>
      </c>
      <c r="AN192" s="23">
        <f t="shared" si="172"/>
        <v>2.51</v>
      </c>
      <c r="AO192" s="23">
        <f t="shared" si="172"/>
        <v>2.31</v>
      </c>
      <c r="AP192" s="23">
        <f t="shared" si="172"/>
        <v>1.98</v>
      </c>
      <c r="AQ192" s="22">
        <f t="shared" si="172"/>
        <v>7.460000000000001</v>
      </c>
    </row>
    <row r="193" spans="1:43" ht="11.25">
      <c r="A193" s="16" t="s">
        <v>170</v>
      </c>
      <c r="B193" s="16" t="s">
        <v>170</v>
      </c>
      <c r="C193" s="16" t="s">
        <v>171</v>
      </c>
      <c r="D193" s="17">
        <f>D196+D201</f>
        <v>37.92</v>
      </c>
      <c r="E193" s="17">
        <f>E196+E201</f>
        <v>38.83</v>
      </c>
      <c r="F193" s="17">
        <f>F196+F201</f>
        <v>36.230000000000004</v>
      </c>
      <c r="G193" s="17">
        <f>G196+G201</f>
        <v>10.110000000000001</v>
      </c>
      <c r="H193" s="25">
        <f>SUM(D193:G193)</f>
        <v>123.09</v>
      </c>
      <c r="I193" s="17">
        <f>I196+I201</f>
        <v>30.82</v>
      </c>
      <c r="J193" s="17">
        <f>J196+J201</f>
        <v>37.29</v>
      </c>
      <c r="K193" s="17">
        <f>K196+K201</f>
        <v>41.879999999999995</v>
      </c>
      <c r="L193" s="17">
        <f>L196+L201</f>
        <v>29.21</v>
      </c>
      <c r="M193" s="25">
        <f>SUM(I193:L193)</f>
        <v>139.2</v>
      </c>
      <c r="N193" s="17">
        <f>N196+N201</f>
        <v>31.55</v>
      </c>
      <c r="O193" s="17">
        <f>O196+O201</f>
        <v>66.99000000000001</v>
      </c>
      <c r="P193" s="17">
        <f>P196+P201</f>
        <v>73.19999999999999</v>
      </c>
      <c r="Q193" s="17">
        <f>Q196+Q201</f>
        <v>68.26</v>
      </c>
      <c r="R193" s="25">
        <f>SUM(N193:Q193)</f>
        <v>240</v>
      </c>
      <c r="S193" s="17">
        <f>S196+S201</f>
        <v>7.54</v>
      </c>
      <c r="T193" s="17">
        <f>T196+T201</f>
        <v>50.949999999999996</v>
      </c>
      <c r="U193" s="17">
        <f>U196+U201</f>
        <v>24.04</v>
      </c>
      <c r="V193" s="17">
        <f>V196+V201</f>
        <v>29.470000000000002</v>
      </c>
      <c r="W193" s="25">
        <f>SUM(S193:V193)</f>
        <v>112</v>
      </c>
      <c r="X193" s="17">
        <f>X196+X201</f>
        <v>20.9</v>
      </c>
      <c r="Y193" s="17">
        <f>Y196+Y201</f>
        <v>75.25</v>
      </c>
      <c r="Z193" s="17">
        <f>Z196+Z201</f>
        <v>50.510000000000005</v>
      </c>
      <c r="AA193" s="17">
        <f>AA196+AA201</f>
        <v>6.460000000000001</v>
      </c>
      <c r="AB193" s="25">
        <f>SUM(X193:AA193)</f>
        <v>153.12000000000003</v>
      </c>
      <c r="AC193" s="17">
        <f>AC196+AC201</f>
        <v>27.759999999999998</v>
      </c>
      <c r="AD193" s="17">
        <f>AD196+AD201</f>
        <v>41.18</v>
      </c>
      <c r="AE193" s="17">
        <f>AE196+AE201</f>
        <v>48.61</v>
      </c>
      <c r="AF193" s="17">
        <f>AF196+AF201</f>
        <v>-1.6600000000000001</v>
      </c>
      <c r="AG193" s="20">
        <f>SUM(AC193:AF193)</f>
        <v>115.89</v>
      </c>
      <c r="AH193" s="27">
        <f>AH196+AH201</f>
        <v>57.42</v>
      </c>
      <c r="AI193" s="27">
        <f>AI196+AI201</f>
        <v>107.22</v>
      </c>
      <c r="AJ193" s="27">
        <f>AJ196+AJ201</f>
        <v>36.19</v>
      </c>
      <c r="AK193" s="27">
        <f>AK196+AK201</f>
        <v>10.530000000000001</v>
      </c>
      <c r="AL193" s="22">
        <f>SUM(AH193:AK193)</f>
        <v>211.35999999999999</v>
      </c>
      <c r="AM193" s="23">
        <f>AM196+AM201</f>
        <v>33.03</v>
      </c>
      <c r="AN193" s="23">
        <f>AN196+AN201</f>
        <v>28.22</v>
      </c>
      <c r="AO193" s="23">
        <f>AO196+AO201</f>
        <v>73.85</v>
      </c>
      <c r="AP193" s="23">
        <f>AP196+AP201</f>
        <v>13.049999999999999</v>
      </c>
      <c r="AQ193" s="22">
        <f>SUM(AM193:AP193)</f>
        <v>148.15</v>
      </c>
    </row>
    <row r="194" spans="1:43" ht="12.75" customHeight="1">
      <c r="A194" s="30" t="s">
        <v>291</v>
      </c>
      <c r="B194" s="30" t="s">
        <v>292</v>
      </c>
      <c r="C194" s="16" t="s">
        <v>293</v>
      </c>
      <c r="D194" s="17">
        <f aca="true" t="shared" si="173" ref="D194:AQ194">D195-D196</f>
        <v>-33.720000000000006</v>
      </c>
      <c r="E194" s="17">
        <f t="shared" si="173"/>
        <v>-40.4</v>
      </c>
      <c r="F194" s="17">
        <f t="shared" si="173"/>
        <v>-38.370000000000005</v>
      </c>
      <c r="G194" s="17">
        <f t="shared" si="173"/>
        <v>-20.02</v>
      </c>
      <c r="H194" s="18">
        <f t="shared" si="173"/>
        <v>-132.51000000000002</v>
      </c>
      <c r="I194" s="17">
        <f t="shared" si="173"/>
        <v>-25.759999999999998</v>
      </c>
      <c r="J194" s="17">
        <f t="shared" si="173"/>
        <v>-32.45</v>
      </c>
      <c r="K194" s="17">
        <f t="shared" si="173"/>
        <v>-27.439999999999998</v>
      </c>
      <c r="L194" s="17">
        <f t="shared" si="173"/>
        <v>-32.84</v>
      </c>
      <c r="M194" s="18">
        <f t="shared" si="173"/>
        <v>-118.49000000000001</v>
      </c>
      <c r="N194" s="17">
        <f t="shared" si="173"/>
        <v>-22.41</v>
      </c>
      <c r="O194" s="17">
        <f t="shared" si="173"/>
        <v>-26.96</v>
      </c>
      <c r="P194" s="17">
        <f t="shared" si="173"/>
        <v>-49.29</v>
      </c>
      <c r="Q194" s="17">
        <f t="shared" si="173"/>
        <v>-48.35</v>
      </c>
      <c r="R194" s="18">
        <f t="shared" si="173"/>
        <v>-147.01</v>
      </c>
      <c r="S194" s="17">
        <f t="shared" si="173"/>
        <v>-3.3600000000000003</v>
      </c>
      <c r="T194" s="17">
        <f t="shared" si="173"/>
        <v>-52.949999999999996</v>
      </c>
      <c r="U194" s="17">
        <f t="shared" si="173"/>
        <v>-20.25</v>
      </c>
      <c r="V194" s="17">
        <f t="shared" si="173"/>
        <v>-40.35</v>
      </c>
      <c r="W194" s="18">
        <f t="shared" si="173"/>
        <v>-116.91</v>
      </c>
      <c r="X194" s="17">
        <f t="shared" si="173"/>
        <v>-5.78</v>
      </c>
      <c r="Y194" s="17">
        <f t="shared" si="173"/>
        <v>-52.769999999999996</v>
      </c>
      <c r="Z194" s="17">
        <f t="shared" si="173"/>
        <v>-39.42</v>
      </c>
      <c r="AA194" s="17">
        <f t="shared" si="173"/>
        <v>-29.79</v>
      </c>
      <c r="AB194" s="25">
        <f t="shared" si="173"/>
        <v>-127.76000000000002</v>
      </c>
      <c r="AC194" s="17">
        <f t="shared" si="173"/>
        <v>-13.21</v>
      </c>
      <c r="AD194" s="17">
        <f t="shared" si="173"/>
        <v>-30.979999999999997</v>
      </c>
      <c r="AE194" s="17">
        <f t="shared" si="173"/>
        <v>-6.4799999999999995</v>
      </c>
      <c r="AF194" s="17">
        <f t="shared" si="173"/>
        <v>-25.639999999999997</v>
      </c>
      <c r="AG194" s="25">
        <f t="shared" si="173"/>
        <v>-76.30999999999999</v>
      </c>
      <c r="AH194" s="27">
        <f t="shared" si="173"/>
        <v>-13.870000000000001</v>
      </c>
      <c r="AI194" s="27">
        <f t="shared" si="173"/>
        <v>-23.82</v>
      </c>
      <c r="AJ194" s="27">
        <f t="shared" si="173"/>
        <v>-19.07</v>
      </c>
      <c r="AK194" s="27">
        <f t="shared" si="173"/>
        <v>-25.39</v>
      </c>
      <c r="AL194" s="26">
        <f t="shared" si="173"/>
        <v>-82.15</v>
      </c>
      <c r="AM194" s="23">
        <f t="shared" si="173"/>
        <v>-10.51</v>
      </c>
      <c r="AN194" s="23">
        <f t="shared" si="173"/>
        <v>-8.9</v>
      </c>
      <c r="AO194" s="23">
        <f t="shared" si="173"/>
        <v>-13.08</v>
      </c>
      <c r="AP194" s="23">
        <f t="shared" si="173"/>
        <v>-14.849999999999998</v>
      </c>
      <c r="AQ194" s="26">
        <f t="shared" si="173"/>
        <v>-47.339999999999996</v>
      </c>
    </row>
    <row r="195" spans="1:43" ht="11.25">
      <c r="A195" s="16" t="s">
        <v>294</v>
      </c>
      <c r="B195" s="16" t="s">
        <v>294</v>
      </c>
      <c r="C195" s="16" t="s">
        <v>295</v>
      </c>
      <c r="D195" s="17">
        <f aca="true" t="shared" si="174" ref="D195:V196">D198</f>
        <v>0.23</v>
      </c>
      <c r="E195" s="17">
        <f t="shared" si="174"/>
        <v>0.71</v>
      </c>
      <c r="F195" s="17">
        <f t="shared" si="174"/>
        <v>0.76</v>
      </c>
      <c r="G195" s="17">
        <f t="shared" si="174"/>
        <v>0.44</v>
      </c>
      <c r="H195" s="18">
        <f t="shared" si="174"/>
        <v>2.14</v>
      </c>
      <c r="I195" s="17">
        <f t="shared" si="174"/>
        <v>0.57</v>
      </c>
      <c r="J195" s="17">
        <f t="shared" si="174"/>
        <v>2.29</v>
      </c>
      <c r="K195" s="17">
        <f t="shared" si="174"/>
        <v>1.94</v>
      </c>
      <c r="L195" s="17">
        <f t="shared" si="174"/>
        <v>1.36</v>
      </c>
      <c r="M195" s="18">
        <f t="shared" si="174"/>
        <v>6.16</v>
      </c>
      <c r="N195" s="17">
        <f t="shared" si="174"/>
        <v>0.64</v>
      </c>
      <c r="O195" s="17">
        <f t="shared" si="174"/>
        <v>2.04</v>
      </c>
      <c r="P195" s="17">
        <f t="shared" si="174"/>
        <v>2.12</v>
      </c>
      <c r="Q195" s="17">
        <f t="shared" si="174"/>
        <v>1.47</v>
      </c>
      <c r="R195" s="18">
        <f t="shared" si="174"/>
        <v>6.2700000000000005</v>
      </c>
      <c r="S195" s="17">
        <f t="shared" si="174"/>
        <v>0.61</v>
      </c>
      <c r="T195" s="17">
        <f t="shared" si="174"/>
        <v>2.1</v>
      </c>
      <c r="U195" s="17">
        <f t="shared" si="174"/>
        <v>2.11</v>
      </c>
      <c r="V195" s="17">
        <f t="shared" si="174"/>
        <v>1.28</v>
      </c>
      <c r="W195" s="25">
        <f>SUM(S195:V195)</f>
        <v>6.1000000000000005</v>
      </c>
      <c r="X195" s="17">
        <f aca="true" t="shared" si="175" ref="X195:AP196">X198</f>
        <v>0.6</v>
      </c>
      <c r="Y195" s="17">
        <f t="shared" si="175"/>
        <v>2.1</v>
      </c>
      <c r="Z195" s="17">
        <f t="shared" si="175"/>
        <v>2.11</v>
      </c>
      <c r="AA195" s="17">
        <f t="shared" si="175"/>
        <v>1.35</v>
      </c>
      <c r="AB195" s="25">
        <f>SUM(X195:AA195)</f>
        <v>6.16</v>
      </c>
      <c r="AC195" s="17">
        <f t="shared" si="175"/>
        <v>0.61</v>
      </c>
      <c r="AD195" s="17">
        <f t="shared" si="175"/>
        <v>2.17</v>
      </c>
      <c r="AE195" s="17">
        <f t="shared" si="175"/>
        <v>2.54</v>
      </c>
      <c r="AF195" s="17">
        <f t="shared" si="175"/>
        <v>1.19</v>
      </c>
      <c r="AG195" s="20">
        <f>SUM(AC195:AF195)</f>
        <v>6.51</v>
      </c>
      <c r="AH195" s="27">
        <f t="shared" si="175"/>
        <v>0.68</v>
      </c>
      <c r="AI195" s="27">
        <f t="shared" si="175"/>
        <v>2.12</v>
      </c>
      <c r="AJ195" s="27">
        <f t="shared" si="175"/>
        <v>2.2</v>
      </c>
      <c r="AK195" s="27">
        <f t="shared" si="175"/>
        <v>1.16</v>
      </c>
      <c r="AL195" s="22">
        <f>SUM(AH195:AK195)</f>
        <v>6.16</v>
      </c>
      <c r="AM195" s="23">
        <f t="shared" si="175"/>
        <v>0.66</v>
      </c>
      <c r="AN195" s="23">
        <f t="shared" si="175"/>
        <v>2.51</v>
      </c>
      <c r="AO195" s="23">
        <f t="shared" si="175"/>
        <v>2.31</v>
      </c>
      <c r="AP195" s="23">
        <f t="shared" si="175"/>
        <v>1.98</v>
      </c>
      <c r="AQ195" s="22">
        <f>SUM(AM195:AP195)</f>
        <v>7.460000000000001</v>
      </c>
    </row>
    <row r="196" spans="1:43" ht="11.25">
      <c r="A196" s="16" t="s">
        <v>296</v>
      </c>
      <c r="B196" s="16" t="s">
        <v>296</v>
      </c>
      <c r="C196" s="16" t="s">
        <v>297</v>
      </c>
      <c r="D196" s="17">
        <f t="shared" si="174"/>
        <v>33.95</v>
      </c>
      <c r="E196" s="17">
        <f t="shared" si="174"/>
        <v>41.11</v>
      </c>
      <c r="F196" s="17">
        <f t="shared" si="174"/>
        <v>39.13</v>
      </c>
      <c r="G196" s="17">
        <f t="shared" si="174"/>
        <v>20.46</v>
      </c>
      <c r="H196" s="18">
        <f t="shared" si="174"/>
        <v>134.65</v>
      </c>
      <c r="I196" s="17">
        <f t="shared" si="174"/>
        <v>26.33</v>
      </c>
      <c r="J196" s="17">
        <f t="shared" si="174"/>
        <v>34.74</v>
      </c>
      <c r="K196" s="17">
        <f t="shared" si="174"/>
        <v>29.38</v>
      </c>
      <c r="L196" s="17">
        <f t="shared" si="174"/>
        <v>34.2</v>
      </c>
      <c r="M196" s="18">
        <f t="shared" si="174"/>
        <v>124.65</v>
      </c>
      <c r="N196" s="17">
        <f t="shared" si="174"/>
        <v>23.05</v>
      </c>
      <c r="O196" s="17">
        <f t="shared" si="174"/>
        <v>29</v>
      </c>
      <c r="P196" s="17">
        <f t="shared" si="174"/>
        <v>51.41</v>
      </c>
      <c r="Q196" s="17">
        <f t="shared" si="174"/>
        <v>49.82</v>
      </c>
      <c r="R196" s="18">
        <f t="shared" si="174"/>
        <v>153.28</v>
      </c>
      <c r="S196" s="17">
        <f t="shared" si="174"/>
        <v>3.97</v>
      </c>
      <c r="T196" s="17">
        <f t="shared" si="174"/>
        <v>55.05</v>
      </c>
      <c r="U196" s="17">
        <f t="shared" si="174"/>
        <v>22.36</v>
      </c>
      <c r="V196" s="17">
        <f t="shared" si="174"/>
        <v>41.63</v>
      </c>
      <c r="W196" s="25">
        <f>SUM(S196:V196)</f>
        <v>123.00999999999999</v>
      </c>
      <c r="X196" s="17">
        <f t="shared" si="175"/>
        <v>6.38</v>
      </c>
      <c r="Y196" s="17">
        <f t="shared" si="175"/>
        <v>54.87</v>
      </c>
      <c r="Z196" s="17">
        <f t="shared" si="175"/>
        <v>41.53</v>
      </c>
      <c r="AA196" s="17">
        <f t="shared" si="175"/>
        <v>31.14</v>
      </c>
      <c r="AB196" s="25">
        <f>SUM(X196:AA196)</f>
        <v>133.92000000000002</v>
      </c>
      <c r="AC196" s="17">
        <f t="shared" si="175"/>
        <v>13.82</v>
      </c>
      <c r="AD196" s="17">
        <f t="shared" si="175"/>
        <v>33.15</v>
      </c>
      <c r="AE196" s="17">
        <f t="shared" si="175"/>
        <v>9.02</v>
      </c>
      <c r="AF196" s="17">
        <f t="shared" si="175"/>
        <v>26.83</v>
      </c>
      <c r="AG196" s="20">
        <f>SUM(AC196:AF196)</f>
        <v>82.82</v>
      </c>
      <c r="AH196" s="27">
        <f t="shared" si="175"/>
        <v>14.55</v>
      </c>
      <c r="AI196" s="27">
        <f t="shared" si="175"/>
        <v>25.94</v>
      </c>
      <c r="AJ196" s="27">
        <f t="shared" si="175"/>
        <v>21.27</v>
      </c>
      <c r="AK196" s="27">
        <f t="shared" si="175"/>
        <v>26.55</v>
      </c>
      <c r="AL196" s="22">
        <f>SUM(AH196:AK196)</f>
        <v>88.31</v>
      </c>
      <c r="AM196" s="23">
        <f t="shared" si="175"/>
        <v>11.17</v>
      </c>
      <c r="AN196" s="23">
        <f t="shared" si="175"/>
        <v>11.41</v>
      </c>
      <c r="AO196" s="23">
        <f t="shared" si="175"/>
        <v>15.39</v>
      </c>
      <c r="AP196" s="23">
        <f t="shared" si="175"/>
        <v>16.83</v>
      </c>
      <c r="AQ196" s="22">
        <f>SUM(AM196:AP196)</f>
        <v>54.8</v>
      </c>
    </row>
    <row r="197" spans="1:43" ht="11.25" customHeight="1">
      <c r="A197" s="30" t="s">
        <v>298</v>
      </c>
      <c r="B197" s="30" t="s">
        <v>299</v>
      </c>
      <c r="C197" s="16" t="s">
        <v>300</v>
      </c>
      <c r="D197" s="17">
        <f aca="true" t="shared" si="176" ref="D197:AQ197">D198-D199</f>
        <v>-33.720000000000006</v>
      </c>
      <c r="E197" s="17">
        <f t="shared" si="176"/>
        <v>-40.4</v>
      </c>
      <c r="F197" s="17">
        <f t="shared" si="176"/>
        <v>-38.370000000000005</v>
      </c>
      <c r="G197" s="17">
        <f t="shared" si="176"/>
        <v>-20.02</v>
      </c>
      <c r="H197" s="18">
        <f t="shared" si="176"/>
        <v>-132.51000000000002</v>
      </c>
      <c r="I197" s="17">
        <f t="shared" si="176"/>
        <v>-25.759999999999998</v>
      </c>
      <c r="J197" s="17">
        <f t="shared" si="176"/>
        <v>-32.45</v>
      </c>
      <c r="K197" s="17">
        <f t="shared" si="176"/>
        <v>-27.439999999999998</v>
      </c>
      <c r="L197" s="17">
        <f t="shared" si="176"/>
        <v>-32.84</v>
      </c>
      <c r="M197" s="18">
        <f t="shared" si="176"/>
        <v>-118.49000000000001</v>
      </c>
      <c r="N197" s="17">
        <f t="shared" si="176"/>
        <v>-22.41</v>
      </c>
      <c r="O197" s="17">
        <f t="shared" si="176"/>
        <v>-26.96</v>
      </c>
      <c r="P197" s="17">
        <f t="shared" si="176"/>
        <v>-49.29</v>
      </c>
      <c r="Q197" s="17">
        <f t="shared" si="176"/>
        <v>-48.35</v>
      </c>
      <c r="R197" s="18">
        <f t="shared" si="176"/>
        <v>-147.01</v>
      </c>
      <c r="S197" s="17">
        <f t="shared" si="176"/>
        <v>-3.3600000000000003</v>
      </c>
      <c r="T197" s="17">
        <f t="shared" si="176"/>
        <v>-52.949999999999996</v>
      </c>
      <c r="U197" s="17">
        <f t="shared" si="176"/>
        <v>-20.25</v>
      </c>
      <c r="V197" s="17">
        <f t="shared" si="176"/>
        <v>-40.35</v>
      </c>
      <c r="W197" s="18">
        <f t="shared" si="176"/>
        <v>-116.91</v>
      </c>
      <c r="X197" s="17">
        <f t="shared" si="176"/>
        <v>-5.78</v>
      </c>
      <c r="Y197" s="17">
        <f t="shared" si="176"/>
        <v>-52.769999999999996</v>
      </c>
      <c r="Z197" s="17">
        <f t="shared" si="176"/>
        <v>-39.42</v>
      </c>
      <c r="AA197" s="17">
        <f t="shared" si="176"/>
        <v>-29.79</v>
      </c>
      <c r="AB197" s="25">
        <f t="shared" si="176"/>
        <v>-24.98</v>
      </c>
      <c r="AC197" s="17">
        <f t="shared" si="176"/>
        <v>-13.21</v>
      </c>
      <c r="AD197" s="17">
        <f t="shared" si="176"/>
        <v>-30.979999999999997</v>
      </c>
      <c r="AE197" s="17">
        <f t="shared" si="176"/>
        <v>-6.4799999999999995</v>
      </c>
      <c r="AF197" s="17">
        <f t="shared" si="176"/>
        <v>-25.639999999999997</v>
      </c>
      <c r="AG197" s="25">
        <f t="shared" si="176"/>
        <v>-76.30999999999999</v>
      </c>
      <c r="AH197" s="27">
        <f t="shared" si="176"/>
        <v>-13.870000000000001</v>
      </c>
      <c r="AI197" s="27">
        <f t="shared" si="176"/>
        <v>-23.82</v>
      </c>
      <c r="AJ197" s="27">
        <f t="shared" si="176"/>
        <v>-19.07</v>
      </c>
      <c r="AK197" s="27">
        <f t="shared" si="176"/>
        <v>-25.39</v>
      </c>
      <c r="AL197" s="26">
        <f t="shared" si="176"/>
        <v>-82.15</v>
      </c>
      <c r="AM197" s="23">
        <f t="shared" si="176"/>
        <v>-10.51</v>
      </c>
      <c r="AN197" s="23">
        <f t="shared" si="176"/>
        <v>-8.9</v>
      </c>
      <c r="AO197" s="23">
        <f t="shared" si="176"/>
        <v>-13.08</v>
      </c>
      <c r="AP197" s="23">
        <f t="shared" si="176"/>
        <v>-14.849999999999998</v>
      </c>
      <c r="AQ197" s="26">
        <f t="shared" si="176"/>
        <v>-47.339999999999996</v>
      </c>
    </row>
    <row r="198" spans="1:43" ht="11.25">
      <c r="A198" s="16" t="s">
        <v>301</v>
      </c>
      <c r="B198" s="16" t="s">
        <v>301</v>
      </c>
      <c r="C198" s="16" t="s">
        <v>302</v>
      </c>
      <c r="D198" s="17">
        <v>0.23</v>
      </c>
      <c r="E198" s="17">
        <v>0.71</v>
      </c>
      <c r="F198" s="17">
        <v>0.76</v>
      </c>
      <c r="G198" s="17">
        <v>0.44</v>
      </c>
      <c r="H198" s="18">
        <f>SUM(D198:G198)</f>
        <v>2.14</v>
      </c>
      <c r="I198" s="17">
        <v>0.57</v>
      </c>
      <c r="J198" s="17">
        <v>2.29</v>
      </c>
      <c r="K198" s="17">
        <v>1.94</v>
      </c>
      <c r="L198" s="17">
        <v>1.36</v>
      </c>
      <c r="M198" s="18">
        <f>SUM(I198:L198)</f>
        <v>6.16</v>
      </c>
      <c r="N198" s="17">
        <v>0.64</v>
      </c>
      <c r="O198" s="17">
        <v>2.04</v>
      </c>
      <c r="P198" s="17">
        <v>2.12</v>
      </c>
      <c r="Q198" s="17">
        <v>1.47</v>
      </c>
      <c r="R198" s="18">
        <f>SUM(N198:Q198)</f>
        <v>6.2700000000000005</v>
      </c>
      <c r="S198" s="17">
        <v>0.61</v>
      </c>
      <c r="T198" s="17">
        <v>2.1</v>
      </c>
      <c r="U198" s="17">
        <v>2.11</v>
      </c>
      <c r="V198" s="17">
        <v>1.28</v>
      </c>
      <c r="W198" s="18">
        <f>SUM(S198:V198)</f>
        <v>6.1000000000000005</v>
      </c>
      <c r="X198" s="17">
        <v>0.6</v>
      </c>
      <c r="Y198" s="17">
        <v>2.1</v>
      </c>
      <c r="Z198" s="17">
        <v>2.11</v>
      </c>
      <c r="AA198" s="17">
        <v>1.35</v>
      </c>
      <c r="AB198" s="20">
        <f>SUM(X198:AA198)</f>
        <v>6.16</v>
      </c>
      <c r="AC198" s="17">
        <v>0.61</v>
      </c>
      <c r="AD198" s="17">
        <v>2.17</v>
      </c>
      <c r="AE198" s="17">
        <v>2.54</v>
      </c>
      <c r="AF198" s="17">
        <v>1.19</v>
      </c>
      <c r="AG198" s="20">
        <f>SUM(AC198:AF198)</f>
        <v>6.51</v>
      </c>
      <c r="AH198" s="27">
        <v>0.68</v>
      </c>
      <c r="AI198" s="27">
        <v>2.12</v>
      </c>
      <c r="AJ198" s="27">
        <v>2.2</v>
      </c>
      <c r="AK198" s="27">
        <v>1.16</v>
      </c>
      <c r="AL198" s="22">
        <f>SUM(AH198:AK198)</f>
        <v>6.16</v>
      </c>
      <c r="AM198" s="23">
        <v>0.66</v>
      </c>
      <c r="AN198" s="23">
        <v>2.51</v>
      </c>
      <c r="AO198" s="23">
        <v>2.31</v>
      </c>
      <c r="AP198" s="23">
        <v>1.98</v>
      </c>
      <c r="AQ198" s="22">
        <f>SUM(AM198:AP198)</f>
        <v>7.460000000000001</v>
      </c>
    </row>
    <row r="199" spans="1:43" ht="11.25">
      <c r="A199" s="16" t="s">
        <v>303</v>
      </c>
      <c r="B199" s="16" t="s">
        <v>303</v>
      </c>
      <c r="C199" s="16" t="s">
        <v>304</v>
      </c>
      <c r="D199" s="17">
        <v>33.95</v>
      </c>
      <c r="E199" s="17">
        <v>41.11</v>
      </c>
      <c r="F199" s="17">
        <v>39.13</v>
      </c>
      <c r="G199" s="17">
        <v>20.46</v>
      </c>
      <c r="H199" s="18">
        <f>SUM(D199:G199)</f>
        <v>134.65</v>
      </c>
      <c r="I199" s="17">
        <v>26.33</v>
      </c>
      <c r="J199" s="17">
        <v>34.74</v>
      </c>
      <c r="K199" s="17">
        <v>29.38</v>
      </c>
      <c r="L199" s="17">
        <v>34.2</v>
      </c>
      <c r="M199" s="18">
        <f>SUM(I199:L199)</f>
        <v>124.65</v>
      </c>
      <c r="N199" s="17">
        <v>23.05</v>
      </c>
      <c r="O199" s="17">
        <v>29</v>
      </c>
      <c r="P199" s="17">
        <v>51.41</v>
      </c>
      <c r="Q199" s="17">
        <v>49.82</v>
      </c>
      <c r="R199" s="18">
        <f>SUM(N199:Q199)</f>
        <v>153.28</v>
      </c>
      <c r="S199" s="17">
        <v>3.97</v>
      </c>
      <c r="T199" s="17">
        <v>55.05</v>
      </c>
      <c r="U199" s="17">
        <v>22.36</v>
      </c>
      <c r="V199" s="17">
        <v>41.63</v>
      </c>
      <c r="W199" s="18">
        <f>SUM(S199:V199)</f>
        <v>123.00999999999999</v>
      </c>
      <c r="X199" s="17">
        <v>6.38</v>
      </c>
      <c r="Y199" s="17">
        <v>54.87</v>
      </c>
      <c r="Z199" s="17">
        <v>41.53</v>
      </c>
      <c r="AA199" s="17">
        <v>31.14</v>
      </c>
      <c r="AB199" s="20">
        <v>31.14</v>
      </c>
      <c r="AC199" s="17">
        <v>13.82</v>
      </c>
      <c r="AD199" s="17">
        <v>33.15</v>
      </c>
      <c r="AE199" s="17">
        <v>9.02</v>
      </c>
      <c r="AF199" s="17">
        <v>26.83</v>
      </c>
      <c r="AG199" s="20">
        <f>SUM(AC199:AF199)</f>
        <v>82.82</v>
      </c>
      <c r="AH199" s="27">
        <v>14.55</v>
      </c>
      <c r="AI199" s="27">
        <v>25.94</v>
      </c>
      <c r="AJ199" s="27">
        <v>21.27</v>
      </c>
      <c r="AK199" s="27">
        <v>26.55</v>
      </c>
      <c r="AL199" s="22">
        <f>SUM(AH199:AK199)</f>
        <v>88.31</v>
      </c>
      <c r="AM199" s="23">
        <v>11.17</v>
      </c>
      <c r="AN199" s="23">
        <v>11.41</v>
      </c>
      <c r="AO199" s="23">
        <v>15.39</v>
      </c>
      <c r="AP199" s="23">
        <v>16.83</v>
      </c>
      <c r="AQ199" s="22">
        <f>SUM(AM199:AP199)</f>
        <v>54.8</v>
      </c>
    </row>
    <row r="200" spans="1:43" ht="11.25">
      <c r="A200" s="30" t="s">
        <v>305</v>
      </c>
      <c r="B200" s="30" t="s">
        <v>306</v>
      </c>
      <c r="C200" s="16" t="s">
        <v>307</v>
      </c>
      <c r="D200" s="17">
        <f aca="true" t="shared" si="177" ref="D200:AQ200">-D201</f>
        <v>-3.97</v>
      </c>
      <c r="E200" s="17">
        <f t="shared" si="177"/>
        <v>2.28</v>
      </c>
      <c r="F200" s="17">
        <f t="shared" si="177"/>
        <v>2.9</v>
      </c>
      <c r="G200" s="17">
        <f t="shared" si="177"/>
        <v>10.35</v>
      </c>
      <c r="H200" s="18">
        <f t="shared" si="177"/>
        <v>11.559999999999999</v>
      </c>
      <c r="I200" s="17">
        <f t="shared" si="177"/>
        <v>-4.49</v>
      </c>
      <c r="J200" s="17">
        <f t="shared" si="177"/>
        <v>-2.55</v>
      </c>
      <c r="K200" s="17">
        <f t="shared" si="177"/>
        <v>-12.5</v>
      </c>
      <c r="L200" s="17">
        <f t="shared" si="177"/>
        <v>4.99</v>
      </c>
      <c r="M200" s="18">
        <f t="shared" si="177"/>
        <v>-14.549999999999999</v>
      </c>
      <c r="N200" s="17">
        <f t="shared" si="177"/>
        <v>-8.5</v>
      </c>
      <c r="O200" s="17">
        <f t="shared" si="177"/>
        <v>-37.99</v>
      </c>
      <c r="P200" s="17">
        <f t="shared" si="177"/>
        <v>-21.79</v>
      </c>
      <c r="Q200" s="17">
        <f t="shared" si="177"/>
        <v>-18.44</v>
      </c>
      <c r="R200" s="18">
        <f t="shared" si="177"/>
        <v>-86.72</v>
      </c>
      <c r="S200" s="17">
        <f t="shared" si="177"/>
        <v>-3.57</v>
      </c>
      <c r="T200" s="17">
        <f t="shared" si="177"/>
        <v>4.1</v>
      </c>
      <c r="U200" s="17">
        <f t="shared" si="177"/>
        <v>-1.68</v>
      </c>
      <c r="V200" s="17">
        <f t="shared" si="177"/>
        <v>12.16</v>
      </c>
      <c r="W200" s="18">
        <f t="shared" si="177"/>
        <v>11.01</v>
      </c>
      <c r="X200" s="17">
        <f t="shared" si="177"/>
        <v>-14.52</v>
      </c>
      <c r="Y200" s="17">
        <f t="shared" si="177"/>
        <v>-20.38</v>
      </c>
      <c r="Z200" s="17">
        <f t="shared" si="177"/>
        <v>-8.98</v>
      </c>
      <c r="AA200" s="17">
        <f t="shared" si="177"/>
        <v>24.68</v>
      </c>
      <c r="AB200" s="18">
        <f t="shared" si="177"/>
        <v>-19.199999999999996</v>
      </c>
      <c r="AC200" s="17">
        <f t="shared" si="177"/>
        <v>-13.94</v>
      </c>
      <c r="AD200" s="17">
        <f t="shared" si="177"/>
        <v>-8.03</v>
      </c>
      <c r="AE200" s="17">
        <f t="shared" si="177"/>
        <v>-39.59</v>
      </c>
      <c r="AF200" s="17">
        <f t="shared" si="177"/>
        <v>28.49</v>
      </c>
      <c r="AG200" s="25">
        <f t="shared" si="177"/>
        <v>-33.07000000000001</v>
      </c>
      <c r="AH200" s="27">
        <f t="shared" si="177"/>
        <v>-42.87</v>
      </c>
      <c r="AI200" s="27">
        <f t="shared" si="177"/>
        <v>-81.28</v>
      </c>
      <c r="AJ200" s="27">
        <f t="shared" si="177"/>
        <v>-14.92</v>
      </c>
      <c r="AK200" s="27">
        <f t="shared" si="177"/>
        <v>16.02</v>
      </c>
      <c r="AL200" s="26">
        <f t="shared" si="177"/>
        <v>-123.05</v>
      </c>
      <c r="AM200" s="23">
        <f t="shared" si="177"/>
        <v>-21.86</v>
      </c>
      <c r="AN200" s="23">
        <f t="shared" si="177"/>
        <v>-16.81</v>
      </c>
      <c r="AO200" s="23">
        <f t="shared" si="177"/>
        <v>-58.46</v>
      </c>
      <c r="AP200" s="23">
        <f t="shared" si="177"/>
        <v>3.78</v>
      </c>
      <c r="AQ200" s="26">
        <f t="shared" si="177"/>
        <v>-93.35</v>
      </c>
    </row>
    <row r="201" spans="1:43" ht="11.25">
      <c r="A201" s="16" t="s">
        <v>296</v>
      </c>
      <c r="B201" s="16" t="s">
        <v>170</v>
      </c>
      <c r="C201" s="16" t="s">
        <v>171</v>
      </c>
      <c r="D201" s="17">
        <v>3.97</v>
      </c>
      <c r="E201" s="17">
        <v>-2.28</v>
      </c>
      <c r="F201" s="17">
        <v>-2.9</v>
      </c>
      <c r="G201" s="17">
        <v>-10.35</v>
      </c>
      <c r="H201" s="18">
        <f>SUM(D201:G201)</f>
        <v>-11.559999999999999</v>
      </c>
      <c r="I201" s="17">
        <v>4.49</v>
      </c>
      <c r="J201" s="17">
        <v>2.55</v>
      </c>
      <c r="K201" s="17">
        <v>12.5</v>
      </c>
      <c r="L201" s="17">
        <v>-4.99</v>
      </c>
      <c r="M201" s="18">
        <f>SUM(I201:L201)</f>
        <v>14.549999999999999</v>
      </c>
      <c r="N201" s="17">
        <v>8.5</v>
      </c>
      <c r="O201" s="17">
        <v>37.99</v>
      </c>
      <c r="P201" s="17">
        <v>21.79</v>
      </c>
      <c r="Q201" s="17">
        <v>18.44</v>
      </c>
      <c r="R201" s="18">
        <f>SUM(N201:Q201)</f>
        <v>86.72</v>
      </c>
      <c r="S201" s="17">
        <v>3.57</v>
      </c>
      <c r="T201" s="17">
        <v>-4.1</v>
      </c>
      <c r="U201" s="17">
        <v>1.68</v>
      </c>
      <c r="V201" s="17">
        <v>-12.16</v>
      </c>
      <c r="W201" s="18">
        <f>SUM(S201:V201)</f>
        <v>-11.01</v>
      </c>
      <c r="X201" s="17">
        <v>14.52</v>
      </c>
      <c r="Y201" s="17">
        <v>20.38</v>
      </c>
      <c r="Z201" s="17">
        <v>8.98</v>
      </c>
      <c r="AA201" s="17">
        <v>-24.68</v>
      </c>
      <c r="AB201" s="20">
        <f>SUM(X201:AA201)</f>
        <v>19.199999999999996</v>
      </c>
      <c r="AC201" s="17">
        <v>13.94</v>
      </c>
      <c r="AD201" s="17">
        <v>8.03</v>
      </c>
      <c r="AE201" s="17">
        <v>39.59</v>
      </c>
      <c r="AF201" s="17">
        <v>-28.49</v>
      </c>
      <c r="AG201" s="20">
        <f>SUM(AC201:AF201)</f>
        <v>33.07000000000001</v>
      </c>
      <c r="AH201" s="27">
        <v>42.87</v>
      </c>
      <c r="AI201" s="27">
        <v>81.28</v>
      </c>
      <c r="AJ201" s="27">
        <v>14.92</v>
      </c>
      <c r="AK201" s="27">
        <v>-16.02</v>
      </c>
      <c r="AL201" s="22">
        <f>SUM(AH201:AK201)</f>
        <v>123.05</v>
      </c>
      <c r="AM201" s="23">
        <v>21.86</v>
      </c>
      <c r="AN201" s="23">
        <v>16.81</v>
      </c>
      <c r="AO201" s="23">
        <v>58.46</v>
      </c>
      <c r="AP201" s="23">
        <v>-3.78</v>
      </c>
      <c r="AQ201" s="22">
        <f>SUM(AM201:AP201)</f>
        <v>93.35</v>
      </c>
    </row>
    <row r="202" spans="1:43" ht="11.25">
      <c r="A202" s="30" t="s">
        <v>308</v>
      </c>
      <c r="B202" s="30" t="s">
        <v>309</v>
      </c>
      <c r="C202" s="16" t="s">
        <v>310</v>
      </c>
      <c r="D202" s="17">
        <f aca="true" t="shared" si="178" ref="D202:AQ202">D203-D204</f>
        <v>-2.68</v>
      </c>
      <c r="E202" s="17">
        <f t="shared" si="178"/>
        <v>-2.56</v>
      </c>
      <c r="F202" s="17">
        <f t="shared" si="178"/>
        <v>-5.65</v>
      </c>
      <c r="G202" s="17">
        <f t="shared" si="178"/>
        <v>-6.43</v>
      </c>
      <c r="H202" s="18">
        <f t="shared" si="178"/>
        <v>-17.32</v>
      </c>
      <c r="I202" s="17">
        <f t="shared" si="178"/>
        <v>-0.5800000000000001</v>
      </c>
      <c r="J202" s="17">
        <f t="shared" si="178"/>
        <v>-1.15</v>
      </c>
      <c r="K202" s="17">
        <f t="shared" si="178"/>
        <v>-6.82</v>
      </c>
      <c r="L202" s="17">
        <f t="shared" si="178"/>
        <v>-3.61</v>
      </c>
      <c r="M202" s="18">
        <f t="shared" si="178"/>
        <v>-12.159999999999998</v>
      </c>
      <c r="N202" s="17">
        <f t="shared" si="178"/>
        <v>-3.12</v>
      </c>
      <c r="O202" s="17">
        <f t="shared" si="178"/>
        <v>-9.91</v>
      </c>
      <c r="P202" s="17">
        <f t="shared" si="178"/>
        <v>-1.02</v>
      </c>
      <c r="Q202" s="17">
        <f t="shared" si="178"/>
        <v>-2.57</v>
      </c>
      <c r="R202" s="18">
        <f t="shared" si="178"/>
        <v>-16.62</v>
      </c>
      <c r="S202" s="17">
        <f t="shared" si="178"/>
        <v>-0.73</v>
      </c>
      <c r="T202" s="17">
        <f t="shared" si="178"/>
        <v>-1.01</v>
      </c>
      <c r="U202" s="17">
        <f t="shared" si="178"/>
        <v>-0.72</v>
      </c>
      <c r="V202" s="17">
        <f t="shared" si="178"/>
        <v>-2.5</v>
      </c>
      <c r="W202" s="18">
        <f t="shared" si="178"/>
        <v>-4.96</v>
      </c>
      <c r="X202" s="17">
        <f t="shared" si="178"/>
        <v>-1.6</v>
      </c>
      <c r="Y202" s="17">
        <f t="shared" si="178"/>
        <v>-1.22</v>
      </c>
      <c r="Z202" s="17">
        <f t="shared" si="178"/>
        <v>-5.24</v>
      </c>
      <c r="AA202" s="17">
        <f t="shared" si="178"/>
        <v>-2.7800000000000002</v>
      </c>
      <c r="AB202" s="25">
        <f t="shared" si="178"/>
        <v>-10.84</v>
      </c>
      <c r="AC202" s="17">
        <f t="shared" si="178"/>
        <v>-3.32</v>
      </c>
      <c r="AD202" s="17">
        <f t="shared" si="178"/>
        <v>-5.949999999999999</v>
      </c>
      <c r="AE202" s="17">
        <f t="shared" si="178"/>
        <v>-3.34</v>
      </c>
      <c r="AF202" s="17">
        <f t="shared" si="178"/>
        <v>-4.8100000000000005</v>
      </c>
      <c r="AG202" s="25">
        <f t="shared" si="178"/>
        <v>-17.42</v>
      </c>
      <c r="AH202" s="27">
        <f t="shared" si="178"/>
        <v>0.6200000000000001</v>
      </c>
      <c r="AI202" s="27">
        <f t="shared" si="178"/>
        <v>-1.9300000000000002</v>
      </c>
      <c r="AJ202" s="27">
        <f t="shared" si="178"/>
        <v>-1.54</v>
      </c>
      <c r="AK202" s="27">
        <f t="shared" si="178"/>
        <v>-0.89</v>
      </c>
      <c r="AL202" s="26">
        <f t="shared" si="178"/>
        <v>-3.74</v>
      </c>
      <c r="AM202" s="23">
        <f t="shared" si="178"/>
        <v>-0.17999999999999994</v>
      </c>
      <c r="AN202" s="23">
        <f t="shared" si="178"/>
        <v>-0.6900000000000001</v>
      </c>
      <c r="AO202" s="23">
        <f t="shared" si="178"/>
        <v>-0.19999999999999996</v>
      </c>
      <c r="AP202" s="23">
        <f t="shared" si="178"/>
        <v>-18.689999999999998</v>
      </c>
      <c r="AQ202" s="26">
        <f t="shared" si="178"/>
        <v>-19.76</v>
      </c>
    </row>
    <row r="203" spans="1:43" ht="11.25">
      <c r="A203" s="16" t="s">
        <v>168</v>
      </c>
      <c r="B203" s="16" t="s">
        <v>168</v>
      </c>
      <c r="C203" s="16" t="s">
        <v>169</v>
      </c>
      <c r="D203" s="17">
        <f aca="true" t="shared" si="179" ref="D203:G204">D206</f>
        <v>0.04</v>
      </c>
      <c r="E203" s="17">
        <f t="shared" si="179"/>
        <v>0.11</v>
      </c>
      <c r="F203" s="17">
        <f t="shared" si="179"/>
        <v>0.02</v>
      </c>
      <c r="G203" s="17">
        <f t="shared" si="179"/>
        <v>0</v>
      </c>
      <c r="H203" s="25">
        <f>SUM(D203:G203)</f>
        <v>0.16999999999999998</v>
      </c>
      <c r="I203" s="17">
        <f aca="true" t="shared" si="180" ref="I203:L204">I206</f>
        <v>0.47</v>
      </c>
      <c r="J203" s="17">
        <f t="shared" si="180"/>
        <v>0.07</v>
      </c>
      <c r="K203" s="17">
        <f t="shared" si="180"/>
        <v>0.02</v>
      </c>
      <c r="L203" s="17">
        <f t="shared" si="180"/>
        <v>0.02</v>
      </c>
      <c r="M203" s="25">
        <f>SUM(I203:L203)</f>
        <v>0.5800000000000001</v>
      </c>
      <c r="N203" s="17">
        <f aca="true" t="shared" si="181" ref="N203:Q204">N206</f>
        <v>0.02</v>
      </c>
      <c r="O203" s="17">
        <f t="shared" si="181"/>
        <v>0.02</v>
      </c>
      <c r="P203" s="17">
        <f t="shared" si="181"/>
        <v>0.03</v>
      </c>
      <c r="Q203" s="17">
        <f t="shared" si="181"/>
        <v>0.02</v>
      </c>
      <c r="R203" s="25">
        <f>SUM(N203:Q203)</f>
        <v>0.09000000000000001</v>
      </c>
      <c r="S203" s="17">
        <f aca="true" t="shared" si="182" ref="S203:V204">S206</f>
        <v>0.02</v>
      </c>
      <c r="T203" s="17">
        <f t="shared" si="182"/>
        <v>0.02</v>
      </c>
      <c r="U203" s="17">
        <f t="shared" si="182"/>
        <v>0.01</v>
      </c>
      <c r="V203" s="17">
        <f t="shared" si="182"/>
        <v>0.01</v>
      </c>
      <c r="W203" s="25">
        <f>SUM(S203:V203)</f>
        <v>0.060000000000000005</v>
      </c>
      <c r="X203" s="17">
        <f aca="true" t="shared" si="183" ref="X203:AP204">X206</f>
        <v>0.62</v>
      </c>
      <c r="Y203" s="17">
        <f t="shared" si="183"/>
        <v>0.07</v>
      </c>
      <c r="Z203" s="17">
        <f t="shared" si="183"/>
        <v>0.14</v>
      </c>
      <c r="AA203" s="17">
        <f t="shared" si="183"/>
        <v>0.13</v>
      </c>
      <c r="AB203" s="25">
        <f>SUM(X203:AA203)</f>
        <v>0.96</v>
      </c>
      <c r="AC203" s="17">
        <f t="shared" si="183"/>
        <v>0.22</v>
      </c>
      <c r="AD203" s="17">
        <f t="shared" si="183"/>
        <v>0.19</v>
      </c>
      <c r="AE203" s="17">
        <f t="shared" si="183"/>
        <v>0.21</v>
      </c>
      <c r="AF203" s="17">
        <f t="shared" si="183"/>
        <v>0.22</v>
      </c>
      <c r="AG203" s="20">
        <f>SUM(AC203:AF203)</f>
        <v>0.84</v>
      </c>
      <c r="AH203" s="27">
        <f t="shared" si="183"/>
        <v>1.57</v>
      </c>
      <c r="AI203" s="27">
        <f t="shared" si="183"/>
        <v>0.21</v>
      </c>
      <c r="AJ203" s="27">
        <f t="shared" si="183"/>
        <v>0.14</v>
      </c>
      <c r="AK203" s="27">
        <f t="shared" si="183"/>
        <v>0.17</v>
      </c>
      <c r="AL203" s="22">
        <f>SUM(AH203:AK203)</f>
        <v>2.09</v>
      </c>
      <c r="AM203" s="23">
        <f t="shared" si="183"/>
        <v>0.39</v>
      </c>
      <c r="AN203" s="23">
        <f t="shared" si="183"/>
        <v>0.12</v>
      </c>
      <c r="AO203" s="23">
        <f t="shared" si="183"/>
        <v>0.54</v>
      </c>
      <c r="AP203" s="23">
        <f t="shared" si="183"/>
        <v>0.44</v>
      </c>
      <c r="AQ203" s="22">
        <f>SUM(AM203:AP203)</f>
        <v>1.49</v>
      </c>
    </row>
    <row r="204" spans="1:43" ht="11.25">
      <c r="A204" s="16" t="s">
        <v>170</v>
      </c>
      <c r="B204" s="16" t="s">
        <v>170</v>
      </c>
      <c r="C204" s="16" t="s">
        <v>171</v>
      </c>
      <c r="D204" s="17">
        <f t="shared" si="179"/>
        <v>2.72</v>
      </c>
      <c r="E204" s="17">
        <f t="shared" si="179"/>
        <v>2.67</v>
      </c>
      <c r="F204" s="17">
        <f t="shared" si="179"/>
        <v>5.67</v>
      </c>
      <c r="G204" s="17">
        <f t="shared" si="179"/>
        <v>6.43</v>
      </c>
      <c r="H204" s="25">
        <f>SUM(D204:G204)</f>
        <v>17.490000000000002</v>
      </c>
      <c r="I204" s="17">
        <f t="shared" si="180"/>
        <v>1.05</v>
      </c>
      <c r="J204" s="17">
        <f t="shared" si="180"/>
        <v>1.22</v>
      </c>
      <c r="K204" s="17">
        <f t="shared" si="180"/>
        <v>6.84</v>
      </c>
      <c r="L204" s="17">
        <f t="shared" si="180"/>
        <v>3.63</v>
      </c>
      <c r="M204" s="25">
        <f>SUM(I204:L204)</f>
        <v>12.739999999999998</v>
      </c>
      <c r="N204" s="17">
        <f t="shared" si="181"/>
        <v>3.14</v>
      </c>
      <c r="O204" s="17">
        <f t="shared" si="181"/>
        <v>9.93</v>
      </c>
      <c r="P204" s="17">
        <f t="shared" si="181"/>
        <v>1.05</v>
      </c>
      <c r="Q204" s="17">
        <f t="shared" si="181"/>
        <v>2.59</v>
      </c>
      <c r="R204" s="25">
        <f>SUM(N204:Q204)</f>
        <v>16.71</v>
      </c>
      <c r="S204" s="17">
        <f t="shared" si="182"/>
        <v>0.75</v>
      </c>
      <c r="T204" s="17">
        <f t="shared" si="182"/>
        <v>1.03</v>
      </c>
      <c r="U204" s="17">
        <f t="shared" si="182"/>
        <v>0.73</v>
      </c>
      <c r="V204" s="17">
        <f t="shared" si="182"/>
        <v>2.51</v>
      </c>
      <c r="W204" s="25">
        <f>SUM(S204:V204)</f>
        <v>5.02</v>
      </c>
      <c r="X204" s="17">
        <f t="shared" si="183"/>
        <v>2.22</v>
      </c>
      <c r="Y204" s="17">
        <f t="shared" si="183"/>
        <v>1.29</v>
      </c>
      <c r="Z204" s="17">
        <f t="shared" si="183"/>
        <v>5.38</v>
      </c>
      <c r="AA204" s="17">
        <f t="shared" si="183"/>
        <v>2.91</v>
      </c>
      <c r="AB204" s="25">
        <f>SUM(X204:AA204)</f>
        <v>11.8</v>
      </c>
      <c r="AC204" s="17">
        <f t="shared" si="183"/>
        <v>3.54</v>
      </c>
      <c r="AD204" s="17">
        <f t="shared" si="183"/>
        <v>6.14</v>
      </c>
      <c r="AE204" s="17">
        <f t="shared" si="183"/>
        <v>3.55</v>
      </c>
      <c r="AF204" s="17">
        <f t="shared" si="183"/>
        <v>5.03</v>
      </c>
      <c r="AG204" s="20">
        <f>SUM(AC204:AF204)</f>
        <v>18.26</v>
      </c>
      <c r="AH204" s="27">
        <f t="shared" si="183"/>
        <v>0.95</v>
      </c>
      <c r="AI204" s="27">
        <f t="shared" si="183"/>
        <v>2.14</v>
      </c>
      <c r="AJ204" s="27">
        <f t="shared" si="183"/>
        <v>1.68</v>
      </c>
      <c r="AK204" s="27">
        <f t="shared" si="183"/>
        <v>1.06</v>
      </c>
      <c r="AL204" s="22">
        <f>SUM(AH204:AK204)</f>
        <v>5.83</v>
      </c>
      <c r="AM204" s="23">
        <f t="shared" si="183"/>
        <v>0.57</v>
      </c>
      <c r="AN204" s="23">
        <f t="shared" si="183"/>
        <v>0.81</v>
      </c>
      <c r="AO204" s="23">
        <f t="shared" si="183"/>
        <v>0.74</v>
      </c>
      <c r="AP204" s="23">
        <f t="shared" si="183"/>
        <v>19.13</v>
      </c>
      <c r="AQ204" s="22">
        <f>SUM(AM204:AP204)</f>
        <v>21.25</v>
      </c>
    </row>
    <row r="205" spans="1:43" ht="12.75" customHeight="1">
      <c r="A205" s="30" t="s">
        <v>311</v>
      </c>
      <c r="B205" s="30" t="s">
        <v>312</v>
      </c>
      <c r="C205" s="16" t="s">
        <v>313</v>
      </c>
      <c r="D205" s="17">
        <f aca="true" t="shared" si="184" ref="D205:AQ205">D206-D207</f>
        <v>-2.68</v>
      </c>
      <c r="E205" s="17">
        <f t="shared" si="184"/>
        <v>-2.56</v>
      </c>
      <c r="F205" s="17">
        <f t="shared" si="184"/>
        <v>-5.65</v>
      </c>
      <c r="G205" s="17">
        <f t="shared" si="184"/>
        <v>-6.43</v>
      </c>
      <c r="H205" s="18">
        <f t="shared" si="184"/>
        <v>-17.32</v>
      </c>
      <c r="I205" s="17">
        <f t="shared" si="184"/>
        <v>-0.5800000000000001</v>
      </c>
      <c r="J205" s="17">
        <f t="shared" si="184"/>
        <v>-1.15</v>
      </c>
      <c r="K205" s="17">
        <f t="shared" si="184"/>
        <v>-6.82</v>
      </c>
      <c r="L205" s="17">
        <f t="shared" si="184"/>
        <v>-3.61</v>
      </c>
      <c r="M205" s="18">
        <f t="shared" si="184"/>
        <v>-12.159999999999998</v>
      </c>
      <c r="N205" s="17">
        <f t="shared" si="184"/>
        <v>-3.12</v>
      </c>
      <c r="O205" s="17">
        <f t="shared" si="184"/>
        <v>-9.91</v>
      </c>
      <c r="P205" s="17">
        <f t="shared" si="184"/>
        <v>-1.02</v>
      </c>
      <c r="Q205" s="17">
        <f t="shared" si="184"/>
        <v>-2.57</v>
      </c>
      <c r="R205" s="18">
        <f t="shared" si="184"/>
        <v>-16.62</v>
      </c>
      <c r="S205" s="17">
        <f t="shared" si="184"/>
        <v>-0.73</v>
      </c>
      <c r="T205" s="17">
        <f t="shared" si="184"/>
        <v>-1.01</v>
      </c>
      <c r="U205" s="17">
        <f t="shared" si="184"/>
        <v>-0.72</v>
      </c>
      <c r="V205" s="17">
        <f t="shared" si="184"/>
        <v>-2.5</v>
      </c>
      <c r="W205" s="18">
        <f t="shared" si="184"/>
        <v>-4.96</v>
      </c>
      <c r="X205" s="17">
        <f t="shared" si="184"/>
        <v>-1.6</v>
      </c>
      <c r="Y205" s="17">
        <f t="shared" si="184"/>
        <v>-1.22</v>
      </c>
      <c r="Z205" s="17">
        <f t="shared" si="184"/>
        <v>-5.24</v>
      </c>
      <c r="AA205" s="17">
        <f t="shared" si="184"/>
        <v>-2.7800000000000002</v>
      </c>
      <c r="AB205" s="25">
        <f t="shared" si="184"/>
        <v>-10.84</v>
      </c>
      <c r="AC205" s="17">
        <f t="shared" si="184"/>
        <v>-3.32</v>
      </c>
      <c r="AD205" s="17">
        <f t="shared" si="184"/>
        <v>-5.949999999999999</v>
      </c>
      <c r="AE205" s="17">
        <f t="shared" si="184"/>
        <v>-3.34</v>
      </c>
      <c r="AF205" s="17">
        <f t="shared" si="184"/>
        <v>-4.8100000000000005</v>
      </c>
      <c r="AG205" s="25">
        <f t="shared" si="184"/>
        <v>-17.42</v>
      </c>
      <c r="AH205" s="27">
        <f t="shared" si="184"/>
        <v>0.6200000000000001</v>
      </c>
      <c r="AI205" s="27">
        <f t="shared" si="184"/>
        <v>-1.9300000000000002</v>
      </c>
      <c r="AJ205" s="27">
        <f t="shared" si="184"/>
        <v>-1.54</v>
      </c>
      <c r="AK205" s="27">
        <f t="shared" si="184"/>
        <v>-0.89</v>
      </c>
      <c r="AL205" s="26">
        <f t="shared" si="184"/>
        <v>-3.74</v>
      </c>
      <c r="AM205" s="23">
        <f t="shared" si="184"/>
        <v>-0.17999999999999994</v>
      </c>
      <c r="AN205" s="23">
        <f t="shared" si="184"/>
        <v>-0.6900000000000001</v>
      </c>
      <c r="AO205" s="23">
        <f t="shared" si="184"/>
        <v>-0.19999999999999996</v>
      </c>
      <c r="AP205" s="23">
        <f t="shared" si="184"/>
        <v>-18.689999999999998</v>
      </c>
      <c r="AQ205" s="26">
        <f t="shared" si="184"/>
        <v>-19.76</v>
      </c>
    </row>
    <row r="206" spans="1:43" ht="11.25">
      <c r="A206" s="16" t="s">
        <v>294</v>
      </c>
      <c r="B206" s="16" t="s">
        <v>294</v>
      </c>
      <c r="C206" s="16" t="s">
        <v>295</v>
      </c>
      <c r="D206" s="17">
        <v>0.04</v>
      </c>
      <c r="E206" s="17">
        <v>0.11</v>
      </c>
      <c r="F206" s="17">
        <v>0.02</v>
      </c>
      <c r="G206" s="17">
        <v>0</v>
      </c>
      <c r="H206" s="18">
        <f>SUM(D206:G206)</f>
        <v>0.16999999999999998</v>
      </c>
      <c r="I206" s="17">
        <v>0.47</v>
      </c>
      <c r="J206" s="17">
        <v>0.07</v>
      </c>
      <c r="K206" s="17">
        <v>0.02</v>
      </c>
      <c r="L206" s="17">
        <v>0.02</v>
      </c>
      <c r="M206" s="18">
        <f>SUM(I206:L206)</f>
        <v>0.5800000000000001</v>
      </c>
      <c r="N206" s="17">
        <v>0.02</v>
      </c>
      <c r="O206" s="17">
        <v>0.02</v>
      </c>
      <c r="P206" s="17">
        <v>0.03</v>
      </c>
      <c r="Q206" s="17">
        <v>0.02</v>
      </c>
      <c r="R206" s="18">
        <f>SUM(N206:Q206)</f>
        <v>0.09000000000000001</v>
      </c>
      <c r="S206" s="17">
        <v>0.02</v>
      </c>
      <c r="T206" s="17">
        <v>0.02</v>
      </c>
      <c r="U206" s="17">
        <v>0.01</v>
      </c>
      <c r="V206" s="17">
        <v>0.01</v>
      </c>
      <c r="W206" s="18">
        <f>SUM(S206:V206)</f>
        <v>0.060000000000000005</v>
      </c>
      <c r="X206" s="17">
        <v>0.62</v>
      </c>
      <c r="Y206" s="17">
        <v>0.07</v>
      </c>
      <c r="Z206" s="17">
        <v>0.14</v>
      </c>
      <c r="AA206" s="17">
        <v>0.13</v>
      </c>
      <c r="AB206" s="20">
        <f>SUM(X206:AA206)</f>
        <v>0.96</v>
      </c>
      <c r="AC206" s="17">
        <v>0.22</v>
      </c>
      <c r="AD206" s="17">
        <v>0.19</v>
      </c>
      <c r="AE206" s="17">
        <v>0.21</v>
      </c>
      <c r="AF206" s="17">
        <v>0.22</v>
      </c>
      <c r="AG206" s="20">
        <f>SUM(AC206:AF206)</f>
        <v>0.84</v>
      </c>
      <c r="AH206" s="27">
        <v>1.57</v>
      </c>
      <c r="AI206" s="27">
        <v>0.21</v>
      </c>
      <c r="AJ206" s="27">
        <v>0.14</v>
      </c>
      <c r="AK206" s="27">
        <v>0.17</v>
      </c>
      <c r="AL206" s="22">
        <f>SUM(AH206:AK206)</f>
        <v>2.09</v>
      </c>
      <c r="AM206" s="23">
        <v>0.39</v>
      </c>
      <c r="AN206" s="23">
        <v>0.12</v>
      </c>
      <c r="AO206" s="23">
        <v>0.54</v>
      </c>
      <c r="AP206" s="23">
        <v>0.44</v>
      </c>
      <c r="AQ206" s="22">
        <f>SUM(AM206:AP206)</f>
        <v>1.49</v>
      </c>
    </row>
    <row r="207" spans="1:43" ht="11.25">
      <c r="A207" s="16" t="s">
        <v>296</v>
      </c>
      <c r="B207" s="16" t="s">
        <v>296</v>
      </c>
      <c r="C207" s="16" t="s">
        <v>297</v>
      </c>
      <c r="D207" s="17">
        <v>2.72</v>
      </c>
      <c r="E207" s="17">
        <v>2.67</v>
      </c>
      <c r="F207" s="17">
        <v>5.67</v>
      </c>
      <c r="G207" s="17">
        <v>6.43</v>
      </c>
      <c r="H207" s="18">
        <f>SUM(D207:G207)</f>
        <v>17.490000000000002</v>
      </c>
      <c r="I207" s="17">
        <v>1.05</v>
      </c>
      <c r="J207" s="17">
        <v>1.22</v>
      </c>
      <c r="K207" s="17">
        <v>6.84</v>
      </c>
      <c r="L207" s="17">
        <v>3.63</v>
      </c>
      <c r="M207" s="18">
        <f>SUM(I207:L207)</f>
        <v>12.739999999999998</v>
      </c>
      <c r="N207" s="17">
        <v>3.14</v>
      </c>
      <c r="O207" s="17">
        <v>9.93</v>
      </c>
      <c r="P207" s="17">
        <v>1.05</v>
      </c>
      <c r="Q207" s="17">
        <v>2.59</v>
      </c>
      <c r="R207" s="18">
        <f>SUM(N207:Q207)</f>
        <v>16.71</v>
      </c>
      <c r="S207" s="17">
        <v>0.75</v>
      </c>
      <c r="T207" s="17">
        <v>1.03</v>
      </c>
      <c r="U207" s="17">
        <v>0.73</v>
      </c>
      <c r="V207" s="17">
        <v>2.51</v>
      </c>
      <c r="W207" s="18">
        <f>SUM(S207:V207)</f>
        <v>5.02</v>
      </c>
      <c r="X207" s="17">
        <v>2.22</v>
      </c>
      <c r="Y207" s="17">
        <v>1.29</v>
      </c>
      <c r="Z207" s="17">
        <v>5.38</v>
      </c>
      <c r="AA207" s="17">
        <v>2.91</v>
      </c>
      <c r="AB207" s="20">
        <f>SUM(X207:AA207)</f>
        <v>11.8</v>
      </c>
      <c r="AC207" s="17">
        <v>3.54</v>
      </c>
      <c r="AD207" s="17">
        <v>6.14</v>
      </c>
      <c r="AE207" s="17">
        <v>3.55</v>
      </c>
      <c r="AF207" s="17">
        <v>5.03</v>
      </c>
      <c r="AG207" s="20">
        <f>SUM(AC207:AF207)</f>
        <v>18.26</v>
      </c>
      <c r="AH207" s="27">
        <v>0.95</v>
      </c>
      <c r="AI207" s="27">
        <v>2.14</v>
      </c>
      <c r="AJ207" s="27">
        <v>1.68</v>
      </c>
      <c r="AK207" s="27">
        <v>1.06</v>
      </c>
      <c r="AL207" s="22">
        <f>SUM(AH207:AK207)</f>
        <v>5.83</v>
      </c>
      <c r="AM207" s="23">
        <v>0.57</v>
      </c>
      <c r="AN207" s="23">
        <v>0.81</v>
      </c>
      <c r="AO207" s="23">
        <v>0.74</v>
      </c>
      <c r="AP207" s="23">
        <v>19.13</v>
      </c>
      <c r="AQ207" s="22">
        <f>SUM(AM207:AP207)</f>
        <v>21.25</v>
      </c>
    </row>
    <row r="208" spans="1:43" ht="11.25" customHeight="1">
      <c r="A208" s="30" t="s">
        <v>314</v>
      </c>
      <c r="B208" s="30" t="s">
        <v>315</v>
      </c>
      <c r="C208" s="16" t="s">
        <v>316</v>
      </c>
      <c r="D208" s="17">
        <f aca="true" t="shared" si="185" ref="D208:AQ208">D209-D210</f>
        <v>-2.68</v>
      </c>
      <c r="E208" s="17">
        <f t="shared" si="185"/>
        <v>-2.56</v>
      </c>
      <c r="F208" s="17">
        <f t="shared" si="185"/>
        <v>-5.65</v>
      </c>
      <c r="G208" s="17">
        <f t="shared" si="185"/>
        <v>-6.43</v>
      </c>
      <c r="H208" s="18">
        <f t="shared" si="185"/>
        <v>-17.32</v>
      </c>
      <c r="I208" s="17">
        <f t="shared" si="185"/>
        <v>-0.5800000000000001</v>
      </c>
      <c r="J208" s="17">
        <f t="shared" si="185"/>
        <v>-1.15</v>
      </c>
      <c r="K208" s="17">
        <f t="shared" si="185"/>
        <v>-6.82</v>
      </c>
      <c r="L208" s="17">
        <f t="shared" si="185"/>
        <v>-3.61</v>
      </c>
      <c r="M208" s="18">
        <f t="shared" si="185"/>
        <v>-12.159999999999998</v>
      </c>
      <c r="N208" s="17">
        <f t="shared" si="185"/>
        <v>-3.12</v>
      </c>
      <c r="O208" s="17">
        <f t="shared" si="185"/>
        <v>-9.91</v>
      </c>
      <c r="P208" s="17">
        <f t="shared" si="185"/>
        <v>-1.02</v>
      </c>
      <c r="Q208" s="17">
        <f t="shared" si="185"/>
        <v>-2.57</v>
      </c>
      <c r="R208" s="18">
        <f t="shared" si="185"/>
        <v>-16.62</v>
      </c>
      <c r="S208" s="17">
        <f t="shared" si="185"/>
        <v>-0.73</v>
      </c>
      <c r="T208" s="17">
        <f t="shared" si="185"/>
        <v>-1.01</v>
      </c>
      <c r="U208" s="17">
        <f t="shared" si="185"/>
        <v>-0.72</v>
      </c>
      <c r="V208" s="17">
        <f t="shared" si="185"/>
        <v>-2.5</v>
      </c>
      <c r="W208" s="18">
        <f t="shared" si="185"/>
        <v>-4.96</v>
      </c>
      <c r="X208" s="17">
        <f t="shared" si="185"/>
        <v>-1.6</v>
      </c>
      <c r="Y208" s="17">
        <f t="shared" si="185"/>
        <v>-1.22</v>
      </c>
      <c r="Z208" s="17">
        <f t="shared" si="185"/>
        <v>-5.24</v>
      </c>
      <c r="AA208" s="17">
        <f t="shared" si="185"/>
        <v>-2.7800000000000002</v>
      </c>
      <c r="AB208" s="25">
        <f t="shared" si="185"/>
        <v>-10.84</v>
      </c>
      <c r="AC208" s="17">
        <f t="shared" si="185"/>
        <v>-3.32</v>
      </c>
      <c r="AD208" s="17">
        <f t="shared" si="185"/>
        <v>-5.949999999999999</v>
      </c>
      <c r="AE208" s="17">
        <f t="shared" si="185"/>
        <v>-3.34</v>
      </c>
      <c r="AF208" s="17">
        <f t="shared" si="185"/>
        <v>-4.8100000000000005</v>
      </c>
      <c r="AG208" s="25">
        <f t="shared" si="185"/>
        <v>-19.82</v>
      </c>
      <c r="AH208" s="27">
        <f t="shared" si="185"/>
        <v>0.6200000000000001</v>
      </c>
      <c r="AI208" s="27">
        <f t="shared" si="185"/>
        <v>-1.9300000000000002</v>
      </c>
      <c r="AJ208" s="27">
        <f t="shared" si="185"/>
        <v>-1.54</v>
      </c>
      <c r="AK208" s="27">
        <f t="shared" si="185"/>
        <v>-0.89</v>
      </c>
      <c r="AL208" s="26">
        <f t="shared" si="185"/>
        <v>-3.86</v>
      </c>
      <c r="AM208" s="23">
        <f t="shared" si="185"/>
        <v>-0.17999999999999994</v>
      </c>
      <c r="AN208" s="23">
        <f t="shared" si="185"/>
        <v>-0.6900000000000001</v>
      </c>
      <c r="AO208" s="23">
        <f t="shared" si="185"/>
        <v>-0.19999999999999996</v>
      </c>
      <c r="AP208" s="23">
        <f t="shared" si="185"/>
        <v>-18.689999999999998</v>
      </c>
      <c r="AQ208" s="26">
        <f t="shared" si="185"/>
        <v>-3.86</v>
      </c>
    </row>
    <row r="209" spans="1:43" ht="11.25">
      <c r="A209" s="16" t="s">
        <v>294</v>
      </c>
      <c r="B209" s="16" t="s">
        <v>294</v>
      </c>
      <c r="C209" s="16" t="s">
        <v>295</v>
      </c>
      <c r="D209" s="17">
        <v>0.04</v>
      </c>
      <c r="E209" s="17">
        <v>0.11</v>
      </c>
      <c r="F209" s="17">
        <v>0.02</v>
      </c>
      <c r="G209" s="17">
        <v>0</v>
      </c>
      <c r="H209" s="18">
        <f aca="true" t="shared" si="186" ref="H209:H219">SUM(D209:G209)</f>
        <v>0.16999999999999998</v>
      </c>
      <c r="I209" s="17">
        <v>0.47</v>
      </c>
      <c r="J209" s="17">
        <v>0.07</v>
      </c>
      <c r="K209" s="17">
        <v>0.02</v>
      </c>
      <c r="L209" s="17">
        <v>0.02</v>
      </c>
      <c r="M209" s="18">
        <f aca="true" t="shared" si="187" ref="M209:M219">SUM(I209:L209)</f>
        <v>0.5800000000000001</v>
      </c>
      <c r="N209" s="17">
        <v>0.02</v>
      </c>
      <c r="O209" s="17">
        <v>0.02</v>
      </c>
      <c r="P209" s="17">
        <v>0.03</v>
      </c>
      <c r="Q209" s="17">
        <v>0.02</v>
      </c>
      <c r="R209" s="18">
        <f aca="true" t="shared" si="188" ref="R209:R219">SUM(N209:Q209)</f>
        <v>0.09000000000000001</v>
      </c>
      <c r="S209" s="17">
        <v>0.02</v>
      </c>
      <c r="T209" s="17">
        <v>0.02</v>
      </c>
      <c r="U209" s="17">
        <v>0.01</v>
      </c>
      <c r="V209" s="17">
        <v>0.01</v>
      </c>
      <c r="W209" s="18">
        <f>SUM(S209:V209)</f>
        <v>0.060000000000000005</v>
      </c>
      <c r="X209" s="17">
        <v>0.62</v>
      </c>
      <c r="Y209" s="17">
        <v>0.07</v>
      </c>
      <c r="Z209" s="17">
        <v>0.14</v>
      </c>
      <c r="AA209" s="17">
        <v>0.13</v>
      </c>
      <c r="AB209" s="20">
        <f>SUM(X209:AA209)</f>
        <v>0.96</v>
      </c>
      <c r="AC209" s="17">
        <v>0.22</v>
      </c>
      <c r="AD209" s="17">
        <v>0.19</v>
      </c>
      <c r="AE209" s="17">
        <v>0.21</v>
      </c>
      <c r="AF209" s="17">
        <v>0.22</v>
      </c>
      <c r="AG209" s="20">
        <v>0.86</v>
      </c>
      <c r="AH209" s="27">
        <v>1.57</v>
      </c>
      <c r="AI209" s="27">
        <v>0.21</v>
      </c>
      <c r="AJ209" s="27">
        <v>0.14</v>
      </c>
      <c r="AK209" s="27">
        <v>0.17</v>
      </c>
      <c r="AL209" s="22">
        <v>2.07</v>
      </c>
      <c r="AM209" s="23">
        <v>0.39</v>
      </c>
      <c r="AN209" s="23">
        <v>0.12</v>
      </c>
      <c r="AO209" s="23">
        <v>0.54</v>
      </c>
      <c r="AP209" s="23">
        <v>0.44</v>
      </c>
      <c r="AQ209" s="22">
        <v>2.07</v>
      </c>
    </row>
    <row r="210" spans="1:43" ht="11.25">
      <c r="A210" s="16" t="s">
        <v>296</v>
      </c>
      <c r="B210" s="16" t="s">
        <v>296</v>
      </c>
      <c r="C210" s="16" t="s">
        <v>297</v>
      </c>
      <c r="D210" s="17">
        <v>2.72</v>
      </c>
      <c r="E210" s="17">
        <v>2.67</v>
      </c>
      <c r="F210" s="17">
        <v>5.67</v>
      </c>
      <c r="G210" s="17">
        <v>6.43</v>
      </c>
      <c r="H210" s="18">
        <f t="shared" si="186"/>
        <v>17.490000000000002</v>
      </c>
      <c r="I210" s="17">
        <v>1.05</v>
      </c>
      <c r="J210" s="17">
        <v>1.22</v>
      </c>
      <c r="K210" s="17">
        <v>6.84</v>
      </c>
      <c r="L210" s="17">
        <v>3.63</v>
      </c>
      <c r="M210" s="18">
        <f t="shared" si="187"/>
        <v>12.739999999999998</v>
      </c>
      <c r="N210" s="17">
        <v>3.14</v>
      </c>
      <c r="O210" s="17">
        <v>9.93</v>
      </c>
      <c r="P210" s="17">
        <v>1.05</v>
      </c>
      <c r="Q210" s="17">
        <v>2.59</v>
      </c>
      <c r="R210" s="18">
        <f t="shared" si="188"/>
        <v>16.71</v>
      </c>
      <c r="S210" s="17">
        <v>0.75</v>
      </c>
      <c r="T210" s="17">
        <v>1.03</v>
      </c>
      <c r="U210" s="17">
        <v>0.73</v>
      </c>
      <c r="V210" s="17">
        <v>2.51</v>
      </c>
      <c r="W210" s="18">
        <f>SUM(S210:V210)</f>
        <v>5.02</v>
      </c>
      <c r="X210" s="17">
        <v>2.22</v>
      </c>
      <c r="Y210" s="17">
        <v>1.29</v>
      </c>
      <c r="Z210" s="17">
        <v>5.38</v>
      </c>
      <c r="AA210" s="17">
        <v>2.91</v>
      </c>
      <c r="AB210" s="20">
        <f>SUM(X210:AA210)</f>
        <v>11.8</v>
      </c>
      <c r="AC210" s="17">
        <v>3.54</v>
      </c>
      <c r="AD210" s="17">
        <v>6.14</v>
      </c>
      <c r="AE210" s="17">
        <v>3.55</v>
      </c>
      <c r="AF210" s="17">
        <v>5.03</v>
      </c>
      <c r="AG210" s="20">
        <v>20.68</v>
      </c>
      <c r="AH210" s="27">
        <v>0.95</v>
      </c>
      <c r="AI210" s="27">
        <v>2.14</v>
      </c>
      <c r="AJ210" s="27">
        <v>1.68</v>
      </c>
      <c r="AK210" s="27">
        <v>1.06</v>
      </c>
      <c r="AL210" s="22">
        <v>5.93</v>
      </c>
      <c r="AM210" s="23">
        <v>0.57</v>
      </c>
      <c r="AN210" s="23">
        <v>0.81</v>
      </c>
      <c r="AO210" s="23">
        <v>0.74</v>
      </c>
      <c r="AP210" s="23">
        <v>19.13</v>
      </c>
      <c r="AQ210" s="22">
        <v>5.93</v>
      </c>
    </row>
    <row r="211" spans="1:43" s="24" customFormat="1" ht="11.25">
      <c r="A211" s="30" t="s">
        <v>317</v>
      </c>
      <c r="B211" s="30" t="s">
        <v>318</v>
      </c>
      <c r="C211" s="16" t="s">
        <v>319</v>
      </c>
      <c r="D211" s="17">
        <f aca="true" t="shared" si="189" ref="D211:AQ211">D212-D213</f>
        <v>-0.13</v>
      </c>
      <c r="E211" s="17">
        <f t="shared" si="189"/>
        <v>-1.12</v>
      </c>
      <c r="F211" s="17">
        <f t="shared" si="189"/>
        <v>-0.09</v>
      </c>
      <c r="G211" s="17">
        <f t="shared" si="189"/>
        <v>-0.21000000000000002</v>
      </c>
      <c r="H211" s="18">
        <f t="shared" si="189"/>
        <v>-1.55</v>
      </c>
      <c r="I211" s="17">
        <f t="shared" si="189"/>
        <v>-0.38</v>
      </c>
      <c r="J211" s="17">
        <f t="shared" si="189"/>
        <v>-2.0500000000000003</v>
      </c>
      <c r="K211" s="17">
        <f t="shared" si="189"/>
        <v>-0.12000000000000001</v>
      </c>
      <c r="L211" s="17">
        <f t="shared" si="189"/>
        <v>-0.09</v>
      </c>
      <c r="M211" s="18">
        <f t="shared" si="189"/>
        <v>-2.6399999999999997</v>
      </c>
      <c r="N211" s="17">
        <f t="shared" si="189"/>
        <v>0.1</v>
      </c>
      <c r="O211" s="17">
        <f t="shared" si="189"/>
        <v>-2.97</v>
      </c>
      <c r="P211" s="17">
        <f t="shared" si="189"/>
        <v>-0.09999999999999999</v>
      </c>
      <c r="Q211" s="17">
        <f t="shared" si="189"/>
        <v>-0.01</v>
      </c>
      <c r="R211" s="18">
        <f t="shared" si="189"/>
        <v>-2.9800000000000004</v>
      </c>
      <c r="S211" s="17">
        <f t="shared" si="189"/>
        <v>-0.1</v>
      </c>
      <c r="T211" s="17">
        <f t="shared" si="189"/>
        <v>-2.73</v>
      </c>
      <c r="U211" s="17">
        <f t="shared" si="189"/>
        <v>-0.13</v>
      </c>
      <c r="V211" s="17">
        <f t="shared" si="189"/>
        <v>-0.07</v>
      </c>
      <c r="W211" s="18">
        <f t="shared" si="189"/>
        <v>-3.0300000000000002</v>
      </c>
      <c r="X211" s="17">
        <f t="shared" si="189"/>
        <v>-0.16999999999999998</v>
      </c>
      <c r="Y211" s="17">
        <f t="shared" si="189"/>
        <v>-4.33</v>
      </c>
      <c r="Z211" s="17">
        <f t="shared" si="189"/>
        <v>-0.42000000000000004</v>
      </c>
      <c r="AA211" s="17">
        <f t="shared" si="189"/>
        <v>-1.05</v>
      </c>
      <c r="AB211" s="25">
        <f t="shared" si="189"/>
        <v>-5.97</v>
      </c>
      <c r="AC211" s="17">
        <f t="shared" si="189"/>
        <v>-0.7000000000000001</v>
      </c>
      <c r="AD211" s="17">
        <f t="shared" si="189"/>
        <v>-4.56</v>
      </c>
      <c r="AE211" s="17">
        <f t="shared" si="189"/>
        <v>-0.7999999999999999</v>
      </c>
      <c r="AF211" s="17">
        <f t="shared" si="189"/>
        <v>-1.3499999999999999</v>
      </c>
      <c r="AG211" s="25">
        <f t="shared" si="189"/>
        <v>-7.409999999999999</v>
      </c>
      <c r="AH211" s="27">
        <f t="shared" si="189"/>
        <v>-0.22</v>
      </c>
      <c r="AI211" s="27">
        <f t="shared" si="189"/>
        <v>-3.3600000000000003</v>
      </c>
      <c r="AJ211" s="27">
        <f t="shared" si="189"/>
        <v>-0.69</v>
      </c>
      <c r="AK211" s="27">
        <f t="shared" si="189"/>
        <v>-0.4</v>
      </c>
      <c r="AL211" s="26">
        <f t="shared" si="189"/>
        <v>-4.670000000000001</v>
      </c>
      <c r="AM211" s="23">
        <f t="shared" si="189"/>
        <v>-0.04</v>
      </c>
      <c r="AN211" s="23">
        <f t="shared" si="189"/>
        <v>-8.789999999999997</v>
      </c>
      <c r="AO211" s="23">
        <f t="shared" si="189"/>
        <v>-0.39999999999999997</v>
      </c>
      <c r="AP211" s="23">
        <f t="shared" si="189"/>
        <v>-0.22</v>
      </c>
      <c r="AQ211" s="26">
        <f t="shared" si="189"/>
        <v>-9.45</v>
      </c>
    </row>
    <row r="212" spans="1:43" ht="11.25">
      <c r="A212" s="16" t="s">
        <v>143</v>
      </c>
      <c r="B212" s="16" t="s">
        <v>143</v>
      </c>
      <c r="C212" s="16" t="s">
        <v>144</v>
      </c>
      <c r="D212" s="17">
        <f aca="true" t="shared" si="190" ref="D212:G213">+D215+D221</f>
        <v>0</v>
      </c>
      <c r="E212" s="17">
        <f t="shared" si="190"/>
        <v>0</v>
      </c>
      <c r="F212" s="17">
        <f t="shared" si="190"/>
        <v>0</v>
      </c>
      <c r="G212" s="17">
        <f t="shared" si="190"/>
        <v>0</v>
      </c>
      <c r="H212" s="18">
        <f t="shared" si="186"/>
        <v>0</v>
      </c>
      <c r="I212" s="17">
        <f aca="true" t="shared" si="191" ref="I212:L213">+I215+I221</f>
        <v>0</v>
      </c>
      <c r="J212" s="17">
        <f t="shared" si="191"/>
        <v>0.09</v>
      </c>
      <c r="K212" s="17">
        <f t="shared" si="191"/>
        <v>0.01</v>
      </c>
      <c r="L212" s="17">
        <f t="shared" si="191"/>
        <v>0</v>
      </c>
      <c r="M212" s="18">
        <f t="shared" si="187"/>
        <v>0.09999999999999999</v>
      </c>
      <c r="N212" s="17">
        <f aca="true" t="shared" si="192" ref="N212:Q213">+N215+N221</f>
        <v>0.1</v>
      </c>
      <c r="O212" s="17">
        <f t="shared" si="192"/>
        <v>0.15</v>
      </c>
      <c r="P212" s="17">
        <f t="shared" si="192"/>
        <v>0.02</v>
      </c>
      <c r="Q212" s="17">
        <f t="shared" si="192"/>
        <v>0.01</v>
      </c>
      <c r="R212" s="18">
        <f t="shared" si="188"/>
        <v>0.28</v>
      </c>
      <c r="S212" s="17">
        <f aca="true" t="shared" si="193" ref="S212:V213">+S215+S221</f>
        <v>0</v>
      </c>
      <c r="T212" s="17">
        <f t="shared" si="193"/>
        <v>0.18</v>
      </c>
      <c r="U212" s="17">
        <f t="shared" si="193"/>
        <v>0.02</v>
      </c>
      <c r="V212" s="17">
        <f t="shared" si="193"/>
        <v>0.01</v>
      </c>
      <c r="W212" s="18">
        <f>SUM(S212:V212)</f>
        <v>0.21</v>
      </c>
      <c r="X212" s="17">
        <f aca="true" t="shared" si="194" ref="X212:AP213">+X215+X221</f>
        <v>0.01</v>
      </c>
      <c r="Y212" s="17">
        <f t="shared" si="194"/>
        <v>0.05</v>
      </c>
      <c r="Z212" s="17">
        <f t="shared" si="194"/>
        <v>0.37</v>
      </c>
      <c r="AA212" s="17">
        <f t="shared" si="194"/>
        <v>0.01</v>
      </c>
      <c r="AB212" s="25">
        <f>SUM(X212:AA212)</f>
        <v>0.44</v>
      </c>
      <c r="AC212" s="17">
        <f t="shared" si="194"/>
        <v>0.1</v>
      </c>
      <c r="AD212" s="17">
        <f t="shared" si="194"/>
        <v>0.26</v>
      </c>
      <c r="AE212" s="17">
        <f t="shared" si="194"/>
        <v>0.03</v>
      </c>
      <c r="AF212" s="17">
        <f t="shared" si="194"/>
        <v>0.05</v>
      </c>
      <c r="AG212" s="25">
        <f>SUM(AC212:AF212)</f>
        <v>0.44</v>
      </c>
      <c r="AH212" s="27">
        <f t="shared" si="194"/>
        <v>0.01</v>
      </c>
      <c r="AI212" s="27">
        <f t="shared" si="194"/>
        <v>0.01</v>
      </c>
      <c r="AJ212" s="27">
        <f t="shared" si="194"/>
        <v>0.11</v>
      </c>
      <c r="AK212" s="27">
        <f t="shared" si="194"/>
        <v>0.05</v>
      </c>
      <c r="AL212" s="26">
        <f>SUM(AH212:AK212)</f>
        <v>0.18</v>
      </c>
      <c r="AM212" s="23">
        <f t="shared" si="194"/>
        <v>0.01</v>
      </c>
      <c r="AN212" s="23">
        <f t="shared" si="194"/>
        <v>0.05</v>
      </c>
      <c r="AO212" s="23">
        <f t="shared" si="194"/>
        <v>0.07</v>
      </c>
      <c r="AP212" s="23">
        <f t="shared" si="194"/>
        <v>0.04</v>
      </c>
      <c r="AQ212" s="26">
        <f>SUM(AM212:AP212)</f>
        <v>0.17</v>
      </c>
    </row>
    <row r="213" spans="1:43" ht="11.25">
      <c r="A213" s="16" t="s">
        <v>145</v>
      </c>
      <c r="B213" s="16" t="s">
        <v>145</v>
      </c>
      <c r="C213" s="16" t="s">
        <v>146</v>
      </c>
      <c r="D213" s="17">
        <f t="shared" si="190"/>
        <v>0.13</v>
      </c>
      <c r="E213" s="17">
        <f t="shared" si="190"/>
        <v>1.12</v>
      </c>
      <c r="F213" s="17">
        <f t="shared" si="190"/>
        <v>0.09</v>
      </c>
      <c r="G213" s="17">
        <f t="shared" si="190"/>
        <v>0.21000000000000002</v>
      </c>
      <c r="H213" s="18">
        <f t="shared" si="186"/>
        <v>1.55</v>
      </c>
      <c r="I213" s="17">
        <f t="shared" si="191"/>
        <v>0.38</v>
      </c>
      <c r="J213" s="17">
        <f t="shared" si="191"/>
        <v>2.14</v>
      </c>
      <c r="K213" s="17">
        <f t="shared" si="191"/>
        <v>0.13</v>
      </c>
      <c r="L213" s="17">
        <f t="shared" si="191"/>
        <v>0.09</v>
      </c>
      <c r="M213" s="18">
        <f t="shared" si="187"/>
        <v>2.7399999999999998</v>
      </c>
      <c r="N213" s="17">
        <f t="shared" si="192"/>
        <v>0</v>
      </c>
      <c r="O213" s="17">
        <f t="shared" si="192"/>
        <v>3.12</v>
      </c>
      <c r="P213" s="17">
        <f t="shared" si="192"/>
        <v>0.12</v>
      </c>
      <c r="Q213" s="17">
        <f t="shared" si="192"/>
        <v>0.02</v>
      </c>
      <c r="R213" s="18">
        <f t="shared" si="188"/>
        <v>3.2600000000000002</v>
      </c>
      <c r="S213" s="17">
        <f t="shared" si="193"/>
        <v>0.1</v>
      </c>
      <c r="T213" s="17">
        <f t="shared" si="193"/>
        <v>2.91</v>
      </c>
      <c r="U213" s="17">
        <f t="shared" si="193"/>
        <v>0.15</v>
      </c>
      <c r="V213" s="17">
        <f t="shared" si="193"/>
        <v>0.08</v>
      </c>
      <c r="W213" s="18">
        <f>SUM(S213:V213)</f>
        <v>3.24</v>
      </c>
      <c r="X213" s="17">
        <f t="shared" si="194"/>
        <v>0.18</v>
      </c>
      <c r="Y213" s="17">
        <f t="shared" si="194"/>
        <v>4.38</v>
      </c>
      <c r="Z213" s="17">
        <f t="shared" si="194"/>
        <v>0.79</v>
      </c>
      <c r="AA213" s="17">
        <f t="shared" si="194"/>
        <v>1.06</v>
      </c>
      <c r="AB213" s="25">
        <f>SUM(X213:AA213)</f>
        <v>6.41</v>
      </c>
      <c r="AC213" s="17">
        <f t="shared" si="194"/>
        <v>0.8</v>
      </c>
      <c r="AD213" s="17">
        <f t="shared" si="194"/>
        <v>4.819999999999999</v>
      </c>
      <c r="AE213" s="17">
        <f t="shared" si="194"/>
        <v>0.83</v>
      </c>
      <c r="AF213" s="17">
        <f t="shared" si="194"/>
        <v>1.4</v>
      </c>
      <c r="AG213" s="25">
        <f>SUM(AC213:AF213)</f>
        <v>7.85</v>
      </c>
      <c r="AH213" s="27">
        <f t="shared" si="194"/>
        <v>0.23</v>
      </c>
      <c r="AI213" s="27">
        <f t="shared" si="194"/>
        <v>3.37</v>
      </c>
      <c r="AJ213" s="27">
        <f t="shared" si="194"/>
        <v>0.7999999999999999</v>
      </c>
      <c r="AK213" s="27">
        <f t="shared" si="194"/>
        <v>0.45</v>
      </c>
      <c r="AL213" s="26">
        <f>SUM(AH213:AK213)</f>
        <v>4.8500000000000005</v>
      </c>
      <c r="AM213" s="23">
        <f t="shared" si="194"/>
        <v>0.05</v>
      </c>
      <c r="AN213" s="23">
        <f t="shared" si="194"/>
        <v>8.839999999999998</v>
      </c>
      <c r="AO213" s="23">
        <f t="shared" si="194"/>
        <v>0.47</v>
      </c>
      <c r="AP213" s="23">
        <f t="shared" si="194"/>
        <v>0.26</v>
      </c>
      <c r="AQ213" s="26">
        <f>SUM(AM213:AP213)</f>
        <v>9.62</v>
      </c>
    </row>
    <row r="214" spans="1:43" ht="11.25" customHeight="1">
      <c r="A214" s="30" t="s">
        <v>288</v>
      </c>
      <c r="B214" s="30" t="s">
        <v>320</v>
      </c>
      <c r="C214" s="16" t="s">
        <v>321</v>
      </c>
      <c r="D214" s="17">
        <f aca="true" t="shared" si="195" ref="D214:AQ214">D215-D216</f>
        <v>-0.01</v>
      </c>
      <c r="E214" s="17">
        <f t="shared" si="195"/>
        <v>-0.98</v>
      </c>
      <c r="F214" s="17">
        <f t="shared" si="195"/>
        <v>-0.04</v>
      </c>
      <c r="G214" s="17">
        <f t="shared" si="195"/>
        <v>-0.16</v>
      </c>
      <c r="H214" s="18">
        <f t="shared" si="195"/>
        <v>-1.19</v>
      </c>
      <c r="I214" s="17">
        <f t="shared" si="195"/>
        <v>-0.38</v>
      </c>
      <c r="J214" s="17">
        <f t="shared" si="195"/>
        <v>-2.0500000000000003</v>
      </c>
      <c r="K214" s="17">
        <f t="shared" si="195"/>
        <v>-0.08</v>
      </c>
      <c r="L214" s="17">
        <f t="shared" si="195"/>
        <v>-0.09</v>
      </c>
      <c r="M214" s="18">
        <f t="shared" si="195"/>
        <v>-2.5999999999999996</v>
      </c>
      <c r="N214" s="17">
        <f t="shared" si="195"/>
        <v>0.04</v>
      </c>
      <c r="O214" s="17">
        <f t="shared" si="195"/>
        <v>-3.1</v>
      </c>
      <c r="P214" s="17">
        <f t="shared" si="195"/>
        <v>-0.09999999999999999</v>
      </c>
      <c r="Q214" s="17">
        <f t="shared" si="195"/>
        <v>0</v>
      </c>
      <c r="R214" s="18">
        <f t="shared" si="195"/>
        <v>-3.16</v>
      </c>
      <c r="S214" s="17">
        <f t="shared" si="195"/>
        <v>-0.1</v>
      </c>
      <c r="T214" s="17">
        <f t="shared" si="195"/>
        <v>-2.73</v>
      </c>
      <c r="U214" s="17">
        <f t="shared" si="195"/>
        <v>-0.13</v>
      </c>
      <c r="V214" s="17">
        <f t="shared" si="195"/>
        <v>-0.07</v>
      </c>
      <c r="W214" s="18">
        <f t="shared" si="195"/>
        <v>-3.0300000000000002</v>
      </c>
      <c r="X214" s="17">
        <f t="shared" si="195"/>
        <v>-0.16999999999999998</v>
      </c>
      <c r="Y214" s="17">
        <f t="shared" si="195"/>
        <v>-4.33</v>
      </c>
      <c r="Z214" s="17">
        <f t="shared" si="195"/>
        <v>-0.42000000000000004</v>
      </c>
      <c r="AA214" s="17">
        <f t="shared" si="195"/>
        <v>-1.05</v>
      </c>
      <c r="AB214" s="25">
        <f t="shared" si="195"/>
        <v>-5.97</v>
      </c>
      <c r="AC214" s="17">
        <f t="shared" si="195"/>
        <v>-0.7000000000000001</v>
      </c>
      <c r="AD214" s="17">
        <f t="shared" si="195"/>
        <v>-4.56</v>
      </c>
      <c r="AE214" s="17">
        <f t="shared" si="195"/>
        <v>-0.7999999999999999</v>
      </c>
      <c r="AF214" s="17">
        <f t="shared" si="195"/>
        <v>-1.3499999999999999</v>
      </c>
      <c r="AG214" s="25">
        <f t="shared" si="195"/>
        <v>-7.409999999999999</v>
      </c>
      <c r="AH214" s="27">
        <f t="shared" si="195"/>
        <v>-0.22</v>
      </c>
      <c r="AI214" s="27">
        <f t="shared" si="195"/>
        <v>-3.3600000000000003</v>
      </c>
      <c r="AJ214" s="27">
        <f t="shared" si="195"/>
        <v>-0.6</v>
      </c>
      <c r="AK214" s="27">
        <f t="shared" si="195"/>
        <v>-0.4</v>
      </c>
      <c r="AL214" s="26">
        <f t="shared" si="195"/>
        <v>-4.580000000000001</v>
      </c>
      <c r="AM214" s="23">
        <f t="shared" si="195"/>
        <v>-0.04</v>
      </c>
      <c r="AN214" s="23">
        <f t="shared" si="195"/>
        <v>-8.669999999999998</v>
      </c>
      <c r="AO214" s="23">
        <f t="shared" si="195"/>
        <v>-0.39999999999999997</v>
      </c>
      <c r="AP214" s="23">
        <f t="shared" si="195"/>
        <v>-0.19</v>
      </c>
      <c r="AQ214" s="26">
        <f t="shared" si="195"/>
        <v>-9.3</v>
      </c>
    </row>
    <row r="215" spans="1:43" ht="11.25">
      <c r="A215" s="16" t="s">
        <v>168</v>
      </c>
      <c r="B215" s="16" t="s">
        <v>168</v>
      </c>
      <c r="C215" s="16" t="s">
        <v>169</v>
      </c>
      <c r="D215" s="17">
        <f aca="true" t="shared" si="196" ref="D215:G216">D218</f>
        <v>0</v>
      </c>
      <c r="E215" s="17">
        <f t="shared" si="196"/>
        <v>0</v>
      </c>
      <c r="F215" s="17">
        <f t="shared" si="196"/>
        <v>0</v>
      </c>
      <c r="G215" s="17">
        <f t="shared" si="196"/>
        <v>0</v>
      </c>
      <c r="H215" s="18">
        <f t="shared" si="186"/>
        <v>0</v>
      </c>
      <c r="I215" s="17">
        <f aca="true" t="shared" si="197" ref="I215:L216">I218</f>
        <v>0</v>
      </c>
      <c r="J215" s="17">
        <f t="shared" si="197"/>
        <v>0.09</v>
      </c>
      <c r="K215" s="17">
        <f t="shared" si="197"/>
        <v>0.01</v>
      </c>
      <c r="L215" s="17">
        <f t="shared" si="197"/>
        <v>0</v>
      </c>
      <c r="M215" s="18">
        <f t="shared" si="187"/>
        <v>0.09999999999999999</v>
      </c>
      <c r="N215" s="17">
        <f aca="true" t="shared" si="198" ref="N215:Q216">N218</f>
        <v>0.04</v>
      </c>
      <c r="O215" s="17">
        <f t="shared" si="198"/>
        <v>0.02</v>
      </c>
      <c r="P215" s="17">
        <f t="shared" si="198"/>
        <v>0.02</v>
      </c>
      <c r="Q215" s="17">
        <f t="shared" si="198"/>
        <v>0.01</v>
      </c>
      <c r="R215" s="18">
        <f t="shared" si="188"/>
        <v>0.09</v>
      </c>
      <c r="S215" s="17">
        <f aca="true" t="shared" si="199" ref="S215:V216">S218</f>
        <v>0</v>
      </c>
      <c r="T215" s="17">
        <f t="shared" si="199"/>
        <v>0.18</v>
      </c>
      <c r="U215" s="17">
        <f t="shared" si="199"/>
        <v>0.02</v>
      </c>
      <c r="V215" s="17">
        <f t="shared" si="199"/>
        <v>0.01</v>
      </c>
      <c r="W215" s="18">
        <f>SUM(S215:V215)</f>
        <v>0.21</v>
      </c>
      <c r="X215" s="17">
        <f aca="true" t="shared" si="200" ref="X215:AP216">X218</f>
        <v>0.01</v>
      </c>
      <c r="Y215" s="17">
        <f t="shared" si="200"/>
        <v>0.05</v>
      </c>
      <c r="Z215" s="17">
        <f t="shared" si="200"/>
        <v>0.37</v>
      </c>
      <c r="AA215" s="17">
        <f t="shared" si="200"/>
        <v>0.01</v>
      </c>
      <c r="AB215" s="25">
        <f>SUM(X215:AA215)</f>
        <v>0.44</v>
      </c>
      <c r="AC215" s="17">
        <f t="shared" si="200"/>
        <v>0.1</v>
      </c>
      <c r="AD215" s="17">
        <f t="shared" si="200"/>
        <v>0.26</v>
      </c>
      <c r="AE215" s="17">
        <f t="shared" si="200"/>
        <v>0.03</v>
      </c>
      <c r="AF215" s="17">
        <f t="shared" si="200"/>
        <v>0.05</v>
      </c>
      <c r="AG215" s="20">
        <f>SUM(AC215:AF215)</f>
        <v>0.44</v>
      </c>
      <c r="AH215" s="27">
        <f t="shared" si="200"/>
        <v>0.01</v>
      </c>
      <c r="AI215" s="27">
        <f t="shared" si="200"/>
        <v>0.01</v>
      </c>
      <c r="AJ215" s="27">
        <f t="shared" si="200"/>
        <v>0.11</v>
      </c>
      <c r="AK215" s="27">
        <f t="shared" si="200"/>
        <v>0.05</v>
      </c>
      <c r="AL215" s="22">
        <f>SUM(AH215:AK215)</f>
        <v>0.18</v>
      </c>
      <c r="AM215" s="23">
        <f t="shared" si="200"/>
        <v>0.01</v>
      </c>
      <c r="AN215" s="23">
        <f t="shared" si="200"/>
        <v>0.05</v>
      </c>
      <c r="AO215" s="23">
        <f t="shared" si="200"/>
        <v>0.07</v>
      </c>
      <c r="AP215" s="23">
        <f t="shared" si="200"/>
        <v>0.04</v>
      </c>
      <c r="AQ215" s="22">
        <f>SUM(AM215:AP215)</f>
        <v>0.17</v>
      </c>
    </row>
    <row r="216" spans="1:43" ht="11.25">
      <c r="A216" s="16" t="s">
        <v>170</v>
      </c>
      <c r="B216" s="16" t="s">
        <v>170</v>
      </c>
      <c r="C216" s="16" t="s">
        <v>171</v>
      </c>
      <c r="D216" s="17">
        <f t="shared" si="196"/>
        <v>0.01</v>
      </c>
      <c r="E216" s="17">
        <f t="shared" si="196"/>
        <v>0.98</v>
      </c>
      <c r="F216" s="17">
        <f t="shared" si="196"/>
        <v>0.04</v>
      </c>
      <c r="G216" s="17">
        <f t="shared" si="196"/>
        <v>0.16</v>
      </c>
      <c r="H216" s="18">
        <f t="shared" si="186"/>
        <v>1.19</v>
      </c>
      <c r="I216" s="17">
        <f t="shared" si="197"/>
        <v>0.38</v>
      </c>
      <c r="J216" s="17">
        <f t="shared" si="197"/>
        <v>2.14</v>
      </c>
      <c r="K216" s="17">
        <f t="shared" si="197"/>
        <v>0.09</v>
      </c>
      <c r="L216" s="17">
        <f t="shared" si="197"/>
        <v>0.09</v>
      </c>
      <c r="M216" s="18">
        <f t="shared" si="187"/>
        <v>2.6999999999999997</v>
      </c>
      <c r="N216" s="17">
        <f t="shared" si="198"/>
        <v>0</v>
      </c>
      <c r="O216" s="17">
        <f t="shared" si="198"/>
        <v>3.12</v>
      </c>
      <c r="P216" s="17">
        <f t="shared" si="198"/>
        <v>0.12</v>
      </c>
      <c r="Q216" s="17">
        <f t="shared" si="198"/>
        <v>0.01</v>
      </c>
      <c r="R216" s="18">
        <f t="shared" si="188"/>
        <v>3.25</v>
      </c>
      <c r="S216" s="17">
        <f t="shared" si="199"/>
        <v>0.1</v>
      </c>
      <c r="T216" s="17">
        <f t="shared" si="199"/>
        <v>2.91</v>
      </c>
      <c r="U216" s="17">
        <f t="shared" si="199"/>
        <v>0.15</v>
      </c>
      <c r="V216" s="17">
        <f t="shared" si="199"/>
        <v>0.08</v>
      </c>
      <c r="W216" s="18">
        <f>SUM(S216:V216)</f>
        <v>3.24</v>
      </c>
      <c r="X216" s="17">
        <f t="shared" si="200"/>
        <v>0.18</v>
      </c>
      <c r="Y216" s="17">
        <f t="shared" si="200"/>
        <v>4.38</v>
      </c>
      <c r="Z216" s="17">
        <f t="shared" si="200"/>
        <v>0.79</v>
      </c>
      <c r="AA216" s="17">
        <f t="shared" si="200"/>
        <v>1.06</v>
      </c>
      <c r="AB216" s="25">
        <f>SUM(X216:AA216)</f>
        <v>6.41</v>
      </c>
      <c r="AC216" s="17">
        <f t="shared" si="200"/>
        <v>0.8</v>
      </c>
      <c r="AD216" s="17">
        <f t="shared" si="200"/>
        <v>4.819999999999999</v>
      </c>
      <c r="AE216" s="17">
        <f t="shared" si="200"/>
        <v>0.83</v>
      </c>
      <c r="AF216" s="17">
        <f t="shared" si="200"/>
        <v>1.4</v>
      </c>
      <c r="AG216" s="20">
        <f>SUM(AC216:AF216)</f>
        <v>7.85</v>
      </c>
      <c r="AH216" s="27">
        <f t="shared" si="200"/>
        <v>0.23</v>
      </c>
      <c r="AI216" s="27">
        <f t="shared" si="200"/>
        <v>3.37</v>
      </c>
      <c r="AJ216" s="27">
        <f t="shared" si="200"/>
        <v>0.71</v>
      </c>
      <c r="AK216" s="27">
        <f t="shared" si="200"/>
        <v>0.45</v>
      </c>
      <c r="AL216" s="22">
        <f>SUM(AH216:AK216)</f>
        <v>4.760000000000001</v>
      </c>
      <c r="AM216" s="23">
        <f t="shared" si="200"/>
        <v>0.05</v>
      </c>
      <c r="AN216" s="23">
        <f t="shared" si="200"/>
        <v>8.719999999999999</v>
      </c>
      <c r="AO216" s="23">
        <f t="shared" si="200"/>
        <v>0.47</v>
      </c>
      <c r="AP216" s="23">
        <f t="shared" si="200"/>
        <v>0.23</v>
      </c>
      <c r="AQ216" s="22">
        <f>SUM(AM216:AP216)</f>
        <v>9.47</v>
      </c>
    </row>
    <row r="217" spans="1:43" ht="11.25" customHeight="1">
      <c r="A217" s="30" t="s">
        <v>322</v>
      </c>
      <c r="B217" s="30" t="s">
        <v>323</v>
      </c>
      <c r="C217" s="16" t="s">
        <v>324</v>
      </c>
      <c r="D217" s="17">
        <f aca="true" t="shared" si="201" ref="D217:AQ217">D218-D219</f>
        <v>-0.01</v>
      </c>
      <c r="E217" s="17">
        <f t="shared" si="201"/>
        <v>-0.98</v>
      </c>
      <c r="F217" s="17">
        <f t="shared" si="201"/>
        <v>-0.04</v>
      </c>
      <c r="G217" s="17">
        <f t="shared" si="201"/>
        <v>-0.16</v>
      </c>
      <c r="H217" s="18">
        <f t="shared" si="201"/>
        <v>-1.19</v>
      </c>
      <c r="I217" s="17">
        <f t="shared" si="201"/>
        <v>-0.38</v>
      </c>
      <c r="J217" s="17">
        <f t="shared" si="201"/>
        <v>-2.0500000000000003</v>
      </c>
      <c r="K217" s="17">
        <f t="shared" si="201"/>
        <v>-0.08</v>
      </c>
      <c r="L217" s="17">
        <f t="shared" si="201"/>
        <v>-0.09</v>
      </c>
      <c r="M217" s="18">
        <f t="shared" si="201"/>
        <v>-2.5999999999999996</v>
      </c>
      <c r="N217" s="17">
        <f t="shared" si="201"/>
        <v>0.04</v>
      </c>
      <c r="O217" s="17">
        <f t="shared" si="201"/>
        <v>-3.1</v>
      </c>
      <c r="P217" s="17">
        <f t="shared" si="201"/>
        <v>-0.09999999999999999</v>
      </c>
      <c r="Q217" s="17">
        <f t="shared" si="201"/>
        <v>0</v>
      </c>
      <c r="R217" s="18">
        <f t="shared" si="201"/>
        <v>-3.16</v>
      </c>
      <c r="S217" s="17">
        <f t="shared" si="201"/>
        <v>-0.1</v>
      </c>
      <c r="T217" s="17">
        <f t="shared" si="201"/>
        <v>-2.73</v>
      </c>
      <c r="U217" s="17">
        <f t="shared" si="201"/>
        <v>-0.13</v>
      </c>
      <c r="V217" s="17">
        <f t="shared" si="201"/>
        <v>-0.07</v>
      </c>
      <c r="W217" s="18">
        <f t="shared" si="201"/>
        <v>-3.0300000000000002</v>
      </c>
      <c r="X217" s="17">
        <f t="shared" si="201"/>
        <v>-0.16999999999999998</v>
      </c>
      <c r="Y217" s="17">
        <f t="shared" si="201"/>
        <v>-4.33</v>
      </c>
      <c r="Z217" s="17">
        <f t="shared" si="201"/>
        <v>-0.42000000000000004</v>
      </c>
      <c r="AA217" s="17">
        <f t="shared" si="201"/>
        <v>-1.05</v>
      </c>
      <c r="AB217" s="25">
        <f t="shared" si="201"/>
        <v>-5.97</v>
      </c>
      <c r="AC217" s="17">
        <f t="shared" si="201"/>
        <v>-0.7000000000000001</v>
      </c>
      <c r="AD217" s="17">
        <f t="shared" si="201"/>
        <v>-4.56</v>
      </c>
      <c r="AE217" s="17">
        <f t="shared" si="201"/>
        <v>-0.7999999999999999</v>
      </c>
      <c r="AF217" s="17">
        <f t="shared" si="201"/>
        <v>-1.3499999999999999</v>
      </c>
      <c r="AG217" s="25">
        <f t="shared" si="201"/>
        <v>-7.409999999999999</v>
      </c>
      <c r="AH217" s="27">
        <f t="shared" si="201"/>
        <v>-0.22</v>
      </c>
      <c r="AI217" s="27">
        <f t="shared" si="201"/>
        <v>-3.3600000000000003</v>
      </c>
      <c r="AJ217" s="27">
        <f t="shared" si="201"/>
        <v>-0.6</v>
      </c>
      <c r="AK217" s="27">
        <f t="shared" si="201"/>
        <v>-0.4</v>
      </c>
      <c r="AL217" s="26">
        <f t="shared" si="201"/>
        <v>-4.580000000000001</v>
      </c>
      <c r="AM217" s="23">
        <f t="shared" si="201"/>
        <v>-0.04</v>
      </c>
      <c r="AN217" s="23">
        <f t="shared" si="201"/>
        <v>-8.669999999999998</v>
      </c>
      <c r="AO217" s="23">
        <f t="shared" si="201"/>
        <v>-0.39999999999999997</v>
      </c>
      <c r="AP217" s="23">
        <f t="shared" si="201"/>
        <v>-0.19</v>
      </c>
      <c r="AQ217" s="26">
        <f t="shared" si="201"/>
        <v>-9.3</v>
      </c>
    </row>
    <row r="218" spans="1:43" ht="11.25">
      <c r="A218" s="16" t="s">
        <v>294</v>
      </c>
      <c r="B218" s="16" t="s">
        <v>294</v>
      </c>
      <c r="C218" s="16" t="s">
        <v>295</v>
      </c>
      <c r="D218" s="17">
        <v>0</v>
      </c>
      <c r="E218" s="17">
        <v>0</v>
      </c>
      <c r="F218" s="17">
        <v>0</v>
      </c>
      <c r="G218" s="17">
        <v>0</v>
      </c>
      <c r="H218" s="18">
        <f t="shared" si="186"/>
        <v>0</v>
      </c>
      <c r="I218" s="17">
        <v>0</v>
      </c>
      <c r="J218" s="17">
        <v>0.09</v>
      </c>
      <c r="K218" s="17">
        <v>0.01</v>
      </c>
      <c r="L218" s="17">
        <v>0</v>
      </c>
      <c r="M218" s="18">
        <f t="shared" si="187"/>
        <v>0.09999999999999999</v>
      </c>
      <c r="N218" s="17">
        <v>0.04</v>
      </c>
      <c r="O218" s="17">
        <v>0.02</v>
      </c>
      <c r="P218" s="17">
        <v>0.02</v>
      </c>
      <c r="Q218" s="17">
        <v>0.01</v>
      </c>
      <c r="R218" s="18">
        <f t="shared" si="188"/>
        <v>0.09</v>
      </c>
      <c r="S218" s="17">
        <v>0</v>
      </c>
      <c r="T218" s="17">
        <v>0.18</v>
      </c>
      <c r="U218" s="17">
        <v>0.02</v>
      </c>
      <c r="V218" s="17">
        <v>0.01</v>
      </c>
      <c r="W218" s="18">
        <f>SUM(S218:V218)</f>
        <v>0.21</v>
      </c>
      <c r="X218" s="17">
        <v>0.01</v>
      </c>
      <c r="Y218" s="17">
        <v>0.05</v>
      </c>
      <c r="Z218" s="17">
        <v>0.37</v>
      </c>
      <c r="AA218" s="17">
        <v>0.01</v>
      </c>
      <c r="AB218" s="25">
        <f>SUM(X218:AA218)</f>
        <v>0.44</v>
      </c>
      <c r="AC218" s="17">
        <v>0.1</v>
      </c>
      <c r="AD218" s="17">
        <v>0.26</v>
      </c>
      <c r="AE218" s="17">
        <v>0.03</v>
      </c>
      <c r="AF218" s="17">
        <v>0.05</v>
      </c>
      <c r="AG218" s="20">
        <f>SUM(AC218:AF218)</f>
        <v>0.44</v>
      </c>
      <c r="AH218" s="27">
        <v>0.01</v>
      </c>
      <c r="AI218" s="27">
        <v>0.01</v>
      </c>
      <c r="AJ218" s="27">
        <v>0.11</v>
      </c>
      <c r="AK218" s="27">
        <v>0.05</v>
      </c>
      <c r="AL218" s="22">
        <f>SUM(AH218:AK218)</f>
        <v>0.18</v>
      </c>
      <c r="AM218" s="23">
        <v>0.01</v>
      </c>
      <c r="AN218" s="23">
        <v>0.05</v>
      </c>
      <c r="AO218" s="23">
        <v>0.07</v>
      </c>
      <c r="AP218" s="23">
        <v>0.04</v>
      </c>
      <c r="AQ218" s="22">
        <f>SUM(AM218:AP218)</f>
        <v>0.17</v>
      </c>
    </row>
    <row r="219" spans="1:43" ht="11.25">
      <c r="A219" s="16" t="s">
        <v>296</v>
      </c>
      <c r="B219" s="16" t="s">
        <v>296</v>
      </c>
      <c r="C219" s="16" t="s">
        <v>297</v>
      </c>
      <c r="D219" s="17">
        <v>0.01</v>
      </c>
      <c r="E219" s="17">
        <v>0.98</v>
      </c>
      <c r="F219" s="17">
        <v>0.04</v>
      </c>
      <c r="G219" s="17">
        <v>0.16</v>
      </c>
      <c r="H219" s="18">
        <f t="shared" si="186"/>
        <v>1.19</v>
      </c>
      <c r="I219" s="17">
        <v>0.38</v>
      </c>
      <c r="J219" s="17">
        <v>2.14</v>
      </c>
      <c r="K219" s="17">
        <v>0.09</v>
      </c>
      <c r="L219" s="17">
        <v>0.09</v>
      </c>
      <c r="M219" s="18">
        <f t="shared" si="187"/>
        <v>2.6999999999999997</v>
      </c>
      <c r="N219" s="17">
        <v>0</v>
      </c>
      <c r="O219" s="17">
        <v>3.12</v>
      </c>
      <c r="P219" s="17">
        <v>0.12</v>
      </c>
      <c r="Q219" s="17">
        <v>0.01</v>
      </c>
      <c r="R219" s="18">
        <f t="shared" si="188"/>
        <v>3.25</v>
      </c>
      <c r="S219" s="17">
        <v>0.1</v>
      </c>
      <c r="T219" s="17">
        <v>2.91</v>
      </c>
      <c r="U219" s="17">
        <v>0.15</v>
      </c>
      <c r="V219" s="17">
        <v>0.08</v>
      </c>
      <c r="W219" s="18">
        <f>SUM(S219:V219)</f>
        <v>3.24</v>
      </c>
      <c r="X219" s="17">
        <v>0.18</v>
      </c>
      <c r="Y219" s="17">
        <v>4.38</v>
      </c>
      <c r="Z219" s="17">
        <v>0.79</v>
      </c>
      <c r="AA219" s="17">
        <v>1.06</v>
      </c>
      <c r="AB219" s="25">
        <f>SUM(X219:AA219)</f>
        <v>6.41</v>
      </c>
      <c r="AC219" s="17">
        <v>0.8</v>
      </c>
      <c r="AD219" s="17">
        <v>4.819999999999999</v>
      </c>
      <c r="AE219" s="17">
        <v>0.83</v>
      </c>
      <c r="AF219" s="17">
        <v>1.4</v>
      </c>
      <c r="AG219" s="20">
        <f>SUM(AC219:AF219)</f>
        <v>7.85</v>
      </c>
      <c r="AH219" s="27">
        <v>0.23</v>
      </c>
      <c r="AI219" s="27">
        <v>3.37</v>
      </c>
      <c r="AJ219" s="27">
        <v>0.71</v>
      </c>
      <c r="AK219" s="27">
        <v>0.45</v>
      </c>
      <c r="AL219" s="22">
        <f>SUM(AH219:AK219)</f>
        <v>4.760000000000001</v>
      </c>
      <c r="AM219" s="23">
        <v>0.05</v>
      </c>
      <c r="AN219" s="23">
        <v>8.719999999999999</v>
      </c>
      <c r="AO219" s="23">
        <v>0.47</v>
      </c>
      <c r="AP219" s="23">
        <v>0.23</v>
      </c>
      <c r="AQ219" s="22">
        <f>SUM(AM219:AP219)</f>
        <v>9.47</v>
      </c>
    </row>
    <row r="220" spans="1:43" ht="11.25">
      <c r="A220" s="30" t="s">
        <v>325</v>
      </c>
      <c r="B220" s="30" t="s">
        <v>326</v>
      </c>
      <c r="C220" s="30" t="s">
        <v>327</v>
      </c>
      <c r="D220" s="17">
        <f aca="true" t="shared" si="202" ref="D220:AP220">D221-D222</f>
        <v>-0.12</v>
      </c>
      <c r="E220" s="17">
        <f t="shared" si="202"/>
        <v>-0.14</v>
      </c>
      <c r="F220" s="17">
        <f t="shared" si="202"/>
        <v>-0.05</v>
      </c>
      <c r="G220" s="17">
        <f t="shared" si="202"/>
        <v>-0.05</v>
      </c>
      <c r="H220" s="18">
        <f t="shared" si="202"/>
        <v>-0.36</v>
      </c>
      <c r="I220" s="17">
        <f t="shared" si="202"/>
        <v>0</v>
      </c>
      <c r="J220" s="17">
        <f t="shared" si="202"/>
        <v>0</v>
      </c>
      <c r="K220" s="17">
        <f t="shared" si="202"/>
        <v>-0.04</v>
      </c>
      <c r="L220" s="17">
        <f t="shared" si="202"/>
        <v>0</v>
      </c>
      <c r="M220" s="18">
        <f t="shared" si="202"/>
        <v>-0.04</v>
      </c>
      <c r="N220" s="17">
        <f t="shared" si="202"/>
        <v>0.06</v>
      </c>
      <c r="O220" s="17">
        <f t="shared" si="202"/>
        <v>0.13</v>
      </c>
      <c r="P220" s="17">
        <f t="shared" si="202"/>
        <v>0</v>
      </c>
      <c r="Q220" s="17">
        <f t="shared" si="202"/>
        <v>-0.01</v>
      </c>
      <c r="R220" s="18">
        <f t="shared" si="202"/>
        <v>0.18</v>
      </c>
      <c r="S220" s="17">
        <f t="shared" si="202"/>
        <v>0</v>
      </c>
      <c r="T220" s="17">
        <f t="shared" si="202"/>
        <v>0</v>
      </c>
      <c r="U220" s="17">
        <f t="shared" si="202"/>
        <v>0</v>
      </c>
      <c r="V220" s="17">
        <f t="shared" si="202"/>
        <v>0</v>
      </c>
      <c r="W220" s="18">
        <f t="shared" si="202"/>
        <v>0</v>
      </c>
      <c r="X220" s="17">
        <f t="shared" si="202"/>
        <v>0</v>
      </c>
      <c r="Y220" s="17">
        <f t="shared" si="202"/>
        <v>0</v>
      </c>
      <c r="Z220" s="17">
        <f t="shared" si="202"/>
        <v>0</v>
      </c>
      <c r="AA220" s="17">
        <f t="shared" si="202"/>
        <v>0</v>
      </c>
      <c r="AB220" s="20">
        <f t="shared" si="202"/>
        <v>0</v>
      </c>
      <c r="AC220" s="17">
        <f t="shared" si="202"/>
        <v>0</v>
      </c>
      <c r="AD220" s="17">
        <f t="shared" si="202"/>
        <v>0</v>
      </c>
      <c r="AE220" s="17">
        <f t="shared" si="202"/>
        <v>0</v>
      </c>
      <c r="AF220" s="17">
        <f t="shared" si="202"/>
        <v>0</v>
      </c>
      <c r="AG220" s="20">
        <f t="shared" si="202"/>
        <v>0</v>
      </c>
      <c r="AH220" s="27">
        <f t="shared" si="202"/>
        <v>0</v>
      </c>
      <c r="AI220" s="27">
        <f t="shared" si="202"/>
        <v>0</v>
      </c>
      <c r="AJ220" s="27">
        <f t="shared" si="202"/>
        <v>-0.09</v>
      </c>
      <c r="AK220" s="27">
        <f t="shared" si="202"/>
        <v>0</v>
      </c>
      <c r="AL220" s="22">
        <f>SUM(AH220:AK220)</f>
        <v>-0.09</v>
      </c>
      <c r="AM220" s="23">
        <f t="shared" si="202"/>
        <v>0</v>
      </c>
      <c r="AN220" s="23">
        <f t="shared" si="202"/>
        <v>-0.12</v>
      </c>
      <c r="AO220" s="23">
        <f t="shared" si="202"/>
        <v>0</v>
      </c>
      <c r="AP220" s="23">
        <f t="shared" si="202"/>
        <v>-0.03</v>
      </c>
      <c r="AQ220" s="22">
        <f>SUM(AM220:AP220)</f>
        <v>-0.15</v>
      </c>
    </row>
    <row r="221" spans="1:43" ht="11.25" hidden="1">
      <c r="A221" s="16" t="s">
        <v>168</v>
      </c>
      <c r="B221" s="16" t="s">
        <v>168</v>
      </c>
      <c r="C221" s="16" t="s">
        <v>169</v>
      </c>
      <c r="D221" s="17">
        <v>0</v>
      </c>
      <c r="E221" s="17">
        <v>0</v>
      </c>
      <c r="F221" s="17">
        <v>0</v>
      </c>
      <c r="G221" s="17">
        <v>0</v>
      </c>
      <c r="H221" s="18">
        <f>SUM(D221:G221)</f>
        <v>0</v>
      </c>
      <c r="I221" s="17">
        <v>0</v>
      </c>
      <c r="J221" s="17">
        <v>0</v>
      </c>
      <c r="K221" s="17">
        <v>0</v>
      </c>
      <c r="L221" s="17">
        <v>0</v>
      </c>
      <c r="M221" s="18">
        <f>SUM(I221:L221)</f>
        <v>0</v>
      </c>
      <c r="N221" s="17">
        <v>0.06</v>
      </c>
      <c r="O221" s="17">
        <v>0.13</v>
      </c>
      <c r="P221" s="17">
        <v>0</v>
      </c>
      <c r="Q221" s="17">
        <v>0</v>
      </c>
      <c r="R221" s="18">
        <f>SUM(N221:Q221)</f>
        <v>0.19</v>
      </c>
      <c r="S221" s="17">
        <v>0</v>
      </c>
      <c r="T221" s="17">
        <v>0</v>
      </c>
      <c r="U221" s="17">
        <v>0</v>
      </c>
      <c r="V221" s="17">
        <v>0</v>
      </c>
      <c r="W221" s="18">
        <f>SUM(S221:V221)</f>
        <v>0</v>
      </c>
      <c r="X221" s="17">
        <v>0</v>
      </c>
      <c r="Y221" s="17">
        <v>0</v>
      </c>
      <c r="Z221" s="17">
        <v>0</v>
      </c>
      <c r="AA221" s="17">
        <v>0</v>
      </c>
      <c r="AB221" s="20">
        <f>SUM(X221:AA221)</f>
        <v>0</v>
      </c>
      <c r="AC221" s="17">
        <v>0</v>
      </c>
      <c r="AD221" s="17">
        <v>0</v>
      </c>
      <c r="AE221" s="17">
        <v>0</v>
      </c>
      <c r="AF221" s="17">
        <v>0</v>
      </c>
      <c r="AG221" s="20"/>
      <c r="AH221" s="27">
        <v>0</v>
      </c>
      <c r="AI221" s="27">
        <v>0</v>
      </c>
      <c r="AJ221" s="27">
        <v>0</v>
      </c>
      <c r="AK221" s="27">
        <v>0</v>
      </c>
      <c r="AL221" s="22">
        <f>SUM(AH221:AK221)</f>
        <v>0</v>
      </c>
      <c r="AM221" s="23">
        <v>0</v>
      </c>
      <c r="AN221" s="23">
        <v>0</v>
      </c>
      <c r="AO221" s="23">
        <v>0</v>
      </c>
      <c r="AP221" s="23">
        <v>0</v>
      </c>
      <c r="AQ221" s="22">
        <f>SUM(AM221:AP221)</f>
        <v>0</v>
      </c>
    </row>
    <row r="222" spans="1:43" ht="11.25">
      <c r="A222" s="16" t="s">
        <v>170</v>
      </c>
      <c r="B222" s="16" t="s">
        <v>170</v>
      </c>
      <c r="C222" s="16" t="s">
        <v>328</v>
      </c>
      <c r="D222" s="17">
        <v>0.12</v>
      </c>
      <c r="E222" s="17">
        <v>0.14</v>
      </c>
      <c r="F222" s="17">
        <v>0.05</v>
      </c>
      <c r="G222" s="17">
        <v>0.05</v>
      </c>
      <c r="H222" s="18">
        <f>SUM(D222:G222)</f>
        <v>0.36</v>
      </c>
      <c r="I222" s="17">
        <v>0</v>
      </c>
      <c r="J222" s="17">
        <v>0</v>
      </c>
      <c r="K222" s="17">
        <v>0.04</v>
      </c>
      <c r="L222" s="17">
        <v>0</v>
      </c>
      <c r="M222" s="18">
        <f>SUM(I222:L222)</f>
        <v>0.04</v>
      </c>
      <c r="N222" s="17">
        <v>0</v>
      </c>
      <c r="O222" s="17">
        <v>0</v>
      </c>
      <c r="P222" s="17">
        <v>0</v>
      </c>
      <c r="Q222" s="17">
        <v>0.01</v>
      </c>
      <c r="R222" s="18">
        <f>SUM(N222:Q222)</f>
        <v>0.01</v>
      </c>
      <c r="S222" s="17">
        <v>0</v>
      </c>
      <c r="T222" s="17">
        <v>0</v>
      </c>
      <c r="U222" s="17">
        <v>0</v>
      </c>
      <c r="V222" s="17">
        <v>0</v>
      </c>
      <c r="W222" s="18">
        <f>SUM(S222:V222)</f>
        <v>0</v>
      </c>
      <c r="X222" s="17">
        <v>0</v>
      </c>
      <c r="Y222" s="17">
        <v>0</v>
      </c>
      <c r="Z222" s="17">
        <v>0</v>
      </c>
      <c r="AA222" s="17">
        <v>0</v>
      </c>
      <c r="AB222" s="20">
        <f>SUM(X222:AA222)</f>
        <v>0</v>
      </c>
      <c r="AC222" s="17">
        <v>0</v>
      </c>
      <c r="AD222" s="17">
        <v>0</v>
      </c>
      <c r="AE222" s="17">
        <v>0</v>
      </c>
      <c r="AF222" s="17">
        <v>0</v>
      </c>
      <c r="AG222" s="20"/>
      <c r="AH222" s="27">
        <v>0</v>
      </c>
      <c r="AI222" s="27">
        <v>0</v>
      </c>
      <c r="AJ222" s="27">
        <v>0.09</v>
      </c>
      <c r="AK222" s="27">
        <v>0</v>
      </c>
      <c r="AL222" s="22">
        <f>SUM(AH222:AK222)</f>
        <v>0.09</v>
      </c>
      <c r="AM222" s="23">
        <v>0</v>
      </c>
      <c r="AN222" s="23">
        <v>0.12</v>
      </c>
      <c r="AO222" s="23">
        <v>0</v>
      </c>
      <c r="AP222" s="23">
        <v>0.03</v>
      </c>
      <c r="AQ222" s="22">
        <f>SUM(AM222:AP222)</f>
        <v>0.15</v>
      </c>
    </row>
    <row r="223" spans="1:43" s="24" customFormat="1" ht="11.25">
      <c r="A223" s="30" t="s">
        <v>329</v>
      </c>
      <c r="B223" s="30" t="s">
        <v>330</v>
      </c>
      <c r="C223" s="16" t="s">
        <v>331</v>
      </c>
      <c r="D223" s="17">
        <f aca="true" t="shared" si="203" ref="D223:AP223">+D224-D225</f>
        <v>-19.44</v>
      </c>
      <c r="E223" s="17">
        <f t="shared" si="203"/>
        <v>-12.98</v>
      </c>
      <c r="F223" s="17">
        <f t="shared" si="203"/>
        <v>-15.469999999999999</v>
      </c>
      <c r="G223" s="17">
        <f t="shared" si="203"/>
        <v>-11.75</v>
      </c>
      <c r="H223" s="18">
        <f t="shared" si="203"/>
        <v>-59.63999999999999</v>
      </c>
      <c r="I223" s="17">
        <f t="shared" si="203"/>
        <v>-11.430000000000001</v>
      </c>
      <c r="J223" s="17">
        <f t="shared" si="203"/>
        <v>-9.100000000000001</v>
      </c>
      <c r="K223" s="17">
        <f t="shared" si="203"/>
        <v>-12.9</v>
      </c>
      <c r="L223" s="17">
        <f t="shared" si="203"/>
        <v>-11.54</v>
      </c>
      <c r="M223" s="18">
        <f t="shared" si="203"/>
        <v>-44.970000000000006</v>
      </c>
      <c r="N223" s="17">
        <f t="shared" si="203"/>
        <v>-13.329999999999998</v>
      </c>
      <c r="O223" s="17">
        <f t="shared" si="203"/>
        <v>-11.63</v>
      </c>
      <c r="P223" s="17">
        <f t="shared" si="203"/>
        <v>-15.91</v>
      </c>
      <c r="Q223" s="17">
        <f t="shared" si="203"/>
        <v>-15.360000000000001</v>
      </c>
      <c r="R223" s="18">
        <f t="shared" si="203"/>
        <v>-56.23</v>
      </c>
      <c r="S223" s="17">
        <f t="shared" si="203"/>
        <v>-14.179999999999998</v>
      </c>
      <c r="T223" s="17">
        <f t="shared" si="203"/>
        <v>-13.920000000000002</v>
      </c>
      <c r="U223" s="17">
        <f t="shared" si="203"/>
        <v>-13.81</v>
      </c>
      <c r="V223" s="17">
        <f t="shared" si="203"/>
        <v>-17.69</v>
      </c>
      <c r="W223" s="18">
        <f t="shared" si="203"/>
        <v>-59.6</v>
      </c>
      <c r="X223" s="17">
        <f t="shared" si="203"/>
        <v>-14.680000000000001</v>
      </c>
      <c r="Y223" s="17">
        <f t="shared" si="203"/>
        <v>-17.650000000000002</v>
      </c>
      <c r="Z223" s="17">
        <f t="shared" si="203"/>
        <v>-14.860000000000001</v>
      </c>
      <c r="AA223" s="17">
        <f t="shared" si="203"/>
        <v>-17.630000000000003</v>
      </c>
      <c r="AB223" s="20">
        <f t="shared" si="203"/>
        <v>-64.82000000000001</v>
      </c>
      <c r="AC223" s="17">
        <f t="shared" si="203"/>
        <v>-15.39</v>
      </c>
      <c r="AD223" s="17">
        <f t="shared" si="203"/>
        <v>-14.69</v>
      </c>
      <c r="AE223" s="17">
        <f t="shared" si="203"/>
        <v>-16.84</v>
      </c>
      <c r="AF223" s="17">
        <f t="shared" si="203"/>
        <v>-14.450000000000003</v>
      </c>
      <c r="AG223" s="25">
        <f>AG224-AG225</f>
        <v>-61.370000000000005</v>
      </c>
      <c r="AH223" s="27">
        <f t="shared" si="203"/>
        <v>-11.920000000000002</v>
      </c>
      <c r="AI223" s="27">
        <f t="shared" si="203"/>
        <v>-9.940000000000001</v>
      </c>
      <c r="AJ223" s="27">
        <f t="shared" si="203"/>
        <v>-12.63</v>
      </c>
      <c r="AK223" s="27">
        <f t="shared" si="203"/>
        <v>-14.950000000000001</v>
      </c>
      <c r="AL223" s="26">
        <f>AL224-AL225</f>
        <v>-49.440000000000005</v>
      </c>
      <c r="AM223" s="23">
        <f t="shared" si="203"/>
        <v>-12.36</v>
      </c>
      <c r="AN223" s="23">
        <f t="shared" si="203"/>
        <v>-9.87</v>
      </c>
      <c r="AO223" s="23">
        <f t="shared" si="203"/>
        <v>-12.45</v>
      </c>
      <c r="AP223" s="23">
        <f t="shared" si="203"/>
        <v>-13.590000000000002</v>
      </c>
      <c r="AQ223" s="26">
        <f>AQ224-AQ225</f>
        <v>-48.27</v>
      </c>
    </row>
    <row r="224" spans="1:43" ht="11.25">
      <c r="A224" s="16" t="s">
        <v>143</v>
      </c>
      <c r="B224" s="16" t="s">
        <v>143</v>
      </c>
      <c r="C224" s="16" t="s">
        <v>144</v>
      </c>
      <c r="D224" s="17">
        <f aca="true" t="shared" si="204" ref="D224:AF225">+D227</f>
        <v>0.38</v>
      </c>
      <c r="E224" s="17">
        <f t="shared" si="204"/>
        <v>0.25</v>
      </c>
      <c r="F224" s="17">
        <f t="shared" si="204"/>
        <v>0.11000000000000001</v>
      </c>
      <c r="G224" s="17">
        <f t="shared" si="204"/>
        <v>0.27</v>
      </c>
      <c r="H224" s="18">
        <f t="shared" si="204"/>
        <v>1.01</v>
      </c>
      <c r="I224" s="17">
        <f t="shared" si="204"/>
        <v>0.19</v>
      </c>
      <c r="J224" s="17">
        <f t="shared" si="204"/>
        <v>0.19</v>
      </c>
      <c r="K224" s="17">
        <f t="shared" si="204"/>
        <v>0.27999999999999997</v>
      </c>
      <c r="L224" s="17">
        <f t="shared" si="204"/>
        <v>0.5599999999999999</v>
      </c>
      <c r="M224" s="18">
        <f t="shared" si="204"/>
        <v>1.2199999999999998</v>
      </c>
      <c r="N224" s="17">
        <f t="shared" si="204"/>
        <v>0.39</v>
      </c>
      <c r="O224" s="17">
        <f t="shared" si="204"/>
        <v>0.41</v>
      </c>
      <c r="P224" s="17">
        <f t="shared" si="204"/>
        <v>0.44999999999999996</v>
      </c>
      <c r="Q224" s="17">
        <f t="shared" si="204"/>
        <v>0.39999999999999997</v>
      </c>
      <c r="R224" s="18">
        <f t="shared" si="204"/>
        <v>1.65</v>
      </c>
      <c r="S224" s="17">
        <f t="shared" si="204"/>
        <v>0.21000000000000002</v>
      </c>
      <c r="T224" s="17">
        <f t="shared" si="204"/>
        <v>0.39</v>
      </c>
      <c r="U224" s="17">
        <f t="shared" si="204"/>
        <v>0.85</v>
      </c>
      <c r="V224" s="17">
        <f t="shared" si="204"/>
        <v>1.3199999999999998</v>
      </c>
      <c r="W224" s="18">
        <f t="shared" si="204"/>
        <v>2.77</v>
      </c>
      <c r="X224" s="17">
        <f t="shared" si="204"/>
        <v>1.35</v>
      </c>
      <c r="Y224" s="17">
        <f t="shared" si="204"/>
        <v>3.57</v>
      </c>
      <c r="Z224" s="17">
        <f t="shared" si="204"/>
        <v>2.99</v>
      </c>
      <c r="AA224" s="17">
        <f t="shared" si="204"/>
        <v>3.76</v>
      </c>
      <c r="AB224" s="20">
        <f t="shared" si="204"/>
        <v>11.67</v>
      </c>
      <c r="AC224" s="17">
        <f t="shared" si="204"/>
        <v>3.82</v>
      </c>
      <c r="AD224" s="17">
        <f t="shared" si="204"/>
        <v>3.74</v>
      </c>
      <c r="AE224" s="17">
        <f t="shared" si="204"/>
        <v>3.88</v>
      </c>
      <c r="AF224" s="17">
        <f t="shared" si="204"/>
        <v>4.840000000000001</v>
      </c>
      <c r="AG224" s="20">
        <f>SUM(AC224:AF224)</f>
        <v>16.28</v>
      </c>
      <c r="AH224" s="27">
        <f aca="true" t="shared" si="205" ref="AH224:AK225">+AH227</f>
        <v>1.4100000000000001</v>
      </c>
      <c r="AI224" s="27">
        <f t="shared" si="205"/>
        <v>1.8900000000000001</v>
      </c>
      <c r="AJ224" s="27">
        <f t="shared" si="205"/>
        <v>0.45</v>
      </c>
      <c r="AK224" s="27">
        <f t="shared" si="205"/>
        <v>0.58</v>
      </c>
      <c r="AL224" s="22">
        <f>SUM(AH224:AK224)</f>
        <v>4.33</v>
      </c>
      <c r="AM224" s="23">
        <f aca="true" t="shared" si="206" ref="AM224:AP225">+AM227</f>
        <v>0.27</v>
      </c>
      <c r="AN224" s="23">
        <f t="shared" si="206"/>
        <v>0.11</v>
      </c>
      <c r="AO224" s="23">
        <f t="shared" si="206"/>
        <v>0.3</v>
      </c>
      <c r="AP224" s="23">
        <f t="shared" si="206"/>
        <v>0.19</v>
      </c>
      <c r="AQ224" s="22">
        <f>SUM(AM224:AP224)</f>
        <v>0.8699999999999999</v>
      </c>
    </row>
    <row r="225" spans="1:43" ht="11.25">
      <c r="A225" s="16" t="s">
        <v>145</v>
      </c>
      <c r="B225" s="16" t="s">
        <v>145</v>
      </c>
      <c r="C225" s="16" t="s">
        <v>146</v>
      </c>
      <c r="D225" s="17">
        <f t="shared" si="204"/>
        <v>19.82</v>
      </c>
      <c r="E225" s="17">
        <f t="shared" si="204"/>
        <v>13.23</v>
      </c>
      <c r="F225" s="17">
        <f t="shared" si="204"/>
        <v>15.579999999999998</v>
      </c>
      <c r="G225" s="17">
        <f t="shared" si="204"/>
        <v>12.02</v>
      </c>
      <c r="H225" s="18">
        <f t="shared" si="204"/>
        <v>60.64999999999999</v>
      </c>
      <c r="I225" s="17">
        <f t="shared" si="204"/>
        <v>11.620000000000001</v>
      </c>
      <c r="J225" s="17">
        <f t="shared" si="204"/>
        <v>9.290000000000001</v>
      </c>
      <c r="K225" s="17">
        <f t="shared" si="204"/>
        <v>13.18</v>
      </c>
      <c r="L225" s="17">
        <f t="shared" si="204"/>
        <v>12.1</v>
      </c>
      <c r="M225" s="18">
        <f t="shared" si="204"/>
        <v>46.190000000000005</v>
      </c>
      <c r="N225" s="17">
        <f t="shared" si="204"/>
        <v>13.719999999999999</v>
      </c>
      <c r="O225" s="17">
        <f t="shared" si="204"/>
        <v>12.040000000000001</v>
      </c>
      <c r="P225" s="17">
        <f t="shared" si="204"/>
        <v>16.36</v>
      </c>
      <c r="Q225" s="17">
        <f t="shared" si="204"/>
        <v>15.760000000000002</v>
      </c>
      <c r="R225" s="18">
        <f t="shared" si="204"/>
        <v>57.879999999999995</v>
      </c>
      <c r="S225" s="17">
        <f t="shared" si="204"/>
        <v>14.389999999999999</v>
      </c>
      <c r="T225" s="17">
        <f t="shared" si="204"/>
        <v>14.310000000000002</v>
      </c>
      <c r="U225" s="17">
        <f t="shared" si="204"/>
        <v>14.66</v>
      </c>
      <c r="V225" s="17">
        <f t="shared" si="204"/>
        <v>19.01</v>
      </c>
      <c r="W225" s="18">
        <f t="shared" si="204"/>
        <v>62.370000000000005</v>
      </c>
      <c r="X225" s="17">
        <f t="shared" si="204"/>
        <v>16.03</v>
      </c>
      <c r="Y225" s="17">
        <f t="shared" si="204"/>
        <v>21.220000000000002</v>
      </c>
      <c r="Z225" s="17">
        <f t="shared" si="204"/>
        <v>17.85</v>
      </c>
      <c r="AA225" s="17">
        <f t="shared" si="204"/>
        <v>21.39</v>
      </c>
      <c r="AB225" s="20">
        <f t="shared" si="204"/>
        <v>76.49000000000001</v>
      </c>
      <c r="AC225" s="17">
        <f t="shared" si="204"/>
        <v>19.21</v>
      </c>
      <c r="AD225" s="17">
        <f t="shared" si="204"/>
        <v>18.43</v>
      </c>
      <c r="AE225" s="17">
        <f t="shared" si="204"/>
        <v>20.72</v>
      </c>
      <c r="AF225" s="17">
        <f t="shared" si="204"/>
        <v>19.290000000000003</v>
      </c>
      <c r="AG225" s="20">
        <f>SUM(AC225:AF225)</f>
        <v>77.65</v>
      </c>
      <c r="AH225" s="27">
        <f t="shared" si="205"/>
        <v>13.330000000000002</v>
      </c>
      <c r="AI225" s="27">
        <f t="shared" si="205"/>
        <v>11.830000000000002</v>
      </c>
      <c r="AJ225" s="27">
        <f t="shared" si="205"/>
        <v>13.08</v>
      </c>
      <c r="AK225" s="27">
        <f t="shared" si="205"/>
        <v>15.530000000000001</v>
      </c>
      <c r="AL225" s="22">
        <f>SUM(AH225:AK225)</f>
        <v>53.77</v>
      </c>
      <c r="AM225" s="23">
        <f t="shared" si="206"/>
        <v>12.629999999999999</v>
      </c>
      <c r="AN225" s="23">
        <f t="shared" si="206"/>
        <v>9.979999999999999</v>
      </c>
      <c r="AO225" s="23">
        <f t="shared" si="206"/>
        <v>12.75</v>
      </c>
      <c r="AP225" s="23">
        <f t="shared" si="206"/>
        <v>13.780000000000001</v>
      </c>
      <c r="AQ225" s="22">
        <f>SUM(AM225:AP225)</f>
        <v>49.14</v>
      </c>
    </row>
    <row r="226" spans="1:43" ht="11.25">
      <c r="A226" s="30" t="s">
        <v>308</v>
      </c>
      <c r="B226" s="30" t="s">
        <v>309</v>
      </c>
      <c r="C226" s="16" t="s">
        <v>332</v>
      </c>
      <c r="D226" s="17">
        <f aca="true" t="shared" si="207" ref="D226:AQ226">D227-D228</f>
        <v>-19.44</v>
      </c>
      <c r="E226" s="17">
        <f t="shared" si="207"/>
        <v>-12.98</v>
      </c>
      <c r="F226" s="17">
        <f t="shared" si="207"/>
        <v>-15.469999999999999</v>
      </c>
      <c r="G226" s="17">
        <f t="shared" si="207"/>
        <v>-11.75</v>
      </c>
      <c r="H226" s="18">
        <f t="shared" si="207"/>
        <v>-59.63999999999999</v>
      </c>
      <c r="I226" s="17">
        <f t="shared" si="207"/>
        <v>-11.430000000000001</v>
      </c>
      <c r="J226" s="17">
        <f t="shared" si="207"/>
        <v>-9.100000000000001</v>
      </c>
      <c r="K226" s="17">
        <f t="shared" si="207"/>
        <v>-12.9</v>
      </c>
      <c r="L226" s="17">
        <f t="shared" si="207"/>
        <v>-11.54</v>
      </c>
      <c r="M226" s="18">
        <f t="shared" si="207"/>
        <v>-44.970000000000006</v>
      </c>
      <c r="N226" s="17">
        <f t="shared" si="207"/>
        <v>-13.329999999999998</v>
      </c>
      <c r="O226" s="17">
        <f t="shared" si="207"/>
        <v>-11.63</v>
      </c>
      <c r="P226" s="17">
        <f t="shared" si="207"/>
        <v>-15.91</v>
      </c>
      <c r="Q226" s="17">
        <f t="shared" si="207"/>
        <v>-15.360000000000001</v>
      </c>
      <c r="R226" s="18">
        <f t="shared" si="207"/>
        <v>-56.23</v>
      </c>
      <c r="S226" s="17">
        <f t="shared" si="207"/>
        <v>-14.179999999999998</v>
      </c>
      <c r="T226" s="17">
        <f t="shared" si="207"/>
        <v>-13.920000000000002</v>
      </c>
      <c r="U226" s="17">
        <f t="shared" si="207"/>
        <v>-13.81</v>
      </c>
      <c r="V226" s="17">
        <f t="shared" si="207"/>
        <v>-17.69</v>
      </c>
      <c r="W226" s="18">
        <f t="shared" si="207"/>
        <v>-59.6</v>
      </c>
      <c r="X226" s="17">
        <f t="shared" si="207"/>
        <v>-14.680000000000001</v>
      </c>
      <c r="Y226" s="17">
        <f t="shared" si="207"/>
        <v>-17.650000000000002</v>
      </c>
      <c r="Z226" s="17">
        <f t="shared" si="207"/>
        <v>-14.860000000000001</v>
      </c>
      <c r="AA226" s="17">
        <f t="shared" si="207"/>
        <v>-17.630000000000003</v>
      </c>
      <c r="AB226" s="25">
        <f t="shared" si="207"/>
        <v>-64.82000000000001</v>
      </c>
      <c r="AC226" s="17">
        <f t="shared" si="207"/>
        <v>-15.39</v>
      </c>
      <c r="AD226" s="17">
        <f t="shared" si="207"/>
        <v>-14.69</v>
      </c>
      <c r="AE226" s="17">
        <f t="shared" si="207"/>
        <v>-16.84</v>
      </c>
      <c r="AF226" s="17">
        <f t="shared" si="207"/>
        <v>-14.450000000000003</v>
      </c>
      <c r="AG226" s="25">
        <f t="shared" si="207"/>
        <v>-61.370000000000005</v>
      </c>
      <c r="AH226" s="27">
        <f t="shared" si="207"/>
        <v>-11.920000000000002</v>
      </c>
      <c r="AI226" s="27">
        <f t="shared" si="207"/>
        <v>-9.940000000000001</v>
      </c>
      <c r="AJ226" s="27">
        <f t="shared" si="207"/>
        <v>-12.63</v>
      </c>
      <c r="AK226" s="27">
        <f t="shared" si="207"/>
        <v>-14.950000000000001</v>
      </c>
      <c r="AL226" s="26">
        <f t="shared" si="207"/>
        <v>-49.440000000000005</v>
      </c>
      <c r="AM226" s="23">
        <f t="shared" si="207"/>
        <v>-12.36</v>
      </c>
      <c r="AN226" s="23">
        <f t="shared" si="207"/>
        <v>-9.87</v>
      </c>
      <c r="AO226" s="23">
        <f t="shared" si="207"/>
        <v>-12.45</v>
      </c>
      <c r="AP226" s="23">
        <f t="shared" si="207"/>
        <v>-13.590000000000002</v>
      </c>
      <c r="AQ226" s="26">
        <f t="shared" si="207"/>
        <v>-48.27</v>
      </c>
    </row>
    <row r="227" spans="1:43" ht="11.25">
      <c r="A227" s="16" t="s">
        <v>168</v>
      </c>
      <c r="B227" s="16" t="s">
        <v>168</v>
      </c>
      <c r="C227" s="16" t="s">
        <v>169</v>
      </c>
      <c r="D227" s="17">
        <v>0.38</v>
      </c>
      <c r="E227" s="17">
        <v>0.25</v>
      </c>
      <c r="F227" s="17">
        <v>0.11000000000000001</v>
      </c>
      <c r="G227" s="17">
        <v>0.27</v>
      </c>
      <c r="H227" s="18">
        <f>SUM(D227:G227)</f>
        <v>1.01</v>
      </c>
      <c r="I227" s="17">
        <v>0.19</v>
      </c>
      <c r="J227" s="17">
        <v>0.19</v>
      </c>
      <c r="K227" s="17">
        <v>0.27999999999999997</v>
      </c>
      <c r="L227" s="17">
        <v>0.5599999999999999</v>
      </c>
      <c r="M227" s="18">
        <f>SUM(I227:L227)</f>
        <v>1.2199999999999998</v>
      </c>
      <c r="N227" s="17">
        <v>0.39</v>
      </c>
      <c r="O227" s="17">
        <v>0.41</v>
      </c>
      <c r="P227" s="17">
        <v>0.44999999999999996</v>
      </c>
      <c r="Q227" s="17">
        <v>0.39999999999999997</v>
      </c>
      <c r="R227" s="18">
        <f>SUM(N227:Q227)</f>
        <v>1.65</v>
      </c>
      <c r="S227" s="17">
        <v>0.21000000000000002</v>
      </c>
      <c r="T227" s="17">
        <v>0.39</v>
      </c>
      <c r="U227" s="17">
        <v>0.85</v>
      </c>
      <c r="V227" s="17">
        <v>1.3199999999999998</v>
      </c>
      <c r="W227" s="18">
        <f>SUM(S227:V227)</f>
        <v>2.77</v>
      </c>
      <c r="X227" s="17">
        <v>1.35</v>
      </c>
      <c r="Y227" s="17">
        <v>3.57</v>
      </c>
      <c r="Z227" s="17">
        <v>2.99</v>
      </c>
      <c r="AA227" s="17">
        <v>3.76</v>
      </c>
      <c r="AB227" s="20">
        <f>SUM(X227:AA227)</f>
        <v>11.67</v>
      </c>
      <c r="AC227" s="17">
        <v>3.82</v>
      </c>
      <c r="AD227" s="17">
        <v>3.74</v>
      </c>
      <c r="AE227" s="17">
        <v>3.88</v>
      </c>
      <c r="AF227" s="17">
        <v>4.840000000000001</v>
      </c>
      <c r="AG227" s="20">
        <f>SUM(AC227:AF227)</f>
        <v>16.28</v>
      </c>
      <c r="AH227" s="27">
        <v>1.4100000000000001</v>
      </c>
      <c r="AI227" s="27">
        <v>1.8900000000000001</v>
      </c>
      <c r="AJ227" s="27">
        <v>0.45</v>
      </c>
      <c r="AK227" s="27">
        <v>0.58</v>
      </c>
      <c r="AL227" s="22">
        <f>SUM(AH227:AK227)</f>
        <v>4.33</v>
      </c>
      <c r="AM227" s="23">
        <v>0.27</v>
      </c>
      <c r="AN227" s="23">
        <v>0.11</v>
      </c>
      <c r="AO227" s="23">
        <v>0.3</v>
      </c>
      <c r="AP227" s="23">
        <v>0.19</v>
      </c>
      <c r="AQ227" s="22">
        <f>SUM(AM227:AP227)</f>
        <v>0.8699999999999999</v>
      </c>
    </row>
    <row r="228" spans="1:43" ht="11.25">
      <c r="A228" s="16" t="s">
        <v>170</v>
      </c>
      <c r="B228" s="16" t="s">
        <v>170</v>
      </c>
      <c r="C228" s="16" t="s">
        <v>171</v>
      </c>
      <c r="D228" s="17">
        <v>19.82</v>
      </c>
      <c r="E228" s="17">
        <v>13.23</v>
      </c>
      <c r="F228" s="17">
        <v>15.579999999999998</v>
      </c>
      <c r="G228" s="17">
        <v>12.02</v>
      </c>
      <c r="H228" s="18">
        <f>SUM(D228:G228)</f>
        <v>60.64999999999999</v>
      </c>
      <c r="I228" s="17">
        <v>11.620000000000001</v>
      </c>
      <c r="J228" s="17">
        <v>9.290000000000001</v>
      </c>
      <c r="K228" s="17">
        <v>13.18</v>
      </c>
      <c r="L228" s="17">
        <v>12.1</v>
      </c>
      <c r="M228" s="18">
        <f>SUM(I228:L228)</f>
        <v>46.190000000000005</v>
      </c>
      <c r="N228" s="17">
        <v>13.719999999999999</v>
      </c>
      <c r="O228" s="17">
        <v>12.040000000000001</v>
      </c>
      <c r="P228" s="17">
        <v>16.36</v>
      </c>
      <c r="Q228" s="17">
        <v>15.760000000000002</v>
      </c>
      <c r="R228" s="18">
        <f>SUM(N228:Q228)</f>
        <v>57.879999999999995</v>
      </c>
      <c r="S228" s="17">
        <v>14.389999999999999</v>
      </c>
      <c r="T228" s="17">
        <v>14.310000000000002</v>
      </c>
      <c r="U228" s="17">
        <v>14.66</v>
      </c>
      <c r="V228" s="17">
        <v>19.01</v>
      </c>
      <c r="W228" s="18">
        <f>SUM(S228:V228)</f>
        <v>62.370000000000005</v>
      </c>
      <c r="X228" s="17">
        <v>16.03</v>
      </c>
      <c r="Y228" s="17">
        <v>21.220000000000002</v>
      </c>
      <c r="Z228" s="17">
        <v>17.85</v>
      </c>
      <c r="AA228" s="17">
        <v>21.39</v>
      </c>
      <c r="AB228" s="20">
        <f>SUM(X228:AA228)</f>
        <v>76.49000000000001</v>
      </c>
      <c r="AC228" s="17">
        <v>19.21</v>
      </c>
      <c r="AD228" s="17">
        <v>18.43</v>
      </c>
      <c r="AE228" s="17">
        <v>20.72</v>
      </c>
      <c r="AF228" s="17">
        <v>19.290000000000003</v>
      </c>
      <c r="AG228" s="20">
        <f>SUM(AC228:AF228)</f>
        <v>77.65</v>
      </c>
      <c r="AH228" s="27">
        <v>13.330000000000002</v>
      </c>
      <c r="AI228" s="27">
        <v>11.830000000000002</v>
      </c>
      <c r="AJ228" s="27">
        <v>13.08</v>
      </c>
      <c r="AK228" s="27">
        <v>15.530000000000001</v>
      </c>
      <c r="AL228" s="22">
        <f>SUM(AH228:AK228)</f>
        <v>53.77</v>
      </c>
      <c r="AM228" s="23">
        <v>12.629999999999999</v>
      </c>
      <c r="AN228" s="23">
        <v>9.979999999999999</v>
      </c>
      <c r="AO228" s="23">
        <v>12.75</v>
      </c>
      <c r="AP228" s="23">
        <v>13.780000000000001</v>
      </c>
      <c r="AQ228" s="22">
        <f>SUM(AM228:AP228)</f>
        <v>49.14</v>
      </c>
    </row>
    <row r="229" spans="1:43" ht="11.25" customHeight="1">
      <c r="A229" s="30" t="s">
        <v>314</v>
      </c>
      <c r="B229" s="30" t="s">
        <v>315</v>
      </c>
      <c r="C229" s="16" t="s">
        <v>316</v>
      </c>
      <c r="D229" s="17">
        <f aca="true" t="shared" si="208" ref="D229:AQ229">D230-D231</f>
        <v>-19.76</v>
      </c>
      <c r="E229" s="17">
        <f t="shared" si="208"/>
        <v>-13.55</v>
      </c>
      <c r="F229" s="17">
        <f t="shared" si="208"/>
        <v>-15.77</v>
      </c>
      <c r="G229" s="17">
        <f t="shared" si="208"/>
        <v>-12.3</v>
      </c>
      <c r="H229" s="18">
        <f t="shared" si="208"/>
        <v>-61.379999999999995</v>
      </c>
      <c r="I229" s="17">
        <f t="shared" si="208"/>
        <v>-11.620000000000001</v>
      </c>
      <c r="J229" s="17">
        <f t="shared" si="208"/>
        <v>-9.71</v>
      </c>
      <c r="K229" s="17">
        <f t="shared" si="208"/>
        <v>-13.35</v>
      </c>
      <c r="L229" s="17">
        <f t="shared" si="208"/>
        <v>-12.35</v>
      </c>
      <c r="M229" s="18">
        <f t="shared" si="208"/>
        <v>-47.03</v>
      </c>
      <c r="N229" s="17">
        <f t="shared" si="208"/>
        <v>-13.54</v>
      </c>
      <c r="O229" s="17">
        <f t="shared" si="208"/>
        <v>-12.020000000000001</v>
      </c>
      <c r="P229" s="17">
        <f t="shared" si="208"/>
        <v>-16.38</v>
      </c>
      <c r="Q229" s="17">
        <f t="shared" si="208"/>
        <v>-15.860000000000001</v>
      </c>
      <c r="R229" s="18">
        <f t="shared" si="208"/>
        <v>-57.800000000000004</v>
      </c>
      <c r="S229" s="17">
        <f t="shared" si="208"/>
        <v>-14.189999999999998</v>
      </c>
      <c r="T229" s="17">
        <f t="shared" si="208"/>
        <v>-13.850000000000001</v>
      </c>
      <c r="U229" s="17">
        <f t="shared" si="208"/>
        <v>-13.72</v>
      </c>
      <c r="V229" s="17">
        <f t="shared" si="208"/>
        <v>-17.73</v>
      </c>
      <c r="W229" s="18">
        <f t="shared" si="208"/>
        <v>-59.49</v>
      </c>
      <c r="X229" s="17">
        <f t="shared" si="208"/>
        <v>-14.680000000000001</v>
      </c>
      <c r="Y229" s="17">
        <f t="shared" si="208"/>
        <v>-17.51</v>
      </c>
      <c r="Z229" s="17">
        <f t="shared" si="208"/>
        <v>-15.140000000000002</v>
      </c>
      <c r="AA229" s="17">
        <f t="shared" si="208"/>
        <v>-17.770000000000003</v>
      </c>
      <c r="AB229" s="25">
        <f t="shared" si="208"/>
        <v>-65.10000000000001</v>
      </c>
      <c r="AC229" s="17">
        <f t="shared" si="208"/>
        <v>-15.46</v>
      </c>
      <c r="AD229" s="17">
        <f t="shared" si="208"/>
        <v>-14.659999999999998</v>
      </c>
      <c r="AE229" s="17">
        <f t="shared" si="208"/>
        <v>-17.169999999999998</v>
      </c>
      <c r="AF229" s="17">
        <f t="shared" si="208"/>
        <v>-14.600000000000001</v>
      </c>
      <c r="AG229" s="25">
        <f t="shared" si="208"/>
        <v>-61.89</v>
      </c>
      <c r="AH229" s="27">
        <f t="shared" si="208"/>
        <v>-11.910000000000002</v>
      </c>
      <c r="AI229" s="27">
        <f t="shared" si="208"/>
        <v>-9.690000000000001</v>
      </c>
      <c r="AJ229" s="27">
        <f t="shared" si="208"/>
        <v>-12.67</v>
      </c>
      <c r="AK229" s="27">
        <f t="shared" si="208"/>
        <v>-14.780000000000001</v>
      </c>
      <c r="AL229" s="26">
        <f t="shared" si="208"/>
        <v>-49.050000000000004</v>
      </c>
      <c r="AM229" s="23">
        <f t="shared" si="208"/>
        <v>-12.36</v>
      </c>
      <c r="AN229" s="23">
        <f t="shared" si="208"/>
        <v>-9.67</v>
      </c>
      <c r="AO229" s="23">
        <f t="shared" si="208"/>
        <v>-12.43</v>
      </c>
      <c r="AP229" s="23">
        <f t="shared" si="208"/>
        <v>-13.610000000000001</v>
      </c>
      <c r="AQ229" s="26">
        <f t="shared" si="208"/>
        <v>-48.07</v>
      </c>
    </row>
    <row r="230" spans="1:43" ht="11.25">
      <c r="A230" s="16" t="s">
        <v>294</v>
      </c>
      <c r="B230" s="16" t="s">
        <v>294</v>
      </c>
      <c r="C230" s="16" t="s">
        <v>295</v>
      </c>
      <c r="D230" s="17">
        <v>0.38</v>
      </c>
      <c r="E230" s="17">
        <v>0.25</v>
      </c>
      <c r="F230" s="17">
        <v>0.11000000000000001</v>
      </c>
      <c r="G230" s="17">
        <v>0.27</v>
      </c>
      <c r="H230" s="18">
        <f>SUM(D230:G230)</f>
        <v>1.01</v>
      </c>
      <c r="I230" s="17">
        <v>0.19</v>
      </c>
      <c r="J230" s="17">
        <v>0.19</v>
      </c>
      <c r="K230" s="17">
        <v>0.27999999999999997</v>
      </c>
      <c r="L230" s="17">
        <v>0.5599999999999999</v>
      </c>
      <c r="M230" s="18">
        <f>SUM(I230:L230)</f>
        <v>1.2199999999999998</v>
      </c>
      <c r="N230" s="17">
        <v>0.39</v>
      </c>
      <c r="O230" s="17">
        <v>0.41</v>
      </c>
      <c r="P230" s="17">
        <v>0.44999999999999996</v>
      </c>
      <c r="Q230" s="17">
        <v>0.39999999999999997</v>
      </c>
      <c r="R230" s="18">
        <f>SUM(N230:Q230)</f>
        <v>1.65</v>
      </c>
      <c r="S230" s="17">
        <v>0.21000000000000002</v>
      </c>
      <c r="T230" s="17">
        <v>0.39</v>
      </c>
      <c r="U230" s="17">
        <v>0.85</v>
      </c>
      <c r="V230" s="17">
        <v>1.3199999999999998</v>
      </c>
      <c r="W230" s="18">
        <f>SUM(S230:V230)</f>
        <v>2.77</v>
      </c>
      <c r="X230" s="17">
        <v>1.35</v>
      </c>
      <c r="Y230" s="17">
        <v>3.57</v>
      </c>
      <c r="Z230" s="17">
        <v>2.99</v>
      </c>
      <c r="AA230" s="17">
        <v>3.76</v>
      </c>
      <c r="AB230" s="20">
        <f>SUM(X230:AA230)</f>
        <v>11.67</v>
      </c>
      <c r="AC230" s="17">
        <v>3.82</v>
      </c>
      <c r="AD230" s="17">
        <v>3.74</v>
      </c>
      <c r="AE230" s="17">
        <v>3.88</v>
      </c>
      <c r="AF230" s="17">
        <v>4.840000000000001</v>
      </c>
      <c r="AG230" s="20">
        <f>SUM(AC230:AF230)</f>
        <v>16.28</v>
      </c>
      <c r="AH230" s="27">
        <v>1.4100000000000001</v>
      </c>
      <c r="AI230" s="27">
        <v>1.8900000000000001</v>
      </c>
      <c r="AJ230" s="27">
        <v>0.45</v>
      </c>
      <c r="AK230" s="27">
        <v>0.58</v>
      </c>
      <c r="AL230" s="22">
        <f>SUM(AH230:AK230)</f>
        <v>4.33</v>
      </c>
      <c r="AM230" s="23">
        <v>0.27</v>
      </c>
      <c r="AN230" s="23">
        <v>0.11</v>
      </c>
      <c r="AO230" s="23">
        <v>0.3</v>
      </c>
      <c r="AP230" s="23">
        <v>0.19</v>
      </c>
      <c r="AQ230" s="22">
        <f>SUM(AM230:AP230)</f>
        <v>0.8699999999999999</v>
      </c>
    </row>
    <row r="231" spans="1:43" ht="11.25">
      <c r="A231" s="16" t="s">
        <v>296</v>
      </c>
      <c r="B231" s="16" t="s">
        <v>296</v>
      </c>
      <c r="C231" s="16" t="s">
        <v>297</v>
      </c>
      <c r="D231" s="17">
        <v>20.14</v>
      </c>
      <c r="E231" s="17">
        <v>13.8</v>
      </c>
      <c r="F231" s="17">
        <v>15.879999999999999</v>
      </c>
      <c r="G231" s="17">
        <v>12.57</v>
      </c>
      <c r="H231" s="18">
        <f>SUM(D231:G231)</f>
        <v>62.38999999999999</v>
      </c>
      <c r="I231" s="17">
        <v>11.81</v>
      </c>
      <c r="J231" s="17">
        <v>9.9</v>
      </c>
      <c r="K231" s="17">
        <v>13.629999999999999</v>
      </c>
      <c r="L231" s="17">
        <v>12.91</v>
      </c>
      <c r="M231" s="18">
        <f>SUM(I231:L231)</f>
        <v>48.25</v>
      </c>
      <c r="N231" s="17">
        <v>13.93</v>
      </c>
      <c r="O231" s="17">
        <v>12.430000000000001</v>
      </c>
      <c r="P231" s="17">
        <v>16.83</v>
      </c>
      <c r="Q231" s="17">
        <v>16.26</v>
      </c>
      <c r="R231" s="18">
        <f>SUM(N231:Q231)</f>
        <v>59.45</v>
      </c>
      <c r="S231" s="17">
        <v>14.399999999999999</v>
      </c>
      <c r="T231" s="17">
        <v>14.240000000000002</v>
      </c>
      <c r="U231" s="17">
        <v>14.57</v>
      </c>
      <c r="V231" s="17">
        <v>19.05</v>
      </c>
      <c r="W231" s="18">
        <f>SUM(S231:V231)</f>
        <v>62.260000000000005</v>
      </c>
      <c r="X231" s="17">
        <v>16.03</v>
      </c>
      <c r="Y231" s="17">
        <v>21.080000000000002</v>
      </c>
      <c r="Z231" s="17">
        <v>18.130000000000003</v>
      </c>
      <c r="AA231" s="17">
        <v>21.53</v>
      </c>
      <c r="AB231" s="20">
        <f>SUM(X231:AA231)</f>
        <v>76.77000000000001</v>
      </c>
      <c r="AC231" s="17">
        <v>19.28</v>
      </c>
      <c r="AD231" s="17">
        <v>18.4</v>
      </c>
      <c r="AE231" s="17">
        <v>21.049999999999997</v>
      </c>
      <c r="AF231" s="17">
        <v>19.44</v>
      </c>
      <c r="AG231" s="20">
        <f>SUM(AC231:AF231)</f>
        <v>78.17</v>
      </c>
      <c r="AH231" s="27">
        <v>13.320000000000002</v>
      </c>
      <c r="AI231" s="27">
        <v>11.580000000000002</v>
      </c>
      <c r="AJ231" s="27">
        <v>13.12</v>
      </c>
      <c r="AK231" s="27">
        <v>15.360000000000001</v>
      </c>
      <c r="AL231" s="22">
        <f>SUM(AH231:AK231)</f>
        <v>53.38</v>
      </c>
      <c r="AM231" s="23">
        <v>12.629999999999999</v>
      </c>
      <c r="AN231" s="23">
        <v>9.78</v>
      </c>
      <c r="AO231" s="23">
        <v>12.73</v>
      </c>
      <c r="AP231" s="23">
        <v>13.8</v>
      </c>
      <c r="AQ231" s="22">
        <f>SUM(AM231:AP231)</f>
        <v>48.94</v>
      </c>
    </row>
    <row r="232" spans="1:43" ht="11.25">
      <c r="A232" s="16" t="s">
        <v>333</v>
      </c>
      <c r="B232" s="16" t="s">
        <v>334</v>
      </c>
      <c r="C232" s="16" t="s">
        <v>335</v>
      </c>
      <c r="D232" s="17">
        <f aca="true" t="shared" si="209" ref="D232:AP232">+D233</f>
        <v>9.18</v>
      </c>
      <c r="E232" s="17">
        <f t="shared" si="209"/>
        <v>5.8</v>
      </c>
      <c r="F232" s="17">
        <f t="shared" si="209"/>
        <v>5.34</v>
      </c>
      <c r="G232" s="17">
        <f t="shared" si="209"/>
        <v>5</v>
      </c>
      <c r="H232" s="18">
        <f t="shared" si="209"/>
        <v>25.32</v>
      </c>
      <c r="I232" s="17">
        <f t="shared" si="209"/>
        <v>4.11</v>
      </c>
      <c r="J232" s="17">
        <f t="shared" si="209"/>
        <v>3.7</v>
      </c>
      <c r="K232" s="17">
        <f t="shared" si="209"/>
        <v>3.9499999999999997</v>
      </c>
      <c r="L232" s="17">
        <f t="shared" si="209"/>
        <v>4.2</v>
      </c>
      <c r="M232" s="18">
        <f t="shared" si="209"/>
        <v>15.96</v>
      </c>
      <c r="N232" s="17">
        <f t="shared" si="209"/>
        <v>4.72</v>
      </c>
      <c r="O232" s="17">
        <f t="shared" si="209"/>
        <v>4.89</v>
      </c>
      <c r="P232" s="17">
        <f t="shared" si="209"/>
        <v>4.99</v>
      </c>
      <c r="Q232" s="17">
        <f t="shared" si="209"/>
        <v>4.83</v>
      </c>
      <c r="R232" s="18">
        <f t="shared" si="209"/>
        <v>19.43</v>
      </c>
      <c r="S232" s="17">
        <f t="shared" si="209"/>
        <v>8.31</v>
      </c>
      <c r="T232" s="17">
        <f t="shared" si="209"/>
        <v>7.15</v>
      </c>
      <c r="U232" s="17">
        <f t="shared" si="209"/>
        <v>7.720000000000001</v>
      </c>
      <c r="V232" s="17">
        <f t="shared" si="209"/>
        <v>6.95</v>
      </c>
      <c r="W232" s="25">
        <f t="shared" si="209"/>
        <v>30.13</v>
      </c>
      <c r="X232" s="17">
        <f t="shared" si="209"/>
        <v>6.21</v>
      </c>
      <c r="Y232" s="17">
        <f t="shared" si="209"/>
        <v>6.35</v>
      </c>
      <c r="Z232" s="17">
        <f t="shared" si="209"/>
        <v>6.970000000000001</v>
      </c>
      <c r="AA232" s="17">
        <f t="shared" si="209"/>
        <v>7.12</v>
      </c>
      <c r="AB232" s="25">
        <f>+AB233</f>
        <v>26.650000000000002</v>
      </c>
      <c r="AC232" s="17">
        <f t="shared" si="209"/>
        <v>6.9799999999999995</v>
      </c>
      <c r="AD232" s="17">
        <f t="shared" si="209"/>
        <v>6.71</v>
      </c>
      <c r="AE232" s="17">
        <f t="shared" si="209"/>
        <v>7.16</v>
      </c>
      <c r="AF232" s="17">
        <f t="shared" si="209"/>
        <v>9.15</v>
      </c>
      <c r="AG232" s="25">
        <f>AG233</f>
        <v>30</v>
      </c>
      <c r="AH232" s="27">
        <f t="shared" si="209"/>
        <v>6.8100000000000005</v>
      </c>
      <c r="AI232" s="27">
        <f t="shared" si="209"/>
        <v>4.96</v>
      </c>
      <c r="AJ232" s="27">
        <f t="shared" si="209"/>
        <v>5.7700000000000005</v>
      </c>
      <c r="AK232" s="27">
        <f t="shared" si="209"/>
        <v>6.22</v>
      </c>
      <c r="AL232" s="26">
        <f>AL233</f>
        <v>23.759999999999998</v>
      </c>
      <c r="AM232" s="23">
        <f t="shared" si="209"/>
        <v>6.3</v>
      </c>
      <c r="AN232" s="23">
        <f t="shared" si="209"/>
        <v>5.81</v>
      </c>
      <c r="AO232" s="23">
        <f t="shared" si="209"/>
        <v>5.77</v>
      </c>
      <c r="AP232" s="23">
        <f t="shared" si="209"/>
        <v>5.8</v>
      </c>
      <c r="AQ232" s="26">
        <f>AQ233</f>
        <v>23.68</v>
      </c>
    </row>
    <row r="233" spans="1:43" ht="11.25">
      <c r="A233" s="16" t="s">
        <v>336</v>
      </c>
      <c r="B233" s="16" t="s">
        <v>337</v>
      </c>
      <c r="C233" s="16" t="s">
        <v>338</v>
      </c>
      <c r="D233" s="17">
        <v>9.18</v>
      </c>
      <c r="E233" s="17">
        <v>5.8</v>
      </c>
      <c r="F233" s="17">
        <v>5.34</v>
      </c>
      <c r="G233" s="17">
        <v>5</v>
      </c>
      <c r="H233" s="18">
        <f>SUM(D233:G233)</f>
        <v>25.32</v>
      </c>
      <c r="I233" s="17">
        <v>4.11</v>
      </c>
      <c r="J233" s="17">
        <v>3.7</v>
      </c>
      <c r="K233" s="17">
        <v>3.9499999999999997</v>
      </c>
      <c r="L233" s="17">
        <v>4.2</v>
      </c>
      <c r="M233" s="18">
        <f>SUM(I233:L233)</f>
        <v>15.96</v>
      </c>
      <c r="N233" s="17">
        <v>4.72</v>
      </c>
      <c r="O233" s="17">
        <v>4.89</v>
      </c>
      <c r="P233" s="17">
        <v>4.99</v>
      </c>
      <c r="Q233" s="17">
        <v>4.83</v>
      </c>
      <c r="R233" s="18">
        <f>SUM(N233:Q233)</f>
        <v>19.43</v>
      </c>
      <c r="S233" s="17">
        <v>8.31</v>
      </c>
      <c r="T233" s="17">
        <v>7.15</v>
      </c>
      <c r="U233" s="17">
        <v>7.720000000000001</v>
      </c>
      <c r="V233" s="17">
        <v>6.95</v>
      </c>
      <c r="W233" s="18">
        <f>SUM(S233:V233)</f>
        <v>30.13</v>
      </c>
      <c r="X233" s="17">
        <v>6.21</v>
      </c>
      <c r="Y233" s="17">
        <v>6.35</v>
      </c>
      <c r="Z233" s="17">
        <v>6.970000000000001</v>
      </c>
      <c r="AA233" s="17">
        <v>7.12</v>
      </c>
      <c r="AB233" s="25">
        <f>SUM(X233:AA233)</f>
        <v>26.650000000000002</v>
      </c>
      <c r="AC233" s="17">
        <v>6.9799999999999995</v>
      </c>
      <c r="AD233" s="17">
        <v>6.71</v>
      </c>
      <c r="AE233" s="17">
        <v>7.16</v>
      </c>
      <c r="AF233" s="17">
        <v>9.15</v>
      </c>
      <c r="AG233" s="20">
        <f>SUM(AC233:AF233)</f>
        <v>30</v>
      </c>
      <c r="AH233" s="27">
        <v>6.8100000000000005</v>
      </c>
      <c r="AI233" s="27">
        <v>4.96</v>
      </c>
      <c r="AJ233" s="27">
        <v>5.7700000000000005</v>
      </c>
      <c r="AK233" s="27">
        <v>6.22</v>
      </c>
      <c r="AL233" s="22">
        <f>SUM(AH233:AK233)</f>
        <v>23.759999999999998</v>
      </c>
      <c r="AM233" s="23">
        <v>6.3</v>
      </c>
      <c r="AN233" s="23">
        <v>5.81</v>
      </c>
      <c r="AO233" s="23">
        <v>5.77</v>
      </c>
      <c r="AP233" s="23">
        <v>5.8</v>
      </c>
      <c r="AQ233" s="22">
        <f>SUM(AM233:AP233)</f>
        <v>23.68</v>
      </c>
    </row>
    <row r="234" spans="1:43" ht="11.25">
      <c r="A234" s="30" t="s">
        <v>339</v>
      </c>
      <c r="B234" s="30" t="s">
        <v>340</v>
      </c>
      <c r="C234" s="16" t="s">
        <v>341</v>
      </c>
      <c r="D234" s="17">
        <f aca="true" t="shared" si="210" ref="D234:AQ234">D235-D236</f>
        <v>-0.38</v>
      </c>
      <c r="E234" s="17">
        <f t="shared" si="210"/>
        <v>-0.010000000000000009</v>
      </c>
      <c r="F234" s="17">
        <f t="shared" si="210"/>
        <v>-0.19000000000000003</v>
      </c>
      <c r="G234" s="17">
        <f t="shared" si="210"/>
        <v>-0.23</v>
      </c>
      <c r="H234" s="18">
        <f t="shared" si="210"/>
        <v>-0.81</v>
      </c>
      <c r="I234" s="17">
        <f t="shared" si="210"/>
        <v>-0.30000000000000004</v>
      </c>
      <c r="J234" s="17">
        <f t="shared" si="210"/>
        <v>-0.15</v>
      </c>
      <c r="K234" s="17">
        <f t="shared" si="210"/>
        <v>-0.26</v>
      </c>
      <c r="L234" s="17">
        <f t="shared" si="210"/>
        <v>-0.32999999999999996</v>
      </c>
      <c r="M234" s="18">
        <f t="shared" si="210"/>
        <v>-1.04</v>
      </c>
      <c r="N234" s="17">
        <f t="shared" si="210"/>
        <v>-0.43</v>
      </c>
      <c r="O234" s="17">
        <f t="shared" si="210"/>
        <v>-0.24999999999999994</v>
      </c>
      <c r="P234" s="17">
        <f t="shared" si="210"/>
        <v>-0.32000000000000006</v>
      </c>
      <c r="Q234" s="17">
        <f t="shared" si="210"/>
        <v>-0.29</v>
      </c>
      <c r="R234" s="18">
        <f t="shared" si="210"/>
        <v>-1.2899999999999998</v>
      </c>
      <c r="S234" s="17">
        <f t="shared" si="210"/>
        <v>-0.21999999999999997</v>
      </c>
      <c r="T234" s="17">
        <f t="shared" si="210"/>
        <v>-0.30000000000000004</v>
      </c>
      <c r="U234" s="17">
        <f t="shared" si="210"/>
        <v>-0.23000000000000004</v>
      </c>
      <c r="V234" s="17">
        <f t="shared" si="210"/>
        <v>-0.19</v>
      </c>
      <c r="W234" s="18">
        <f t="shared" si="210"/>
        <v>-0.9399999999999997</v>
      </c>
      <c r="X234" s="17">
        <f t="shared" si="210"/>
        <v>-0.41999999999999993</v>
      </c>
      <c r="Y234" s="17">
        <f t="shared" si="210"/>
        <v>-0.26999999999999996</v>
      </c>
      <c r="Z234" s="17">
        <f t="shared" si="210"/>
        <v>-0.32</v>
      </c>
      <c r="AA234" s="17">
        <f t="shared" si="210"/>
        <v>-0.29000000000000004</v>
      </c>
      <c r="AB234" s="25">
        <f t="shared" si="210"/>
        <v>-1.2999999999999998</v>
      </c>
      <c r="AC234" s="17">
        <f t="shared" si="210"/>
        <v>-0.6399999999999999</v>
      </c>
      <c r="AD234" s="17">
        <f t="shared" si="210"/>
        <v>-0.56</v>
      </c>
      <c r="AE234" s="17">
        <f t="shared" si="210"/>
        <v>-0.37999999999999995</v>
      </c>
      <c r="AF234" s="17">
        <f t="shared" si="210"/>
        <v>-0.30000000000000004</v>
      </c>
      <c r="AG234" s="25">
        <f t="shared" si="210"/>
        <v>-1.88</v>
      </c>
      <c r="AH234" s="27">
        <f t="shared" si="210"/>
        <v>-0.26999999999999996</v>
      </c>
      <c r="AI234" s="27">
        <f t="shared" si="210"/>
        <v>-0.49</v>
      </c>
      <c r="AJ234" s="27">
        <f t="shared" si="210"/>
        <v>-0.8599999999999999</v>
      </c>
      <c r="AK234" s="27">
        <f t="shared" si="210"/>
        <v>-1.01</v>
      </c>
      <c r="AL234" s="26">
        <f t="shared" si="210"/>
        <v>-2.63</v>
      </c>
      <c r="AM234" s="23">
        <f t="shared" si="210"/>
        <v>-0.78</v>
      </c>
      <c r="AN234" s="23">
        <f t="shared" si="210"/>
        <v>-0.65</v>
      </c>
      <c r="AO234" s="23">
        <f t="shared" si="210"/>
        <v>-0.46</v>
      </c>
      <c r="AP234" s="23">
        <f t="shared" si="210"/>
        <v>-0.4700000000000001</v>
      </c>
      <c r="AQ234" s="26">
        <f t="shared" si="210"/>
        <v>-2.3600000000000003</v>
      </c>
    </row>
    <row r="235" spans="1:43" ht="11.25">
      <c r="A235" s="16" t="s">
        <v>116</v>
      </c>
      <c r="B235" s="16" t="s">
        <v>116</v>
      </c>
      <c r="C235" s="16" t="s">
        <v>117</v>
      </c>
      <c r="D235" s="19">
        <f aca="true" t="shared" si="211" ref="D235:G236">D238+D241</f>
        <v>-0.4</v>
      </c>
      <c r="E235" s="19">
        <f t="shared" si="211"/>
        <v>-0.04000000000000001</v>
      </c>
      <c r="F235" s="19">
        <f t="shared" si="211"/>
        <v>-0.21000000000000002</v>
      </c>
      <c r="G235" s="19">
        <f t="shared" si="211"/>
        <v>-0.23</v>
      </c>
      <c r="H235" s="18">
        <f>SUM(D235:G235)</f>
        <v>-0.8800000000000001</v>
      </c>
      <c r="I235" s="19">
        <f aca="true" t="shared" si="212" ref="I235:L236">I238+I241</f>
        <v>-0.30000000000000004</v>
      </c>
      <c r="J235" s="19">
        <f t="shared" si="212"/>
        <v>-0.15</v>
      </c>
      <c r="K235" s="19">
        <f t="shared" si="212"/>
        <v>-0.26</v>
      </c>
      <c r="L235" s="19">
        <f t="shared" si="212"/>
        <v>-0.35</v>
      </c>
      <c r="M235" s="18">
        <f>SUM(I235:L235)</f>
        <v>-1.06</v>
      </c>
      <c r="N235" s="19">
        <f aca="true" t="shared" si="213" ref="N235:Q236">N238+N241</f>
        <v>-0.44</v>
      </c>
      <c r="O235" s="19">
        <f t="shared" si="213"/>
        <v>-0.44999999999999996</v>
      </c>
      <c r="P235" s="19">
        <f t="shared" si="213"/>
        <v>-0.5700000000000001</v>
      </c>
      <c r="Q235" s="19">
        <f t="shared" si="213"/>
        <v>-0.61</v>
      </c>
      <c r="R235" s="18">
        <f>SUM(N235:Q235)</f>
        <v>-2.07</v>
      </c>
      <c r="S235" s="19">
        <f aca="true" t="shared" si="214" ref="S235:V236">S238+S241</f>
        <v>-0.73</v>
      </c>
      <c r="T235" s="19">
        <f t="shared" si="214"/>
        <v>-0.53</v>
      </c>
      <c r="U235" s="19">
        <f t="shared" si="214"/>
        <v>-0.47000000000000003</v>
      </c>
      <c r="V235" s="19">
        <f t="shared" si="214"/>
        <v>-0.49</v>
      </c>
      <c r="W235" s="18">
        <f>SUM(S235:V235)</f>
        <v>-2.2199999999999998</v>
      </c>
      <c r="X235" s="19">
        <f aca="true" t="shared" si="215" ref="X235:AK236">X238+X241</f>
        <v>-0.7</v>
      </c>
      <c r="Y235" s="19">
        <f t="shared" si="215"/>
        <v>-0.48</v>
      </c>
      <c r="Z235" s="19">
        <f t="shared" si="215"/>
        <v>-0.54</v>
      </c>
      <c r="AA235" s="19">
        <f t="shared" si="215"/>
        <v>-0.54</v>
      </c>
      <c r="AB235" s="18">
        <f>SUM(X235:AA235)</f>
        <v>-2.26</v>
      </c>
      <c r="AC235" s="19">
        <f t="shared" si="215"/>
        <v>-0.6799999999999999</v>
      </c>
      <c r="AD235" s="19">
        <f t="shared" si="215"/>
        <v>-0.9</v>
      </c>
      <c r="AE235" s="19">
        <f t="shared" si="215"/>
        <v>-0.57</v>
      </c>
      <c r="AF235" s="19">
        <f t="shared" si="215"/>
        <v>-0.66</v>
      </c>
      <c r="AG235" s="20">
        <f>SUM(AC235:AF235)</f>
        <v>-2.81</v>
      </c>
      <c r="AH235" s="21">
        <f t="shared" si="215"/>
        <v>-0.48</v>
      </c>
      <c r="AI235" s="21">
        <f t="shared" si="215"/>
        <v>-0.51</v>
      </c>
      <c r="AJ235" s="21">
        <f t="shared" si="215"/>
        <v>-0.7799999999999999</v>
      </c>
      <c r="AK235" s="21">
        <f t="shared" si="215"/>
        <v>-1.07</v>
      </c>
      <c r="AL235" s="22">
        <f>SUM(AH235:AK235)</f>
        <v>-2.84</v>
      </c>
      <c r="AM235" s="21">
        <f aca="true" t="shared" si="216" ref="AM235:AP236">AM238+AM241</f>
        <v>-0.9600000000000001</v>
      </c>
      <c r="AN235" s="21">
        <f t="shared" si="216"/>
        <v>-0.77</v>
      </c>
      <c r="AO235" s="21">
        <f t="shared" si="216"/>
        <v>-0.51</v>
      </c>
      <c r="AP235" s="21">
        <f t="shared" si="216"/>
        <v>-0.55</v>
      </c>
      <c r="AQ235" s="22">
        <f>SUM(AM235:AP235)</f>
        <v>-2.79</v>
      </c>
    </row>
    <row r="236" spans="1:43" ht="11.25">
      <c r="A236" s="16" t="s">
        <v>118</v>
      </c>
      <c r="B236" s="16" t="s">
        <v>118</v>
      </c>
      <c r="C236" s="16" t="s">
        <v>119</v>
      </c>
      <c r="D236" s="19">
        <f t="shared" si="211"/>
        <v>-0.02</v>
      </c>
      <c r="E236" s="19">
        <f t="shared" si="211"/>
        <v>-0.03</v>
      </c>
      <c r="F236" s="19">
        <f t="shared" si="211"/>
        <v>-0.02</v>
      </c>
      <c r="G236" s="19">
        <f t="shared" si="211"/>
        <v>0</v>
      </c>
      <c r="H236" s="18">
        <f>SUM(D236:G236)</f>
        <v>-0.07</v>
      </c>
      <c r="I236" s="19">
        <f t="shared" si="212"/>
        <v>0</v>
      </c>
      <c r="J236" s="19">
        <f t="shared" si="212"/>
        <v>0</v>
      </c>
      <c r="K236" s="19">
        <f t="shared" si="212"/>
        <v>0</v>
      </c>
      <c r="L236" s="19">
        <f t="shared" si="212"/>
        <v>-0.02</v>
      </c>
      <c r="M236" s="18">
        <f>SUM(I236:L236)</f>
        <v>-0.02</v>
      </c>
      <c r="N236" s="19">
        <f t="shared" si="213"/>
        <v>-0.01</v>
      </c>
      <c r="O236" s="19">
        <f t="shared" si="213"/>
        <v>-0.2</v>
      </c>
      <c r="P236" s="19">
        <f t="shared" si="213"/>
        <v>-0.25</v>
      </c>
      <c r="Q236" s="19">
        <f t="shared" si="213"/>
        <v>-0.32</v>
      </c>
      <c r="R236" s="18">
        <f>SUM(N236:Q236)</f>
        <v>-0.78</v>
      </c>
      <c r="S236" s="19">
        <f t="shared" si="214"/>
        <v>-0.51</v>
      </c>
      <c r="T236" s="19">
        <f t="shared" si="214"/>
        <v>-0.22999999999999998</v>
      </c>
      <c r="U236" s="19">
        <f t="shared" si="214"/>
        <v>-0.24</v>
      </c>
      <c r="V236" s="19">
        <f t="shared" si="214"/>
        <v>-0.3</v>
      </c>
      <c r="W236" s="18">
        <f>SUM(S236:V236)</f>
        <v>-1.28</v>
      </c>
      <c r="X236" s="19">
        <f t="shared" si="215"/>
        <v>-0.28</v>
      </c>
      <c r="Y236" s="19">
        <f t="shared" si="215"/>
        <v>-0.21000000000000002</v>
      </c>
      <c r="Z236" s="19">
        <f t="shared" si="215"/>
        <v>-0.22000000000000003</v>
      </c>
      <c r="AA236" s="19">
        <f t="shared" si="215"/>
        <v>-0.25</v>
      </c>
      <c r="AB236" s="18">
        <f>SUM(X236:AA236)</f>
        <v>-0.9600000000000001</v>
      </c>
      <c r="AC236" s="19">
        <f t="shared" si="215"/>
        <v>-0.04000000000000001</v>
      </c>
      <c r="AD236" s="19">
        <f t="shared" si="215"/>
        <v>-0.34</v>
      </c>
      <c r="AE236" s="19">
        <f t="shared" si="215"/>
        <v>-0.19</v>
      </c>
      <c r="AF236" s="19">
        <f t="shared" si="215"/>
        <v>-0.36</v>
      </c>
      <c r="AG236" s="20">
        <f>SUM(AC236:AF236)</f>
        <v>-0.93</v>
      </c>
      <c r="AH236" s="21">
        <f t="shared" si="215"/>
        <v>-0.21000000000000002</v>
      </c>
      <c r="AI236" s="21">
        <f t="shared" si="215"/>
        <v>-0.01999999999999999</v>
      </c>
      <c r="AJ236" s="21">
        <f t="shared" si="215"/>
        <v>0.08</v>
      </c>
      <c r="AK236" s="21">
        <f t="shared" si="215"/>
        <v>-0.06</v>
      </c>
      <c r="AL236" s="22">
        <f>SUM(AH236:AK236)</f>
        <v>-0.21000000000000002</v>
      </c>
      <c r="AM236" s="21">
        <f t="shared" si="216"/>
        <v>-0.18</v>
      </c>
      <c r="AN236" s="21">
        <f t="shared" si="216"/>
        <v>-0.12000000000000001</v>
      </c>
      <c r="AO236" s="21">
        <f t="shared" si="216"/>
        <v>-0.05</v>
      </c>
      <c r="AP236" s="21">
        <f t="shared" si="216"/>
        <v>-0.07999999999999999</v>
      </c>
      <c r="AQ236" s="22">
        <f>SUM(AM236:AP236)</f>
        <v>-0.42999999999999994</v>
      </c>
    </row>
    <row r="237" spans="1:43" ht="11.25">
      <c r="A237" s="30" t="s">
        <v>342</v>
      </c>
      <c r="B237" s="30" t="s">
        <v>343</v>
      </c>
      <c r="C237" s="16" t="s">
        <v>344</v>
      </c>
      <c r="D237" s="17">
        <f aca="true" t="shared" si="217" ref="D237:AQ237">D238-D239</f>
        <v>-0.38</v>
      </c>
      <c r="E237" s="17">
        <f t="shared" si="217"/>
        <v>-0.010000000000000009</v>
      </c>
      <c r="F237" s="17">
        <f t="shared" si="217"/>
        <v>-0.19000000000000003</v>
      </c>
      <c r="G237" s="17">
        <f t="shared" si="217"/>
        <v>-0.23</v>
      </c>
      <c r="H237" s="18">
        <f t="shared" si="217"/>
        <v>-0.81</v>
      </c>
      <c r="I237" s="17">
        <f t="shared" si="217"/>
        <v>-0.30000000000000004</v>
      </c>
      <c r="J237" s="17">
        <f t="shared" si="217"/>
        <v>-0.15</v>
      </c>
      <c r="K237" s="17">
        <f t="shared" si="217"/>
        <v>-0.26</v>
      </c>
      <c r="L237" s="17">
        <f t="shared" si="217"/>
        <v>-0.32999999999999996</v>
      </c>
      <c r="M237" s="18">
        <f t="shared" si="217"/>
        <v>-1.04</v>
      </c>
      <c r="N237" s="17">
        <f t="shared" si="217"/>
        <v>-0.43</v>
      </c>
      <c r="O237" s="17">
        <f t="shared" si="217"/>
        <v>-0.24999999999999994</v>
      </c>
      <c r="P237" s="17">
        <f t="shared" si="217"/>
        <v>-0.32000000000000006</v>
      </c>
      <c r="Q237" s="17">
        <f t="shared" si="217"/>
        <v>-0.29</v>
      </c>
      <c r="R237" s="18">
        <f t="shared" si="217"/>
        <v>-1.2899999999999998</v>
      </c>
      <c r="S237" s="17">
        <f t="shared" si="217"/>
        <v>-0.21999999999999997</v>
      </c>
      <c r="T237" s="17">
        <f t="shared" si="217"/>
        <v>-0.30000000000000004</v>
      </c>
      <c r="U237" s="17">
        <f t="shared" si="217"/>
        <v>-0.23000000000000004</v>
      </c>
      <c r="V237" s="17">
        <f t="shared" si="217"/>
        <v>-0.19</v>
      </c>
      <c r="W237" s="18">
        <f t="shared" si="217"/>
        <v>-0.9399999999999997</v>
      </c>
      <c r="X237" s="17">
        <f t="shared" si="217"/>
        <v>-0.41999999999999993</v>
      </c>
      <c r="Y237" s="17">
        <f t="shared" si="217"/>
        <v>-0.26999999999999996</v>
      </c>
      <c r="Z237" s="17">
        <f t="shared" si="217"/>
        <v>-0.32</v>
      </c>
      <c r="AA237" s="17">
        <f t="shared" si="217"/>
        <v>-0.29000000000000004</v>
      </c>
      <c r="AB237" s="25">
        <f t="shared" si="217"/>
        <v>-1.2999999999999998</v>
      </c>
      <c r="AC237" s="17">
        <f t="shared" si="217"/>
        <v>-0.6399999999999999</v>
      </c>
      <c r="AD237" s="17">
        <f t="shared" si="217"/>
        <v>-0.56</v>
      </c>
      <c r="AE237" s="17">
        <f t="shared" si="217"/>
        <v>-0.37999999999999995</v>
      </c>
      <c r="AF237" s="17">
        <f t="shared" si="217"/>
        <v>-0.30000000000000004</v>
      </c>
      <c r="AG237" s="25">
        <f t="shared" si="217"/>
        <v>-1.88</v>
      </c>
      <c r="AH237" s="27">
        <f t="shared" si="217"/>
        <v>-0.3</v>
      </c>
      <c r="AI237" s="27">
        <f t="shared" si="217"/>
        <v>-0.46</v>
      </c>
      <c r="AJ237" s="27">
        <f t="shared" si="217"/>
        <v>-0.8399999999999999</v>
      </c>
      <c r="AK237" s="27">
        <f t="shared" si="217"/>
        <v>-0.9900000000000001</v>
      </c>
      <c r="AL237" s="26">
        <f t="shared" si="217"/>
        <v>-2.59</v>
      </c>
      <c r="AM237" s="23">
        <f t="shared" si="217"/>
        <v>-0.78</v>
      </c>
      <c r="AN237" s="23">
        <f t="shared" si="217"/>
        <v>-0.63</v>
      </c>
      <c r="AO237" s="23">
        <f t="shared" si="217"/>
        <v>-0.44</v>
      </c>
      <c r="AP237" s="23">
        <f t="shared" si="217"/>
        <v>-0.45000000000000007</v>
      </c>
      <c r="AQ237" s="26">
        <f t="shared" si="217"/>
        <v>-2.3</v>
      </c>
    </row>
    <row r="238" spans="1:43" ht="11.25">
      <c r="A238" s="16" t="s">
        <v>143</v>
      </c>
      <c r="B238" s="16" t="s">
        <v>143</v>
      </c>
      <c r="C238" s="16" t="s">
        <v>144</v>
      </c>
      <c r="D238" s="17">
        <v>-0.4</v>
      </c>
      <c r="E238" s="17">
        <v>-0.04000000000000001</v>
      </c>
      <c r="F238" s="17">
        <v>-0.21000000000000002</v>
      </c>
      <c r="G238" s="17">
        <v>-0.23</v>
      </c>
      <c r="H238" s="18">
        <f>SUM(D238:G238)</f>
        <v>-0.8800000000000001</v>
      </c>
      <c r="I238" s="17">
        <v>-0.30000000000000004</v>
      </c>
      <c r="J238" s="17">
        <v>-0.15</v>
      </c>
      <c r="K238" s="17">
        <v>-0.26</v>
      </c>
      <c r="L238" s="17">
        <v>-0.35</v>
      </c>
      <c r="M238" s="18">
        <f>SUM(I238:L238)</f>
        <v>-1.06</v>
      </c>
      <c r="N238" s="17">
        <v>-0.44</v>
      </c>
      <c r="O238" s="17">
        <v>-0.44999999999999996</v>
      </c>
      <c r="P238" s="17">
        <v>-0.5700000000000001</v>
      </c>
      <c r="Q238" s="17">
        <v>-0.61</v>
      </c>
      <c r="R238" s="18">
        <f>SUM(N238:Q238)</f>
        <v>-2.07</v>
      </c>
      <c r="S238" s="17">
        <v>-0.73</v>
      </c>
      <c r="T238" s="17">
        <v>-0.53</v>
      </c>
      <c r="U238" s="17">
        <v>-0.47000000000000003</v>
      </c>
      <c r="V238" s="17">
        <v>-0.49</v>
      </c>
      <c r="W238" s="18">
        <f>SUM(S238:V238)</f>
        <v>-2.2199999999999998</v>
      </c>
      <c r="X238" s="17">
        <v>-0.7</v>
      </c>
      <c r="Y238" s="17">
        <v>-0.48</v>
      </c>
      <c r="Z238" s="17">
        <v>-0.54</v>
      </c>
      <c r="AA238" s="17">
        <v>-0.54</v>
      </c>
      <c r="AB238" s="18">
        <f>SUM(X238:AA238)</f>
        <v>-2.26</v>
      </c>
      <c r="AC238" s="17">
        <v>-0.6799999999999999</v>
      </c>
      <c r="AD238" s="17">
        <v>-0.9</v>
      </c>
      <c r="AE238" s="17">
        <v>-0.57</v>
      </c>
      <c r="AF238" s="17">
        <v>-0.66</v>
      </c>
      <c r="AG238" s="20">
        <f>SUM(AC238:AF238)</f>
        <v>-2.81</v>
      </c>
      <c r="AH238" s="27">
        <v>-0.51</v>
      </c>
      <c r="AI238" s="27">
        <v>-0.51</v>
      </c>
      <c r="AJ238" s="27">
        <v>-0.7799999999999999</v>
      </c>
      <c r="AK238" s="27">
        <v>-1.07</v>
      </c>
      <c r="AL238" s="22">
        <f>SUM(AH238:AK238)</f>
        <v>-2.87</v>
      </c>
      <c r="AM238" s="23">
        <v>-0.9600000000000001</v>
      </c>
      <c r="AN238" s="23">
        <v>-0.77</v>
      </c>
      <c r="AO238" s="23">
        <v>-0.51</v>
      </c>
      <c r="AP238" s="23">
        <v>-0.55</v>
      </c>
      <c r="AQ238" s="22">
        <f>SUM(AM238:AP238)</f>
        <v>-2.79</v>
      </c>
    </row>
    <row r="239" spans="1:43" ht="11.25">
      <c r="A239" s="16" t="s">
        <v>145</v>
      </c>
      <c r="B239" s="16" t="s">
        <v>145</v>
      </c>
      <c r="C239" s="16" t="s">
        <v>146</v>
      </c>
      <c r="D239" s="17">
        <v>-0.02</v>
      </c>
      <c r="E239" s="17">
        <v>-0.03</v>
      </c>
      <c r="F239" s="17">
        <v>-0.02</v>
      </c>
      <c r="G239" s="17">
        <v>0</v>
      </c>
      <c r="H239" s="18">
        <f>SUM(D239:G239)</f>
        <v>-0.07</v>
      </c>
      <c r="I239" s="17">
        <v>0</v>
      </c>
      <c r="J239" s="17">
        <v>0</v>
      </c>
      <c r="K239" s="17">
        <v>0</v>
      </c>
      <c r="L239" s="17">
        <v>-0.02</v>
      </c>
      <c r="M239" s="18">
        <f>SUM(I239:L239)</f>
        <v>-0.02</v>
      </c>
      <c r="N239" s="17">
        <v>-0.01</v>
      </c>
      <c r="O239" s="17">
        <v>-0.2</v>
      </c>
      <c r="P239" s="17">
        <v>-0.25</v>
      </c>
      <c r="Q239" s="17">
        <v>-0.32</v>
      </c>
      <c r="R239" s="18">
        <f>SUM(N239:Q239)</f>
        <v>-0.78</v>
      </c>
      <c r="S239" s="17">
        <v>-0.51</v>
      </c>
      <c r="T239" s="17">
        <v>-0.22999999999999998</v>
      </c>
      <c r="U239" s="17">
        <v>-0.24</v>
      </c>
      <c r="V239" s="17">
        <v>-0.3</v>
      </c>
      <c r="W239" s="18">
        <f>SUM(S239:V239)</f>
        <v>-1.28</v>
      </c>
      <c r="X239" s="17">
        <v>-0.28</v>
      </c>
      <c r="Y239" s="17">
        <v>-0.21000000000000002</v>
      </c>
      <c r="Z239" s="17">
        <v>-0.22000000000000003</v>
      </c>
      <c r="AA239" s="17">
        <v>-0.25</v>
      </c>
      <c r="AB239" s="18">
        <f>SUM(X239:AA239)</f>
        <v>-0.9600000000000001</v>
      </c>
      <c r="AC239" s="17">
        <v>-0.04000000000000001</v>
      </c>
      <c r="AD239" s="17">
        <v>-0.34</v>
      </c>
      <c r="AE239" s="17">
        <v>-0.19</v>
      </c>
      <c r="AF239" s="17">
        <v>-0.36</v>
      </c>
      <c r="AG239" s="20">
        <f>SUM(AC239:AF239)</f>
        <v>-0.93</v>
      </c>
      <c r="AH239" s="27">
        <v>-0.21000000000000002</v>
      </c>
      <c r="AI239" s="27">
        <v>-0.04999999999999999</v>
      </c>
      <c r="AJ239" s="27">
        <v>0.06</v>
      </c>
      <c r="AK239" s="27">
        <v>-0.08</v>
      </c>
      <c r="AL239" s="22">
        <f>SUM(AH239:AK239)</f>
        <v>-0.28</v>
      </c>
      <c r="AM239" s="23">
        <v>-0.18</v>
      </c>
      <c r="AN239" s="23">
        <v>-0.14</v>
      </c>
      <c r="AO239" s="23">
        <v>-0.07</v>
      </c>
      <c r="AP239" s="23">
        <v>-0.09999999999999999</v>
      </c>
      <c r="AQ239" s="22">
        <f>SUM(AM239:AP239)</f>
        <v>-0.49</v>
      </c>
    </row>
    <row r="240" spans="1:43" ht="11.25">
      <c r="A240" s="16" t="s">
        <v>345</v>
      </c>
      <c r="B240" s="34" t="s">
        <v>346</v>
      </c>
      <c r="C240" s="34" t="s">
        <v>347</v>
      </c>
      <c r="D240" s="19">
        <f aca="true" t="shared" si="218" ref="D240:AL240">D241-D242</f>
        <v>0</v>
      </c>
      <c r="E240" s="19">
        <f t="shared" si="218"/>
        <v>0</v>
      </c>
      <c r="F240" s="19">
        <f t="shared" si="218"/>
        <v>0</v>
      </c>
      <c r="G240" s="19">
        <f t="shared" si="218"/>
        <v>0</v>
      </c>
      <c r="H240" s="18">
        <f t="shared" si="218"/>
        <v>0</v>
      </c>
      <c r="I240" s="19">
        <f t="shared" si="218"/>
        <v>0</v>
      </c>
      <c r="J240" s="19">
        <f t="shared" si="218"/>
        <v>0</v>
      </c>
      <c r="K240" s="19">
        <f t="shared" si="218"/>
        <v>0</v>
      </c>
      <c r="L240" s="19">
        <f t="shared" si="218"/>
        <v>0</v>
      </c>
      <c r="M240" s="18">
        <f t="shared" si="218"/>
        <v>0</v>
      </c>
      <c r="N240" s="19">
        <f t="shared" si="218"/>
        <v>0</v>
      </c>
      <c r="O240" s="19">
        <f t="shared" si="218"/>
        <v>0</v>
      </c>
      <c r="P240" s="19">
        <f t="shared" si="218"/>
        <v>0</v>
      </c>
      <c r="Q240" s="19">
        <f t="shared" si="218"/>
        <v>0</v>
      </c>
      <c r="R240" s="18">
        <f t="shared" si="218"/>
        <v>0</v>
      </c>
      <c r="S240" s="19">
        <f t="shared" si="218"/>
        <v>0</v>
      </c>
      <c r="T240" s="19">
        <f t="shared" si="218"/>
        <v>0</v>
      </c>
      <c r="U240" s="19">
        <f t="shared" si="218"/>
        <v>0</v>
      </c>
      <c r="V240" s="19">
        <f t="shared" si="218"/>
        <v>0</v>
      </c>
      <c r="W240" s="18">
        <f t="shared" si="218"/>
        <v>0</v>
      </c>
      <c r="X240" s="19">
        <f t="shared" si="218"/>
        <v>0</v>
      </c>
      <c r="Y240" s="19">
        <f t="shared" si="218"/>
        <v>0</v>
      </c>
      <c r="Z240" s="19">
        <f t="shared" si="218"/>
        <v>0</v>
      </c>
      <c r="AA240" s="19">
        <f t="shared" si="218"/>
        <v>0</v>
      </c>
      <c r="AB240" s="18">
        <f t="shared" si="218"/>
        <v>0</v>
      </c>
      <c r="AC240" s="19">
        <v>0</v>
      </c>
      <c r="AD240" s="19">
        <v>0</v>
      </c>
      <c r="AE240" s="19">
        <v>0</v>
      </c>
      <c r="AF240" s="19">
        <v>0</v>
      </c>
      <c r="AG240" s="18">
        <f t="shared" si="218"/>
        <v>0</v>
      </c>
      <c r="AH240" s="21">
        <v>0.03</v>
      </c>
      <c r="AI240" s="21">
        <v>-0.03</v>
      </c>
      <c r="AJ240" s="21">
        <v>-0.02</v>
      </c>
      <c r="AK240" s="21">
        <v>-0.02</v>
      </c>
      <c r="AL240" s="29">
        <f t="shared" si="218"/>
        <v>-0.04000000000000001</v>
      </c>
      <c r="AM240" s="23">
        <v>0</v>
      </c>
      <c r="AN240" s="23">
        <v>-0.02</v>
      </c>
      <c r="AO240" s="23">
        <v>-0.02</v>
      </c>
      <c r="AP240" s="23">
        <v>-0.02</v>
      </c>
      <c r="AQ240" s="29">
        <f>AQ241-AQ242</f>
        <v>-0.06</v>
      </c>
    </row>
    <row r="241" spans="1:43" ht="11.25">
      <c r="A241" s="16" t="s">
        <v>143</v>
      </c>
      <c r="B241" s="16" t="s">
        <v>143</v>
      </c>
      <c r="C241" s="16" t="s">
        <v>144</v>
      </c>
      <c r="D241" s="17">
        <v>0</v>
      </c>
      <c r="E241" s="17">
        <v>0</v>
      </c>
      <c r="F241" s="17">
        <v>0</v>
      </c>
      <c r="G241" s="17">
        <v>0</v>
      </c>
      <c r="H241" s="18">
        <f>SUM(D241:G241)</f>
        <v>0</v>
      </c>
      <c r="I241" s="17">
        <v>0</v>
      </c>
      <c r="J241" s="17">
        <v>0</v>
      </c>
      <c r="K241" s="17">
        <v>0</v>
      </c>
      <c r="L241" s="17">
        <v>0</v>
      </c>
      <c r="M241" s="18">
        <f>SUM(I241:L241)</f>
        <v>0</v>
      </c>
      <c r="N241" s="17">
        <v>0</v>
      </c>
      <c r="O241" s="17">
        <v>0</v>
      </c>
      <c r="P241" s="17">
        <v>0</v>
      </c>
      <c r="Q241" s="17">
        <v>0</v>
      </c>
      <c r="R241" s="18">
        <f>SUM(N241:Q241)</f>
        <v>0</v>
      </c>
      <c r="S241" s="17">
        <v>0</v>
      </c>
      <c r="T241" s="17">
        <v>0</v>
      </c>
      <c r="U241" s="17">
        <v>0</v>
      </c>
      <c r="V241" s="17">
        <v>0</v>
      </c>
      <c r="W241" s="18">
        <f>SUM(S241:V241)</f>
        <v>0</v>
      </c>
      <c r="X241" s="17">
        <v>0</v>
      </c>
      <c r="Y241" s="17">
        <v>0</v>
      </c>
      <c r="Z241" s="17">
        <v>0</v>
      </c>
      <c r="AA241" s="17">
        <v>0</v>
      </c>
      <c r="AB241" s="18">
        <f>SUM(X241:AA241)</f>
        <v>0</v>
      </c>
      <c r="AC241" s="17"/>
      <c r="AD241" s="17"/>
      <c r="AE241" s="17"/>
      <c r="AF241" s="17"/>
      <c r="AG241" s="18">
        <f>SUM(AC241:AF241)</f>
        <v>0</v>
      </c>
      <c r="AH241" s="27">
        <v>0.03</v>
      </c>
      <c r="AI241" s="27">
        <v>0</v>
      </c>
      <c r="AJ241" s="27">
        <v>0</v>
      </c>
      <c r="AK241" s="27">
        <v>0</v>
      </c>
      <c r="AL241" s="29">
        <f>SUM(AH241:AK241)</f>
        <v>0.03</v>
      </c>
      <c r="AM241" s="23">
        <v>0</v>
      </c>
      <c r="AN241" s="23">
        <v>0</v>
      </c>
      <c r="AO241" s="23">
        <v>0</v>
      </c>
      <c r="AP241" s="23">
        <v>0</v>
      </c>
      <c r="AQ241" s="29">
        <f>SUM(AM241:AP241)</f>
        <v>0</v>
      </c>
    </row>
    <row r="242" spans="1:43" ht="11.25">
      <c r="A242" s="16" t="s">
        <v>145</v>
      </c>
      <c r="B242" s="16" t="s">
        <v>145</v>
      </c>
      <c r="C242" s="16" t="s">
        <v>146</v>
      </c>
      <c r="D242" s="17">
        <v>0</v>
      </c>
      <c r="E242" s="17">
        <v>0</v>
      </c>
      <c r="F242" s="17">
        <v>0</v>
      </c>
      <c r="G242" s="17">
        <v>0</v>
      </c>
      <c r="H242" s="18">
        <f>SUM(D242:G242)</f>
        <v>0</v>
      </c>
      <c r="I242" s="17">
        <v>0</v>
      </c>
      <c r="J242" s="17">
        <v>0</v>
      </c>
      <c r="K242" s="17">
        <v>0</v>
      </c>
      <c r="L242" s="17">
        <v>0</v>
      </c>
      <c r="M242" s="18">
        <f>SUM(I242:L242)</f>
        <v>0</v>
      </c>
      <c r="N242" s="17">
        <v>0</v>
      </c>
      <c r="O242" s="17">
        <v>0</v>
      </c>
      <c r="P242" s="17">
        <v>0</v>
      </c>
      <c r="Q242" s="17">
        <v>0</v>
      </c>
      <c r="R242" s="18">
        <f>SUM(N242:Q242)</f>
        <v>0</v>
      </c>
      <c r="S242" s="17">
        <v>0</v>
      </c>
      <c r="T242" s="17">
        <v>0</v>
      </c>
      <c r="U242" s="17">
        <v>0</v>
      </c>
      <c r="V242" s="17">
        <v>0</v>
      </c>
      <c r="W242" s="18">
        <f>SUM(S242:V242)</f>
        <v>0</v>
      </c>
      <c r="X242" s="17">
        <v>0</v>
      </c>
      <c r="Y242" s="17">
        <v>0</v>
      </c>
      <c r="Z242" s="17">
        <v>0</v>
      </c>
      <c r="AA242" s="17">
        <v>0</v>
      </c>
      <c r="AB242" s="18">
        <f>SUM(X242:AA242)</f>
        <v>0</v>
      </c>
      <c r="AC242" s="17"/>
      <c r="AD242" s="17"/>
      <c r="AE242" s="17"/>
      <c r="AF242" s="17"/>
      <c r="AG242" s="18">
        <f>SUM(AC242:AF242)</f>
        <v>0</v>
      </c>
      <c r="AH242" s="27">
        <v>0</v>
      </c>
      <c r="AI242" s="27">
        <v>0.03</v>
      </c>
      <c r="AJ242" s="27">
        <v>0.02</v>
      </c>
      <c r="AK242" s="27">
        <v>0.02</v>
      </c>
      <c r="AL242" s="29">
        <f>SUM(AH242:AK242)</f>
        <v>0.07</v>
      </c>
      <c r="AM242" s="23">
        <v>0</v>
      </c>
      <c r="AN242" s="23">
        <v>0.02</v>
      </c>
      <c r="AO242" s="23">
        <v>0.02</v>
      </c>
      <c r="AP242" s="23">
        <v>0.02</v>
      </c>
      <c r="AQ242" s="29">
        <f>SUM(AM242:AP242)</f>
        <v>0.06</v>
      </c>
    </row>
    <row r="243" spans="1:43" s="24" customFormat="1" ht="11.25">
      <c r="A243" s="33" t="s">
        <v>348</v>
      </c>
      <c r="B243" s="33" t="s">
        <v>349</v>
      </c>
      <c r="C243" s="8" t="s">
        <v>350</v>
      </c>
      <c r="D243" s="9">
        <f aca="true" t="shared" si="219" ref="D243:M243">+D244-D245</f>
        <v>205.32</v>
      </c>
      <c r="E243" s="9">
        <f t="shared" si="219"/>
        <v>306.93</v>
      </c>
      <c r="F243" s="9">
        <f t="shared" si="219"/>
        <v>312.67</v>
      </c>
      <c r="G243" s="9">
        <f t="shared" si="219"/>
        <v>366.3</v>
      </c>
      <c r="H243" s="10">
        <f t="shared" si="219"/>
        <v>1191.2200000000003</v>
      </c>
      <c r="I243" s="9">
        <f t="shared" si="219"/>
        <v>231.13</v>
      </c>
      <c r="J243" s="9">
        <f t="shared" si="219"/>
        <v>300.7</v>
      </c>
      <c r="K243" s="9">
        <f t="shared" si="219"/>
        <v>325.38</v>
      </c>
      <c r="L243" s="9">
        <f t="shared" si="219"/>
        <v>411.0999999999999</v>
      </c>
      <c r="M243" s="10">
        <f t="shared" si="219"/>
        <v>1268.31</v>
      </c>
      <c r="N243" s="9">
        <f>+N244-N245</f>
        <v>274.03</v>
      </c>
      <c r="O243" s="9">
        <f aca="true" t="shared" si="220" ref="O243:AP243">+O244-O245</f>
        <v>343.57000000000005</v>
      </c>
      <c r="P243" s="9">
        <f t="shared" si="220"/>
        <v>378.93999999999994</v>
      </c>
      <c r="Q243" s="9">
        <f t="shared" si="220"/>
        <v>399.49</v>
      </c>
      <c r="R243" s="10">
        <f t="shared" si="220"/>
        <v>1396.03</v>
      </c>
      <c r="S243" s="9">
        <f t="shared" si="220"/>
        <v>296.45</v>
      </c>
      <c r="T243" s="9">
        <f t="shared" si="220"/>
        <v>401.74</v>
      </c>
      <c r="U243" s="9">
        <f t="shared" si="220"/>
        <v>398.27</v>
      </c>
      <c r="V243" s="9">
        <f t="shared" si="220"/>
        <v>409.79</v>
      </c>
      <c r="W243" s="10">
        <f t="shared" si="220"/>
        <v>1506.2500000000002</v>
      </c>
      <c r="X243" s="9">
        <f t="shared" si="220"/>
        <v>313.19000000000005</v>
      </c>
      <c r="Y243" s="9">
        <f t="shared" si="220"/>
        <v>377.00999999999993</v>
      </c>
      <c r="Z243" s="9">
        <f t="shared" si="220"/>
        <v>420.5</v>
      </c>
      <c r="AA243" s="9">
        <f t="shared" si="220"/>
        <v>493.34000000000003</v>
      </c>
      <c r="AB243" s="10">
        <f t="shared" si="220"/>
        <v>1604.04</v>
      </c>
      <c r="AC243" s="12">
        <f t="shared" si="220"/>
        <v>308.49</v>
      </c>
      <c r="AD243" s="12">
        <f t="shared" si="220"/>
        <v>396.64</v>
      </c>
      <c r="AE243" s="12">
        <f t="shared" si="220"/>
        <v>432.3</v>
      </c>
      <c r="AF243" s="12">
        <f t="shared" si="220"/>
        <v>388.51</v>
      </c>
      <c r="AG243" s="11">
        <f>AG244-AG245</f>
        <v>1525.9399999999998</v>
      </c>
      <c r="AH243" s="13">
        <f t="shared" si="220"/>
        <v>239.57</v>
      </c>
      <c r="AI243" s="13">
        <f t="shared" si="220"/>
        <v>294.34000000000003</v>
      </c>
      <c r="AJ243" s="13">
        <f t="shared" si="220"/>
        <v>265.52</v>
      </c>
      <c r="AK243" s="13">
        <f t="shared" si="220"/>
        <v>284.83</v>
      </c>
      <c r="AL243" s="14">
        <f>AL244-AL245</f>
        <v>1084.26</v>
      </c>
      <c r="AM243" s="15">
        <f t="shared" si="220"/>
        <v>242.12</v>
      </c>
      <c r="AN243" s="15">
        <f t="shared" si="220"/>
        <v>275.39</v>
      </c>
      <c r="AO243" s="15">
        <f t="shared" si="220"/>
        <v>270.55999999999995</v>
      </c>
      <c r="AP243" s="15">
        <f t="shared" si="220"/>
        <v>330.94</v>
      </c>
      <c r="AQ243" s="14">
        <f>AQ244-AQ245</f>
        <v>1119.01</v>
      </c>
    </row>
    <row r="244" spans="1:43" ht="11.25">
      <c r="A244" s="16" t="s">
        <v>109</v>
      </c>
      <c r="B244" s="16" t="s">
        <v>109</v>
      </c>
      <c r="C244" s="16" t="s">
        <v>110</v>
      </c>
      <c r="D244" s="17">
        <f aca="true" t="shared" si="221" ref="D244:G245">+D247+D259</f>
        <v>233.01</v>
      </c>
      <c r="E244" s="17">
        <f t="shared" si="221"/>
        <v>332.94</v>
      </c>
      <c r="F244" s="17">
        <f t="shared" si="221"/>
        <v>337.02000000000004</v>
      </c>
      <c r="G244" s="17">
        <f t="shared" si="221"/>
        <v>390.6</v>
      </c>
      <c r="H244" s="18">
        <f aca="true" t="shared" si="222" ref="H244:H251">SUM(D244:G244)</f>
        <v>1293.5700000000002</v>
      </c>
      <c r="I244" s="17">
        <f aca="true" t="shared" si="223" ref="I244:L245">+I247+I259</f>
        <v>250.35</v>
      </c>
      <c r="J244" s="17">
        <f t="shared" si="223"/>
        <v>322.43</v>
      </c>
      <c r="K244" s="17">
        <f t="shared" si="223"/>
        <v>349.92</v>
      </c>
      <c r="L244" s="17">
        <f t="shared" si="223"/>
        <v>436.4599999999999</v>
      </c>
      <c r="M244" s="18">
        <f aca="true" t="shared" si="224" ref="M244:M251">SUM(I244:L244)</f>
        <v>1359.1599999999999</v>
      </c>
      <c r="N244" s="17">
        <f aca="true" t="shared" si="225" ref="N244:Q245">+N247+N259</f>
        <v>296.08</v>
      </c>
      <c r="O244" s="17">
        <f t="shared" si="225"/>
        <v>372.34000000000003</v>
      </c>
      <c r="P244" s="17">
        <f t="shared" si="225"/>
        <v>409.84999999999997</v>
      </c>
      <c r="Q244" s="17">
        <f t="shared" si="225"/>
        <v>430.76</v>
      </c>
      <c r="R244" s="18">
        <f aca="true" t="shared" si="226" ref="R244:R251">SUM(N244:Q244)</f>
        <v>1509.03</v>
      </c>
      <c r="S244" s="17">
        <f aca="true" t="shared" si="227" ref="S244:V245">+S247+S259</f>
        <v>321.24</v>
      </c>
      <c r="T244" s="17">
        <f t="shared" si="227"/>
        <v>430.13</v>
      </c>
      <c r="U244" s="17">
        <f t="shared" si="227"/>
        <v>430.24</v>
      </c>
      <c r="V244" s="17">
        <f t="shared" si="227"/>
        <v>442.46000000000004</v>
      </c>
      <c r="W244" s="18">
        <f aca="true" t="shared" si="228" ref="W244:W251">SUM(S244:V244)</f>
        <v>1624.0700000000002</v>
      </c>
      <c r="X244" s="17">
        <f aca="true" t="shared" si="229" ref="X244:AP245">+X247+X259</f>
        <v>340.66</v>
      </c>
      <c r="Y244" s="17">
        <f t="shared" si="229"/>
        <v>407.49999999999994</v>
      </c>
      <c r="Z244" s="17">
        <f t="shared" si="229"/>
        <v>456.32</v>
      </c>
      <c r="AA244" s="17">
        <f t="shared" si="229"/>
        <v>529.62</v>
      </c>
      <c r="AB244" s="18">
        <f aca="true" t="shared" si="230" ref="AB244:AB251">SUM(X244:AA244)</f>
        <v>1734.1</v>
      </c>
      <c r="AC244" s="17">
        <f t="shared" si="229"/>
        <v>340.65</v>
      </c>
      <c r="AD244" s="17">
        <f t="shared" si="229"/>
        <v>434.53999999999996</v>
      </c>
      <c r="AE244" s="17">
        <f t="shared" si="229"/>
        <v>473.18</v>
      </c>
      <c r="AF244" s="17">
        <f t="shared" si="229"/>
        <v>428.25</v>
      </c>
      <c r="AG244" s="20">
        <f>SUM(AC244:AF244)</f>
        <v>1676.62</v>
      </c>
      <c r="AH244" s="27">
        <f t="shared" si="229"/>
        <v>271.51</v>
      </c>
      <c r="AI244" s="27">
        <f t="shared" si="229"/>
        <v>331.47</v>
      </c>
      <c r="AJ244" s="27">
        <f t="shared" si="229"/>
        <v>304.26</v>
      </c>
      <c r="AK244" s="27">
        <f t="shared" si="229"/>
        <v>320.21</v>
      </c>
      <c r="AL244" s="22">
        <f>SUM(AH244:AK244)</f>
        <v>1227.45</v>
      </c>
      <c r="AM244" s="23">
        <f t="shared" si="229"/>
        <v>270.94</v>
      </c>
      <c r="AN244" s="23">
        <f t="shared" si="229"/>
        <v>307.47999999999996</v>
      </c>
      <c r="AO244" s="23">
        <f t="shared" si="229"/>
        <v>305.78</v>
      </c>
      <c r="AP244" s="23">
        <f t="shared" si="229"/>
        <v>364.03</v>
      </c>
      <c r="AQ244" s="22">
        <f>SUM(AM244:AP244)</f>
        <v>1248.23</v>
      </c>
    </row>
    <row r="245" spans="1:43" ht="11.25">
      <c r="A245" s="16" t="s">
        <v>111</v>
      </c>
      <c r="B245" s="16" t="s">
        <v>111</v>
      </c>
      <c r="C245" s="16" t="s">
        <v>112</v>
      </c>
      <c r="D245" s="17">
        <f t="shared" si="221"/>
        <v>27.69</v>
      </c>
      <c r="E245" s="17">
        <f t="shared" si="221"/>
        <v>26.010000000000005</v>
      </c>
      <c r="F245" s="17">
        <f t="shared" si="221"/>
        <v>24.35</v>
      </c>
      <c r="G245" s="17">
        <f t="shared" si="221"/>
        <v>24.3</v>
      </c>
      <c r="H245" s="18">
        <f t="shared" si="222"/>
        <v>102.35000000000001</v>
      </c>
      <c r="I245" s="17">
        <f t="shared" si="223"/>
        <v>19.22</v>
      </c>
      <c r="J245" s="17">
        <f t="shared" si="223"/>
        <v>21.73</v>
      </c>
      <c r="K245" s="17">
        <f t="shared" si="223"/>
        <v>24.540000000000003</v>
      </c>
      <c r="L245" s="17">
        <f t="shared" si="223"/>
        <v>25.359999999999996</v>
      </c>
      <c r="M245" s="18">
        <f t="shared" si="224"/>
        <v>90.85000000000001</v>
      </c>
      <c r="N245" s="17">
        <f t="shared" si="225"/>
        <v>22.050000000000004</v>
      </c>
      <c r="O245" s="17">
        <f t="shared" si="225"/>
        <v>28.77</v>
      </c>
      <c r="P245" s="17">
        <f t="shared" si="225"/>
        <v>30.91</v>
      </c>
      <c r="Q245" s="17">
        <f t="shared" si="225"/>
        <v>31.27</v>
      </c>
      <c r="R245" s="18">
        <f t="shared" si="226"/>
        <v>113</v>
      </c>
      <c r="S245" s="17">
        <f t="shared" si="227"/>
        <v>24.79</v>
      </c>
      <c r="T245" s="17">
        <f t="shared" si="227"/>
        <v>28.389999999999997</v>
      </c>
      <c r="U245" s="17">
        <f t="shared" si="227"/>
        <v>31.97</v>
      </c>
      <c r="V245" s="17">
        <f t="shared" si="227"/>
        <v>32.67</v>
      </c>
      <c r="W245" s="18">
        <f t="shared" si="228"/>
        <v>117.82</v>
      </c>
      <c r="X245" s="17">
        <f t="shared" si="229"/>
        <v>27.47</v>
      </c>
      <c r="Y245" s="17">
        <f t="shared" si="229"/>
        <v>30.49</v>
      </c>
      <c r="Z245" s="17">
        <f t="shared" si="229"/>
        <v>35.82</v>
      </c>
      <c r="AA245" s="17">
        <f t="shared" si="229"/>
        <v>36.279999999999994</v>
      </c>
      <c r="AB245" s="18">
        <f t="shared" si="230"/>
        <v>130.06</v>
      </c>
      <c r="AC245" s="17">
        <f t="shared" si="229"/>
        <v>32.16</v>
      </c>
      <c r="AD245" s="17">
        <f t="shared" si="229"/>
        <v>37.9</v>
      </c>
      <c r="AE245" s="17">
        <f t="shared" si="229"/>
        <v>40.88</v>
      </c>
      <c r="AF245" s="17">
        <f t="shared" si="229"/>
        <v>39.74</v>
      </c>
      <c r="AG245" s="20">
        <f>SUM(AC245:AF245)</f>
        <v>150.68</v>
      </c>
      <c r="AH245" s="27">
        <f t="shared" si="229"/>
        <v>31.939999999999998</v>
      </c>
      <c r="AI245" s="27">
        <f t="shared" si="229"/>
        <v>37.13</v>
      </c>
      <c r="AJ245" s="27">
        <f t="shared" si="229"/>
        <v>38.74</v>
      </c>
      <c r="AK245" s="27">
        <f t="shared" si="229"/>
        <v>35.38</v>
      </c>
      <c r="AL245" s="22">
        <f>SUM(AH245:AK245)</f>
        <v>143.19</v>
      </c>
      <c r="AM245" s="23">
        <f t="shared" si="229"/>
        <v>28.82</v>
      </c>
      <c r="AN245" s="23">
        <f t="shared" si="229"/>
        <v>32.089999999999996</v>
      </c>
      <c r="AO245" s="23">
        <f t="shared" si="229"/>
        <v>35.22</v>
      </c>
      <c r="AP245" s="23">
        <f t="shared" si="229"/>
        <v>33.089999999999996</v>
      </c>
      <c r="AQ245" s="22">
        <f>SUM(AM245:AP245)</f>
        <v>129.22</v>
      </c>
    </row>
    <row r="246" spans="1:43" ht="11.25">
      <c r="A246" s="30" t="s">
        <v>351</v>
      </c>
      <c r="B246" s="30" t="s">
        <v>352</v>
      </c>
      <c r="C246" s="16" t="s">
        <v>353</v>
      </c>
      <c r="D246" s="17">
        <f>+D247-D248</f>
        <v>17.75</v>
      </c>
      <c r="E246" s="17">
        <f>+E247-E248</f>
        <v>42.559999999999995</v>
      </c>
      <c r="F246" s="17">
        <f>+F247-F248</f>
        <v>18.07</v>
      </c>
      <c r="G246" s="17">
        <f>+G247-G248</f>
        <v>73.03</v>
      </c>
      <c r="H246" s="18">
        <f t="shared" si="222"/>
        <v>151.41</v>
      </c>
      <c r="I246" s="17">
        <f>+I247-I248</f>
        <v>19.46</v>
      </c>
      <c r="J246" s="17">
        <f>+J247-J248</f>
        <v>49.83</v>
      </c>
      <c r="K246" s="17">
        <f>+K247-K248</f>
        <v>27.729999999999997</v>
      </c>
      <c r="L246" s="17">
        <f>+L247-L248</f>
        <v>111.14</v>
      </c>
      <c r="M246" s="18">
        <f t="shared" si="224"/>
        <v>208.15999999999997</v>
      </c>
      <c r="N246" s="17">
        <f>+N247-N248</f>
        <v>23.729999999999997</v>
      </c>
      <c r="O246" s="17">
        <f>+O247-O248</f>
        <v>41.47</v>
      </c>
      <c r="P246" s="17">
        <f>+P247-P248</f>
        <v>44.83</v>
      </c>
      <c r="Q246" s="17">
        <f>+Q247-Q248</f>
        <v>56.58</v>
      </c>
      <c r="R246" s="18">
        <f t="shared" si="226"/>
        <v>166.60999999999999</v>
      </c>
      <c r="S246" s="17">
        <f>+S247-S248</f>
        <v>21.18</v>
      </c>
      <c r="T246" s="17">
        <f>+T247-T248</f>
        <v>68.27</v>
      </c>
      <c r="U246" s="17">
        <f>+U247-U248</f>
        <v>45.86</v>
      </c>
      <c r="V246" s="17">
        <f>+V247-V248</f>
        <v>35.72</v>
      </c>
      <c r="W246" s="18">
        <f t="shared" si="228"/>
        <v>171.03</v>
      </c>
      <c r="X246" s="17">
        <f>+X247-X248</f>
        <v>26.9</v>
      </c>
      <c r="Y246" s="17">
        <f>+Y247-Y248</f>
        <v>26.419999999999998</v>
      </c>
      <c r="Z246" s="17">
        <f>+Z247-Z248</f>
        <v>24.429999999999996</v>
      </c>
      <c r="AA246" s="17">
        <f>+AA247-AA248</f>
        <v>87.77000000000001</v>
      </c>
      <c r="AB246" s="18">
        <f t="shared" si="230"/>
        <v>165.51999999999998</v>
      </c>
      <c r="AC246" s="17">
        <f>+AC247-AC248</f>
        <v>37.379999999999995</v>
      </c>
      <c r="AD246" s="17">
        <f>+AD247-AD248</f>
        <v>53.37</v>
      </c>
      <c r="AE246" s="17">
        <f>+AE247-AE248</f>
        <v>61.09000000000001</v>
      </c>
      <c r="AF246" s="17">
        <f>+AF247-AF248</f>
        <v>92.02</v>
      </c>
      <c r="AG246" s="25">
        <f>AG247-AG248</f>
        <v>243.86</v>
      </c>
      <c r="AH246" s="27">
        <f>+AH247-AH248</f>
        <v>31.65</v>
      </c>
      <c r="AI246" s="27">
        <f>+AI247-AI248</f>
        <v>30.21</v>
      </c>
      <c r="AJ246" s="27">
        <f>+AJ247-AJ248</f>
        <v>22.36</v>
      </c>
      <c r="AK246" s="27">
        <f>+AK247-AK248</f>
        <v>29.659999999999997</v>
      </c>
      <c r="AL246" s="26">
        <f>AL247-AL248</f>
        <v>113.88</v>
      </c>
      <c r="AM246" s="23">
        <f>+AM247-AM248</f>
        <v>29.15</v>
      </c>
      <c r="AN246" s="23">
        <f>+AN247-AN248</f>
        <v>27.889999999999997</v>
      </c>
      <c r="AO246" s="23">
        <f>+AO247-AO248</f>
        <v>18.38</v>
      </c>
      <c r="AP246" s="23">
        <f>+AP247-AP248</f>
        <v>72.81</v>
      </c>
      <c r="AQ246" s="26">
        <f>AQ247-AQ248</f>
        <v>148.23</v>
      </c>
    </row>
    <row r="247" spans="1:43" ht="11.25">
      <c r="A247" s="16" t="s">
        <v>143</v>
      </c>
      <c r="B247" s="16" t="s">
        <v>143</v>
      </c>
      <c r="C247" s="16" t="s">
        <v>144</v>
      </c>
      <c r="D247" s="17">
        <f>+D249+D250+D253+D256</f>
        <v>20.63</v>
      </c>
      <c r="E247" s="17">
        <f>+E249+E250+E253+E256</f>
        <v>50.62</v>
      </c>
      <c r="F247" s="17">
        <f>+F249+F250+F253+F256</f>
        <v>18.71</v>
      </c>
      <c r="G247" s="17">
        <f>+G249+G250+G253+G256</f>
        <v>74.01</v>
      </c>
      <c r="H247" s="18">
        <f t="shared" si="222"/>
        <v>163.97000000000003</v>
      </c>
      <c r="I247" s="17">
        <f>+I249+I250+I253+I256</f>
        <v>21.91</v>
      </c>
      <c r="J247" s="17">
        <f>+J249+J250+J253+J256</f>
        <v>50.87</v>
      </c>
      <c r="K247" s="17">
        <f>+K249+K250+K253+K256</f>
        <v>28.349999999999998</v>
      </c>
      <c r="L247" s="17">
        <f>+L249+L250+L253+L256</f>
        <v>112.09</v>
      </c>
      <c r="M247" s="18">
        <f t="shared" si="224"/>
        <v>213.22</v>
      </c>
      <c r="N247" s="17">
        <f>+N249+N250+N253+N256</f>
        <v>23.9</v>
      </c>
      <c r="O247" s="17">
        <f>+O249+O250+O253+O256</f>
        <v>44.6</v>
      </c>
      <c r="P247" s="17">
        <f>+P249+P250+P253+P256</f>
        <v>46.32</v>
      </c>
      <c r="Q247" s="17">
        <f>+Q249+Q250+Q253+Q256</f>
        <v>57.87</v>
      </c>
      <c r="R247" s="18">
        <f t="shared" si="226"/>
        <v>172.69</v>
      </c>
      <c r="S247" s="17">
        <f>+S249+S250+S253+S256</f>
        <v>22.509999999999998</v>
      </c>
      <c r="T247" s="17">
        <f>+T249+T250+T253+T256</f>
        <v>69.75</v>
      </c>
      <c r="U247" s="17">
        <f>+U249+U250+U253+U256</f>
        <v>47.39</v>
      </c>
      <c r="V247" s="17">
        <f>+V249+V250+V253+V256</f>
        <v>37.23</v>
      </c>
      <c r="W247" s="18">
        <f t="shared" si="228"/>
        <v>176.87999999999997</v>
      </c>
      <c r="X247" s="17">
        <f>+X249+X250+X253+X256</f>
        <v>28.61</v>
      </c>
      <c r="Y247" s="17">
        <f>+Y249+Y250+Y253+Y256</f>
        <v>28.15</v>
      </c>
      <c r="Z247" s="17">
        <f>+Z249+Z250+Z253+Z256</f>
        <v>27.109999999999996</v>
      </c>
      <c r="AA247" s="17">
        <f>+AA249+AA250+AA253+AA256</f>
        <v>89.18</v>
      </c>
      <c r="AB247" s="18">
        <f t="shared" si="230"/>
        <v>173.05</v>
      </c>
      <c r="AC247" s="17">
        <f>+AC249+AC250+AC253+AC256</f>
        <v>38.66</v>
      </c>
      <c r="AD247" s="17">
        <f>+AD249+AD250+AD253+AD256</f>
        <v>54.94</v>
      </c>
      <c r="AE247" s="17">
        <f>+AE249+AE250+AE253+AE256</f>
        <v>63.24000000000001</v>
      </c>
      <c r="AF247" s="17">
        <f>+AF249+AF250+AF253+AF256</f>
        <v>92.94</v>
      </c>
      <c r="AG247" s="20">
        <f>SUM(AC247:AF247)</f>
        <v>249.78</v>
      </c>
      <c r="AH247" s="27">
        <f>+AH249+AH250+AH253+AH256</f>
        <v>32.75</v>
      </c>
      <c r="AI247" s="27">
        <f>+AI249+AI250+AI253+AI256</f>
        <v>33.67</v>
      </c>
      <c r="AJ247" s="27">
        <f>+AJ249+AJ250+AJ253+AJ256</f>
        <v>24.36</v>
      </c>
      <c r="AK247" s="27">
        <f>+AK249+AK250+AK253+AK256</f>
        <v>31.559999999999995</v>
      </c>
      <c r="AL247" s="22">
        <f aca="true" t="shared" si="231" ref="AL247:AL257">SUM(AH247:AK247)</f>
        <v>122.34</v>
      </c>
      <c r="AM247" s="23">
        <v>29.439999999999998</v>
      </c>
      <c r="AN247" s="23">
        <v>30.08</v>
      </c>
      <c r="AO247" s="23">
        <v>21.02</v>
      </c>
      <c r="AP247" s="23">
        <v>73.5</v>
      </c>
      <c r="AQ247" s="22">
        <f aca="true" t="shared" si="232" ref="AQ247:AQ257">SUM(AM247:AP247)</f>
        <v>154.04</v>
      </c>
    </row>
    <row r="248" spans="1:43" ht="11.25">
      <c r="A248" s="16" t="s">
        <v>145</v>
      </c>
      <c r="B248" s="16" t="s">
        <v>145</v>
      </c>
      <c r="C248" s="16" t="s">
        <v>146</v>
      </c>
      <c r="D248" s="17">
        <f>+D251+D254+D257</f>
        <v>2.8800000000000003</v>
      </c>
      <c r="E248" s="17">
        <f>+E251+E254+E257</f>
        <v>8.06</v>
      </c>
      <c r="F248" s="17">
        <f>+F251+F254+F257</f>
        <v>0.64</v>
      </c>
      <c r="G248" s="17">
        <f>+G251+G254+G257</f>
        <v>0.9800000000000001</v>
      </c>
      <c r="H248" s="18">
        <f t="shared" si="222"/>
        <v>12.560000000000002</v>
      </c>
      <c r="I248" s="17">
        <f>+I251+I254+I257</f>
        <v>2.45</v>
      </c>
      <c r="J248" s="17">
        <f>+J251+J254+J257</f>
        <v>1.04</v>
      </c>
      <c r="K248" s="17">
        <f>+K251+K254+K257</f>
        <v>0.6200000000000001</v>
      </c>
      <c r="L248" s="17">
        <f>+L251+L254+L257</f>
        <v>0.95</v>
      </c>
      <c r="M248" s="18">
        <f t="shared" si="224"/>
        <v>5.0600000000000005</v>
      </c>
      <c r="N248" s="17">
        <f>+N251+N254+N257</f>
        <v>0.16999999999999998</v>
      </c>
      <c r="O248" s="17">
        <f>+O251+O254+O257</f>
        <v>3.1299999999999994</v>
      </c>
      <c r="P248" s="17">
        <f>+P251+P254+P257</f>
        <v>1.49</v>
      </c>
      <c r="Q248" s="17">
        <f>+Q251+Q254+Q257</f>
        <v>1.29</v>
      </c>
      <c r="R248" s="18">
        <f t="shared" si="226"/>
        <v>6.079999999999999</v>
      </c>
      <c r="S248" s="17">
        <f>+S251+S254+S257</f>
        <v>1.33</v>
      </c>
      <c r="T248" s="17">
        <f>+T251+T254+T257</f>
        <v>1.4800000000000002</v>
      </c>
      <c r="U248" s="17">
        <f>+U251+U254+U257</f>
        <v>1.53</v>
      </c>
      <c r="V248" s="17">
        <f>+V251+V254+V257</f>
        <v>1.51</v>
      </c>
      <c r="W248" s="18">
        <f t="shared" si="228"/>
        <v>5.8500000000000005</v>
      </c>
      <c r="X248" s="17">
        <f>+X251+X254+X257</f>
        <v>1.71</v>
      </c>
      <c r="Y248" s="17">
        <f>+Y251+Y254+Y257</f>
        <v>1.73</v>
      </c>
      <c r="Z248" s="17">
        <f>+Z251+Z254+Z257</f>
        <v>2.6799999999999997</v>
      </c>
      <c r="AA248" s="17">
        <f>+AA251+AA254+AA257</f>
        <v>1.41</v>
      </c>
      <c r="AB248" s="18">
        <f t="shared" si="230"/>
        <v>7.529999999999999</v>
      </c>
      <c r="AC248" s="17">
        <f>+AC251+AC254+AC257</f>
        <v>1.28</v>
      </c>
      <c r="AD248" s="17">
        <f>+AD251+AD254+AD257</f>
        <v>1.57</v>
      </c>
      <c r="AE248" s="17">
        <f>+AE251+AE254+AE257</f>
        <v>2.15</v>
      </c>
      <c r="AF248" s="17">
        <f>+AF251+AF254+AF257</f>
        <v>0.92</v>
      </c>
      <c r="AG248" s="20">
        <f>SUM(AC248:AF248)</f>
        <v>5.92</v>
      </c>
      <c r="AH248" s="27">
        <f>+AH251+AH254+AH257</f>
        <v>1.1</v>
      </c>
      <c r="AI248" s="27">
        <f>+AI251+AI254+AI257</f>
        <v>3.46</v>
      </c>
      <c r="AJ248" s="27">
        <f>+AJ251+AJ254+AJ257</f>
        <v>2</v>
      </c>
      <c r="AK248" s="27">
        <f>+AK251+AK254+AK257</f>
        <v>1.9000000000000001</v>
      </c>
      <c r="AL248" s="22">
        <f t="shared" si="231"/>
        <v>8.46</v>
      </c>
      <c r="AM248" s="23">
        <v>0.29000000000000004</v>
      </c>
      <c r="AN248" s="23">
        <v>2.19</v>
      </c>
      <c r="AO248" s="23">
        <v>2.6399999999999997</v>
      </c>
      <c r="AP248" s="23">
        <v>0.69</v>
      </c>
      <c r="AQ248" s="22">
        <f t="shared" si="232"/>
        <v>5.809999999999999</v>
      </c>
    </row>
    <row r="249" spans="1:43" ht="11.25" customHeight="1">
      <c r="A249" s="16" t="s">
        <v>354</v>
      </c>
      <c r="B249" s="16" t="s">
        <v>355</v>
      </c>
      <c r="C249" s="16" t="s">
        <v>356</v>
      </c>
      <c r="D249" s="17">
        <v>0.98</v>
      </c>
      <c r="E249" s="17">
        <v>0.39</v>
      </c>
      <c r="F249" s="17">
        <v>0.3</v>
      </c>
      <c r="G249" s="17">
        <v>0.14</v>
      </c>
      <c r="H249" s="18">
        <f t="shared" si="222"/>
        <v>1.81</v>
      </c>
      <c r="I249" s="17">
        <v>0.37</v>
      </c>
      <c r="J249" s="17">
        <v>0.2</v>
      </c>
      <c r="K249" s="17">
        <v>0.22</v>
      </c>
      <c r="L249" s="17">
        <v>0.38999999999999996</v>
      </c>
      <c r="M249" s="18">
        <f t="shared" si="224"/>
        <v>1.18</v>
      </c>
      <c r="N249" s="17">
        <v>0.55</v>
      </c>
      <c r="O249" s="17">
        <v>0.56</v>
      </c>
      <c r="P249" s="17">
        <v>-0.010000000000000037</v>
      </c>
      <c r="Q249" s="17">
        <v>0.19999999999999998</v>
      </c>
      <c r="R249" s="18">
        <f t="shared" si="226"/>
        <v>1.3</v>
      </c>
      <c r="S249" s="17">
        <v>0.6</v>
      </c>
      <c r="T249" s="17">
        <v>0.49999999999999994</v>
      </c>
      <c r="U249" s="17">
        <v>0.48</v>
      </c>
      <c r="V249" s="17">
        <v>0.54</v>
      </c>
      <c r="W249" s="18">
        <f t="shared" si="228"/>
        <v>2.12</v>
      </c>
      <c r="X249" s="17">
        <v>0.78</v>
      </c>
      <c r="Y249" s="17">
        <v>0.5</v>
      </c>
      <c r="Z249" s="17">
        <v>0.51</v>
      </c>
      <c r="AA249" s="17">
        <v>0.5700000000000001</v>
      </c>
      <c r="AB249" s="20">
        <f t="shared" si="230"/>
        <v>2.3600000000000003</v>
      </c>
      <c r="AC249" s="17">
        <v>0.77</v>
      </c>
      <c r="AD249" s="17">
        <v>0.49</v>
      </c>
      <c r="AE249" s="17">
        <v>0.8</v>
      </c>
      <c r="AF249" s="17">
        <v>0.6300000000000001</v>
      </c>
      <c r="AG249" s="20">
        <f>SUM(AC249:AF249)</f>
        <v>2.6900000000000004</v>
      </c>
      <c r="AH249" s="27">
        <v>0.73</v>
      </c>
      <c r="AI249" s="27">
        <v>0.67</v>
      </c>
      <c r="AJ249" s="27">
        <v>0.63</v>
      </c>
      <c r="AK249" s="27">
        <v>0.5</v>
      </c>
      <c r="AL249" s="22">
        <f t="shared" si="231"/>
        <v>2.53</v>
      </c>
      <c r="AM249" s="23">
        <v>0.63</v>
      </c>
      <c r="AN249" s="23">
        <v>0.8999999999999999</v>
      </c>
      <c r="AO249" s="23">
        <v>0.5800000000000001</v>
      </c>
      <c r="AP249" s="23">
        <v>0.51</v>
      </c>
      <c r="AQ249" s="22">
        <f t="shared" si="232"/>
        <v>2.62</v>
      </c>
    </row>
    <row r="250" spans="1:43" ht="11.25">
      <c r="A250" s="16" t="s">
        <v>357</v>
      </c>
      <c r="B250" s="16" t="s">
        <v>358</v>
      </c>
      <c r="C250" s="16" t="s">
        <v>359</v>
      </c>
      <c r="D250" s="17">
        <v>0.36000000000000004</v>
      </c>
      <c r="E250" s="17">
        <v>0.31</v>
      </c>
      <c r="F250" s="17">
        <v>0.45</v>
      </c>
      <c r="G250" s="17">
        <v>0.65</v>
      </c>
      <c r="H250" s="18">
        <f t="shared" si="222"/>
        <v>1.77</v>
      </c>
      <c r="I250" s="17">
        <v>0.39</v>
      </c>
      <c r="J250" s="17">
        <v>0.43</v>
      </c>
      <c r="K250" s="17">
        <v>0.48</v>
      </c>
      <c r="L250" s="17">
        <v>0.62</v>
      </c>
      <c r="M250" s="18">
        <f t="shared" si="224"/>
        <v>1.92</v>
      </c>
      <c r="N250" s="17">
        <v>0.56</v>
      </c>
      <c r="O250" s="17">
        <v>0.77</v>
      </c>
      <c r="P250" s="17">
        <v>0.7700000000000001</v>
      </c>
      <c r="Q250" s="17">
        <v>0.8700000000000001</v>
      </c>
      <c r="R250" s="18">
        <f t="shared" si="226"/>
        <v>2.97</v>
      </c>
      <c r="S250" s="17">
        <v>0.8</v>
      </c>
      <c r="T250" s="17">
        <v>0.9199999999999999</v>
      </c>
      <c r="U250" s="17">
        <v>0.9199999999999999</v>
      </c>
      <c r="V250" s="17">
        <v>1.04</v>
      </c>
      <c r="W250" s="18">
        <f t="shared" si="228"/>
        <v>3.6799999999999997</v>
      </c>
      <c r="X250" s="17">
        <v>1.01</v>
      </c>
      <c r="Y250" s="17">
        <v>1.02</v>
      </c>
      <c r="Z250" s="17">
        <v>1.05</v>
      </c>
      <c r="AA250" s="17">
        <v>1.11</v>
      </c>
      <c r="AB250" s="20">
        <f t="shared" si="230"/>
        <v>4.19</v>
      </c>
      <c r="AC250" s="17">
        <v>1.04</v>
      </c>
      <c r="AD250" s="17">
        <v>1.08</v>
      </c>
      <c r="AE250" s="17">
        <v>1.13</v>
      </c>
      <c r="AF250" s="17">
        <v>1.09</v>
      </c>
      <c r="AG250" s="20">
        <f>SUM(AC250:AF250)</f>
        <v>4.34</v>
      </c>
      <c r="AH250" s="27">
        <v>0.94</v>
      </c>
      <c r="AI250" s="27">
        <v>1.11</v>
      </c>
      <c r="AJ250" s="27">
        <v>1.02</v>
      </c>
      <c r="AK250" s="27">
        <v>1.05</v>
      </c>
      <c r="AL250" s="22">
        <f t="shared" si="231"/>
        <v>4.12</v>
      </c>
      <c r="AM250" s="23">
        <v>1.03</v>
      </c>
      <c r="AN250" s="23">
        <v>0.99</v>
      </c>
      <c r="AO250" s="23">
        <v>0.9500000000000001</v>
      </c>
      <c r="AP250" s="23">
        <v>1.02</v>
      </c>
      <c r="AQ250" s="22">
        <f t="shared" si="232"/>
        <v>3.99</v>
      </c>
    </row>
    <row r="251" spans="1:43" ht="11.25">
      <c r="A251" s="16" t="s">
        <v>360</v>
      </c>
      <c r="B251" s="16" t="s">
        <v>361</v>
      </c>
      <c r="C251" s="16" t="s">
        <v>362</v>
      </c>
      <c r="D251" s="17">
        <v>0</v>
      </c>
      <c r="E251" s="17">
        <v>0</v>
      </c>
      <c r="F251" s="17">
        <v>0</v>
      </c>
      <c r="G251" s="17">
        <v>0</v>
      </c>
      <c r="H251" s="18">
        <f t="shared" si="222"/>
        <v>0</v>
      </c>
      <c r="I251" s="17">
        <v>0</v>
      </c>
      <c r="J251" s="17">
        <v>0</v>
      </c>
      <c r="K251" s="17">
        <v>0</v>
      </c>
      <c r="L251" s="17">
        <v>0</v>
      </c>
      <c r="M251" s="18">
        <f t="shared" si="224"/>
        <v>0</v>
      </c>
      <c r="N251" s="17">
        <v>0</v>
      </c>
      <c r="O251" s="17">
        <v>0.01</v>
      </c>
      <c r="P251" s="17">
        <v>0.01</v>
      </c>
      <c r="Q251" s="17">
        <v>0.01</v>
      </c>
      <c r="R251" s="18">
        <f t="shared" si="226"/>
        <v>0.03</v>
      </c>
      <c r="S251" s="17">
        <v>0.01</v>
      </c>
      <c r="T251" s="17">
        <v>0.01</v>
      </c>
      <c r="U251" s="17">
        <v>0.01</v>
      </c>
      <c r="V251" s="17">
        <v>0</v>
      </c>
      <c r="W251" s="18">
        <f t="shared" si="228"/>
        <v>0.03</v>
      </c>
      <c r="X251" s="17">
        <v>0.02</v>
      </c>
      <c r="Y251" s="17">
        <v>0.02</v>
      </c>
      <c r="Z251" s="17">
        <v>0.03</v>
      </c>
      <c r="AA251" s="17">
        <v>0.03</v>
      </c>
      <c r="AB251" s="20">
        <f t="shared" si="230"/>
        <v>0.1</v>
      </c>
      <c r="AC251" s="17">
        <v>0.04</v>
      </c>
      <c r="AD251" s="17">
        <v>0.04</v>
      </c>
      <c r="AE251" s="17">
        <v>0.04</v>
      </c>
      <c r="AF251" s="17">
        <v>0.05</v>
      </c>
      <c r="AG251" s="20">
        <f>SUM(AC251:AF251)</f>
        <v>0.16999999999999998</v>
      </c>
      <c r="AH251" s="27">
        <v>0.06</v>
      </c>
      <c r="AI251" s="27">
        <v>0.06999999999999999</v>
      </c>
      <c r="AJ251" s="27">
        <v>0.07</v>
      </c>
      <c r="AK251" s="27">
        <v>0.08</v>
      </c>
      <c r="AL251" s="22">
        <f t="shared" si="231"/>
        <v>0.28</v>
      </c>
      <c r="AM251" s="23">
        <v>0.06</v>
      </c>
      <c r="AN251" s="23">
        <v>0.06</v>
      </c>
      <c r="AO251" s="23">
        <v>0.11000000000000001</v>
      </c>
      <c r="AP251" s="23">
        <v>0.09000000000000001</v>
      </c>
      <c r="AQ251" s="22">
        <f t="shared" si="232"/>
        <v>0.32</v>
      </c>
    </row>
    <row r="252" spans="1:43" ht="11.25" customHeight="1">
      <c r="A252" s="30" t="s">
        <v>363</v>
      </c>
      <c r="B252" s="30" t="s">
        <v>364</v>
      </c>
      <c r="C252" s="16" t="s">
        <v>365</v>
      </c>
      <c r="D252" s="17">
        <f aca="true" t="shared" si="233" ref="D252:AQ252">D253-D254</f>
        <v>9.739999999999998</v>
      </c>
      <c r="E252" s="17">
        <f t="shared" si="233"/>
        <v>42.44</v>
      </c>
      <c r="F252" s="17">
        <f t="shared" si="233"/>
        <v>14.309999999999999</v>
      </c>
      <c r="G252" s="17">
        <f t="shared" si="233"/>
        <v>66.1</v>
      </c>
      <c r="H252" s="18">
        <f t="shared" si="233"/>
        <v>132.59</v>
      </c>
      <c r="I252" s="17">
        <f t="shared" si="233"/>
        <v>12.36</v>
      </c>
      <c r="J252" s="17">
        <f t="shared" si="233"/>
        <v>42.74999999999999</v>
      </c>
      <c r="K252" s="17">
        <f t="shared" si="233"/>
        <v>23.979999999999997</v>
      </c>
      <c r="L252" s="17">
        <f t="shared" si="233"/>
        <v>103.09</v>
      </c>
      <c r="M252" s="18">
        <f t="shared" si="233"/>
        <v>182.18</v>
      </c>
      <c r="N252" s="17">
        <f t="shared" si="233"/>
        <v>15.37</v>
      </c>
      <c r="O252" s="17">
        <f t="shared" si="233"/>
        <v>33.230000000000004</v>
      </c>
      <c r="P252" s="17">
        <f t="shared" si="233"/>
        <v>40.660000000000004</v>
      </c>
      <c r="Q252" s="17">
        <f t="shared" si="233"/>
        <v>47.33</v>
      </c>
      <c r="R252" s="18">
        <f t="shared" si="233"/>
        <v>136.59</v>
      </c>
      <c r="S252" s="17">
        <f t="shared" si="233"/>
        <v>11.43</v>
      </c>
      <c r="T252" s="17">
        <f t="shared" si="233"/>
        <v>58.48</v>
      </c>
      <c r="U252" s="17">
        <f t="shared" si="233"/>
        <v>40.55</v>
      </c>
      <c r="V252" s="17">
        <f t="shared" si="233"/>
        <v>24.939999999999998</v>
      </c>
      <c r="W252" s="18">
        <f t="shared" si="233"/>
        <v>135.4</v>
      </c>
      <c r="X252" s="17">
        <f t="shared" si="233"/>
        <v>15.999999999999996</v>
      </c>
      <c r="Y252" s="17">
        <f t="shared" si="233"/>
        <v>15.79</v>
      </c>
      <c r="Z252" s="17">
        <f t="shared" si="233"/>
        <v>18.22</v>
      </c>
      <c r="AA252" s="17">
        <f t="shared" si="233"/>
        <v>74.79</v>
      </c>
      <c r="AB252" s="25">
        <f t="shared" si="233"/>
        <v>124.80000000000001</v>
      </c>
      <c r="AC252" s="17">
        <f t="shared" si="233"/>
        <v>24.169999999999998</v>
      </c>
      <c r="AD252" s="17">
        <f t="shared" si="233"/>
        <v>40.38</v>
      </c>
      <c r="AE252" s="17">
        <f t="shared" si="233"/>
        <v>54.370000000000005</v>
      </c>
      <c r="AF252" s="17">
        <f t="shared" si="233"/>
        <v>78.99</v>
      </c>
      <c r="AG252" s="25">
        <f t="shared" si="233"/>
        <v>197.91</v>
      </c>
      <c r="AH252" s="27">
        <f t="shared" si="233"/>
        <v>18.6</v>
      </c>
      <c r="AI252" s="27">
        <f t="shared" si="233"/>
        <v>18.26</v>
      </c>
      <c r="AJ252" s="27">
        <f t="shared" si="233"/>
        <v>15.92</v>
      </c>
      <c r="AK252" s="27">
        <f t="shared" si="233"/>
        <v>16.759999999999998</v>
      </c>
      <c r="AL252" s="26">
        <f t="shared" si="233"/>
        <v>69.53999999999999</v>
      </c>
      <c r="AM252" s="23">
        <f t="shared" si="233"/>
        <v>16.119999999999997</v>
      </c>
      <c r="AN252" s="23">
        <f t="shared" si="233"/>
        <v>14.63</v>
      </c>
      <c r="AO252" s="23">
        <f t="shared" si="233"/>
        <v>12.120000000000001</v>
      </c>
      <c r="AP252" s="23">
        <f t="shared" si="233"/>
        <v>60.019999999999996</v>
      </c>
      <c r="AQ252" s="26">
        <f t="shared" si="233"/>
        <v>102.89</v>
      </c>
    </row>
    <row r="253" spans="1:43" ht="11.25">
      <c r="A253" s="16" t="s">
        <v>168</v>
      </c>
      <c r="B253" s="16" t="s">
        <v>168</v>
      </c>
      <c r="C253" s="16" t="s">
        <v>169</v>
      </c>
      <c r="D253" s="17">
        <v>12.559999999999999</v>
      </c>
      <c r="E253" s="17">
        <v>43.16</v>
      </c>
      <c r="F253" s="17">
        <v>14.85</v>
      </c>
      <c r="G253" s="17">
        <v>66.8</v>
      </c>
      <c r="H253" s="18">
        <f>SUM(D253:G253)</f>
        <v>137.37</v>
      </c>
      <c r="I253" s="17">
        <v>14.58</v>
      </c>
      <c r="J253" s="17">
        <v>43.629999999999995</v>
      </c>
      <c r="K253" s="17">
        <v>24.529999999999998</v>
      </c>
      <c r="L253" s="17">
        <v>103.83</v>
      </c>
      <c r="M253" s="18">
        <f>SUM(I253:L253)</f>
        <v>186.57</v>
      </c>
      <c r="N253" s="17">
        <v>15.469999999999999</v>
      </c>
      <c r="O253" s="17">
        <v>35.95</v>
      </c>
      <c r="P253" s="17">
        <v>42.03</v>
      </c>
      <c r="Q253" s="17">
        <v>48.54</v>
      </c>
      <c r="R253" s="18">
        <f>SUM(N253:Q253)</f>
        <v>141.99</v>
      </c>
      <c r="S253" s="17">
        <v>12.719999999999999</v>
      </c>
      <c r="T253" s="17">
        <v>59.93</v>
      </c>
      <c r="U253" s="17">
        <v>42.04</v>
      </c>
      <c r="V253" s="17">
        <v>26.4</v>
      </c>
      <c r="W253" s="18">
        <f>SUM(S253:V253)</f>
        <v>141.09</v>
      </c>
      <c r="X253" s="17">
        <v>17.639999999999997</v>
      </c>
      <c r="Y253" s="17">
        <v>17.45</v>
      </c>
      <c r="Z253" s="17">
        <v>20.849999999999998</v>
      </c>
      <c r="AA253" s="17">
        <v>76.11</v>
      </c>
      <c r="AB253" s="20">
        <f>SUM(X253:AA253)</f>
        <v>132.05</v>
      </c>
      <c r="AC253" s="17">
        <v>25.33</v>
      </c>
      <c r="AD253" s="17">
        <v>41.86</v>
      </c>
      <c r="AE253" s="17">
        <v>56.470000000000006</v>
      </c>
      <c r="AF253" s="17">
        <v>79.71</v>
      </c>
      <c r="AG253" s="20">
        <f>SUM(AC253:AF253)</f>
        <v>203.37</v>
      </c>
      <c r="AH253" s="27">
        <v>19.59</v>
      </c>
      <c r="AI253" s="27">
        <v>20.400000000000002</v>
      </c>
      <c r="AJ253" s="27">
        <v>17.84</v>
      </c>
      <c r="AK253" s="27">
        <v>18.529999999999998</v>
      </c>
      <c r="AL253" s="22">
        <f t="shared" si="231"/>
        <v>76.36</v>
      </c>
      <c r="AM253" s="23">
        <v>16.29</v>
      </c>
      <c r="AN253" s="23">
        <v>16.71</v>
      </c>
      <c r="AO253" s="23">
        <v>14.63</v>
      </c>
      <c r="AP253" s="23">
        <v>60.55</v>
      </c>
      <c r="AQ253" s="22">
        <f t="shared" si="232"/>
        <v>108.18</v>
      </c>
    </row>
    <row r="254" spans="1:43" ht="11.25">
      <c r="A254" s="16" t="s">
        <v>170</v>
      </c>
      <c r="B254" s="16" t="s">
        <v>170</v>
      </c>
      <c r="C254" s="16" t="s">
        <v>171</v>
      </c>
      <c r="D254" s="17">
        <v>2.8200000000000003</v>
      </c>
      <c r="E254" s="17">
        <v>0.72</v>
      </c>
      <c r="F254" s="17">
        <v>0.54</v>
      </c>
      <c r="G254" s="17">
        <v>0.7000000000000001</v>
      </c>
      <c r="H254" s="18">
        <f>SUM(D254:G254)</f>
        <v>4.78</v>
      </c>
      <c r="I254" s="17">
        <v>2.22</v>
      </c>
      <c r="J254" s="17">
        <v>0.88</v>
      </c>
      <c r="K254" s="17">
        <v>0.55</v>
      </c>
      <c r="L254" s="17">
        <v>0.74</v>
      </c>
      <c r="M254" s="18">
        <f>SUM(I254:L254)</f>
        <v>4.390000000000001</v>
      </c>
      <c r="N254" s="17">
        <v>0.1</v>
      </c>
      <c r="O254" s="17">
        <v>2.7199999999999998</v>
      </c>
      <c r="P254" s="17">
        <v>1.3699999999999999</v>
      </c>
      <c r="Q254" s="17">
        <v>1.21</v>
      </c>
      <c r="R254" s="18">
        <f>SUM(N254:Q254)</f>
        <v>5.3999999999999995</v>
      </c>
      <c r="S254" s="17">
        <v>1.29</v>
      </c>
      <c r="T254" s="17">
        <v>1.4500000000000002</v>
      </c>
      <c r="U254" s="17">
        <v>1.49</v>
      </c>
      <c r="V254" s="17">
        <v>1.46</v>
      </c>
      <c r="W254" s="18">
        <f>SUM(S254:V254)</f>
        <v>5.69</v>
      </c>
      <c r="X254" s="17">
        <v>1.64</v>
      </c>
      <c r="Y254" s="17">
        <v>1.66</v>
      </c>
      <c r="Z254" s="17">
        <v>2.63</v>
      </c>
      <c r="AA254" s="17">
        <v>1.3199999999999998</v>
      </c>
      <c r="AB254" s="20">
        <f>SUM(X254:AA254)</f>
        <v>7.25</v>
      </c>
      <c r="AC254" s="17">
        <v>1.16</v>
      </c>
      <c r="AD254" s="17">
        <v>1.48</v>
      </c>
      <c r="AE254" s="17">
        <v>2.1</v>
      </c>
      <c r="AF254" s="17">
        <v>0.72</v>
      </c>
      <c r="AG254" s="20">
        <f>SUM(AC254:AF254)</f>
        <v>5.46</v>
      </c>
      <c r="AH254" s="27">
        <v>0.99</v>
      </c>
      <c r="AI254" s="27">
        <v>2.14</v>
      </c>
      <c r="AJ254" s="27">
        <v>1.92</v>
      </c>
      <c r="AK254" s="27">
        <v>1.77</v>
      </c>
      <c r="AL254" s="22">
        <f t="shared" si="231"/>
        <v>6.82</v>
      </c>
      <c r="AM254" s="23">
        <v>0.17</v>
      </c>
      <c r="AN254" s="23">
        <v>2.08</v>
      </c>
      <c r="AO254" s="23">
        <v>2.51</v>
      </c>
      <c r="AP254" s="23">
        <v>0.53</v>
      </c>
      <c r="AQ254" s="22">
        <f t="shared" si="232"/>
        <v>5.29</v>
      </c>
    </row>
    <row r="255" spans="1:43" ht="11.25" customHeight="1">
      <c r="A255" s="30" t="s">
        <v>366</v>
      </c>
      <c r="B255" s="30" t="s">
        <v>367</v>
      </c>
      <c r="C255" s="16" t="s">
        <v>368</v>
      </c>
      <c r="D255" s="17">
        <f aca="true" t="shared" si="234" ref="D255:AQ255">D256-D257</f>
        <v>6.67</v>
      </c>
      <c r="E255" s="17">
        <f t="shared" si="234"/>
        <v>-0.5800000000000001</v>
      </c>
      <c r="F255" s="17">
        <f t="shared" si="234"/>
        <v>3.0099999999999993</v>
      </c>
      <c r="G255" s="17">
        <f t="shared" si="234"/>
        <v>6.14</v>
      </c>
      <c r="H255" s="18">
        <f t="shared" si="234"/>
        <v>15.239999999999997</v>
      </c>
      <c r="I255" s="17">
        <f t="shared" si="234"/>
        <v>6.34</v>
      </c>
      <c r="J255" s="17">
        <f t="shared" si="234"/>
        <v>6.45</v>
      </c>
      <c r="K255" s="17">
        <f t="shared" si="234"/>
        <v>3.0500000000000003</v>
      </c>
      <c r="L255" s="17">
        <f t="shared" si="234"/>
        <v>7.04</v>
      </c>
      <c r="M255" s="18">
        <f t="shared" si="234"/>
        <v>22.88</v>
      </c>
      <c r="N255" s="17">
        <f t="shared" si="234"/>
        <v>7.25</v>
      </c>
      <c r="O255" s="17">
        <f t="shared" si="234"/>
        <v>6.92</v>
      </c>
      <c r="P255" s="17">
        <f t="shared" si="234"/>
        <v>3.4200000000000004</v>
      </c>
      <c r="Q255" s="17">
        <f t="shared" si="234"/>
        <v>8.19</v>
      </c>
      <c r="R255" s="18">
        <f t="shared" si="234"/>
        <v>25.78</v>
      </c>
      <c r="S255" s="17">
        <f t="shared" si="234"/>
        <v>8.360000000000001</v>
      </c>
      <c r="T255" s="17">
        <f t="shared" si="234"/>
        <v>8.38</v>
      </c>
      <c r="U255" s="17">
        <f t="shared" si="234"/>
        <v>3.9200000000000004</v>
      </c>
      <c r="V255" s="17">
        <f t="shared" si="234"/>
        <v>9.2</v>
      </c>
      <c r="W255" s="18">
        <f t="shared" si="234"/>
        <v>29.86</v>
      </c>
      <c r="X255" s="17">
        <f t="shared" si="234"/>
        <v>9.13</v>
      </c>
      <c r="Y255" s="17">
        <f t="shared" si="234"/>
        <v>9.13</v>
      </c>
      <c r="Z255" s="17">
        <f t="shared" si="234"/>
        <v>4.680000000000001</v>
      </c>
      <c r="AA255" s="17">
        <f t="shared" si="234"/>
        <v>11.33</v>
      </c>
      <c r="AB255" s="25">
        <f t="shared" si="234"/>
        <v>34.27</v>
      </c>
      <c r="AC255" s="17">
        <f t="shared" si="234"/>
        <v>11.440000000000001</v>
      </c>
      <c r="AD255" s="17">
        <f t="shared" si="234"/>
        <v>11.46</v>
      </c>
      <c r="AE255" s="17">
        <f t="shared" si="234"/>
        <v>4.830000000000001</v>
      </c>
      <c r="AF255" s="17">
        <f t="shared" si="234"/>
        <v>11.360000000000001</v>
      </c>
      <c r="AG255" s="25">
        <f t="shared" si="234"/>
        <v>39.09</v>
      </c>
      <c r="AH255" s="27">
        <f t="shared" si="234"/>
        <v>11.44</v>
      </c>
      <c r="AI255" s="27">
        <f t="shared" si="234"/>
        <v>10.24</v>
      </c>
      <c r="AJ255" s="27">
        <f t="shared" si="234"/>
        <v>4.86</v>
      </c>
      <c r="AK255" s="27">
        <f t="shared" si="234"/>
        <v>11.429999999999998</v>
      </c>
      <c r="AL255" s="26">
        <f t="shared" si="234"/>
        <v>37.97</v>
      </c>
      <c r="AM255" s="23">
        <f t="shared" si="234"/>
        <v>11.429999999999998</v>
      </c>
      <c r="AN255" s="23">
        <f t="shared" si="234"/>
        <v>11.429999999999998</v>
      </c>
      <c r="AO255" s="23">
        <f t="shared" si="234"/>
        <v>4.84</v>
      </c>
      <c r="AP255" s="23">
        <f t="shared" si="234"/>
        <v>11.35</v>
      </c>
      <c r="AQ255" s="26">
        <f t="shared" si="234"/>
        <v>39.05</v>
      </c>
    </row>
    <row r="256" spans="1:43" ht="11.25">
      <c r="A256" s="16" t="s">
        <v>168</v>
      </c>
      <c r="B256" s="16" t="s">
        <v>168</v>
      </c>
      <c r="C256" s="16" t="s">
        <v>169</v>
      </c>
      <c r="D256" s="17">
        <v>6.7299999999999995</v>
      </c>
      <c r="E256" s="17">
        <v>6.76</v>
      </c>
      <c r="F256" s="17">
        <v>3.1099999999999994</v>
      </c>
      <c r="G256" s="17">
        <v>6.42</v>
      </c>
      <c r="H256" s="18">
        <f>SUM(D256:G256)</f>
        <v>23.019999999999996</v>
      </c>
      <c r="I256" s="17">
        <v>6.57</v>
      </c>
      <c r="J256" s="17">
        <v>6.61</v>
      </c>
      <c r="K256" s="17">
        <v>3.12</v>
      </c>
      <c r="L256" s="17">
        <v>7.25</v>
      </c>
      <c r="M256" s="18">
        <f>SUM(I256:L256)</f>
        <v>23.55</v>
      </c>
      <c r="N256" s="17">
        <v>7.32</v>
      </c>
      <c r="O256" s="17">
        <v>7.32</v>
      </c>
      <c r="P256" s="17">
        <v>3.5300000000000002</v>
      </c>
      <c r="Q256" s="17">
        <v>8.26</v>
      </c>
      <c r="R256" s="18">
        <f>SUM(N256:Q256)</f>
        <v>26.43</v>
      </c>
      <c r="S256" s="17">
        <v>8.39</v>
      </c>
      <c r="T256" s="17">
        <v>8.4</v>
      </c>
      <c r="U256" s="17">
        <v>3.95</v>
      </c>
      <c r="V256" s="17">
        <v>9.25</v>
      </c>
      <c r="W256" s="18">
        <f>SUM(S256:V256)</f>
        <v>29.99</v>
      </c>
      <c r="X256" s="17">
        <v>9.180000000000001</v>
      </c>
      <c r="Y256" s="17">
        <v>9.180000000000001</v>
      </c>
      <c r="Z256" s="17">
        <v>4.7</v>
      </c>
      <c r="AA256" s="17">
        <v>11.39</v>
      </c>
      <c r="AB256" s="20">
        <f>SUM(X256:AA256)</f>
        <v>34.45</v>
      </c>
      <c r="AC256" s="17">
        <v>11.520000000000001</v>
      </c>
      <c r="AD256" s="17">
        <v>11.510000000000002</v>
      </c>
      <c r="AE256" s="17">
        <v>4.840000000000001</v>
      </c>
      <c r="AF256" s="17">
        <v>11.510000000000002</v>
      </c>
      <c r="AG256" s="20">
        <f>SUM(AC256:AF256)</f>
        <v>39.38</v>
      </c>
      <c r="AH256" s="27">
        <v>11.49</v>
      </c>
      <c r="AI256" s="27">
        <v>11.49</v>
      </c>
      <c r="AJ256" s="27">
        <v>4.87</v>
      </c>
      <c r="AK256" s="27">
        <v>11.479999999999999</v>
      </c>
      <c r="AL256" s="22">
        <f t="shared" si="231"/>
        <v>39.33</v>
      </c>
      <c r="AM256" s="23">
        <v>11.489999999999998</v>
      </c>
      <c r="AN256" s="23">
        <v>11.479999999999999</v>
      </c>
      <c r="AO256" s="23">
        <v>4.859999999999999</v>
      </c>
      <c r="AP256" s="23">
        <v>11.42</v>
      </c>
      <c r="AQ256" s="22">
        <f t="shared" si="232"/>
        <v>39.25</v>
      </c>
    </row>
    <row r="257" spans="1:43" ht="11.25">
      <c r="A257" s="16" t="s">
        <v>170</v>
      </c>
      <c r="B257" s="16" t="s">
        <v>170</v>
      </c>
      <c r="C257" s="16" t="s">
        <v>171</v>
      </c>
      <c r="D257" s="17">
        <v>0.060000000000000005</v>
      </c>
      <c r="E257" s="17">
        <v>7.34</v>
      </c>
      <c r="F257" s="17">
        <v>0.1</v>
      </c>
      <c r="G257" s="17">
        <v>0.28</v>
      </c>
      <c r="H257" s="18">
        <f>SUM(D257:G257)</f>
        <v>7.779999999999999</v>
      </c>
      <c r="I257" s="17">
        <v>0.23</v>
      </c>
      <c r="J257" s="17">
        <v>0.16</v>
      </c>
      <c r="K257" s="17">
        <v>0.07</v>
      </c>
      <c r="L257" s="17">
        <v>0.21000000000000002</v>
      </c>
      <c r="M257" s="18">
        <f>SUM(I257:L257)</f>
        <v>0.67</v>
      </c>
      <c r="N257" s="17">
        <v>0.06999999999999999</v>
      </c>
      <c r="O257" s="17">
        <v>0.4</v>
      </c>
      <c r="P257" s="17">
        <v>0.11</v>
      </c>
      <c r="Q257" s="17">
        <v>0.06999999999999999</v>
      </c>
      <c r="R257" s="18">
        <f>SUM(N257:Q257)</f>
        <v>0.65</v>
      </c>
      <c r="S257" s="17">
        <v>0.03</v>
      </c>
      <c r="T257" s="17">
        <v>0.02</v>
      </c>
      <c r="U257" s="17">
        <v>0.03</v>
      </c>
      <c r="V257" s="17">
        <v>0.05</v>
      </c>
      <c r="W257" s="18">
        <f>SUM(S257:V257)</f>
        <v>0.13</v>
      </c>
      <c r="X257" s="17">
        <v>0.05</v>
      </c>
      <c r="Y257" s="17">
        <v>0.05</v>
      </c>
      <c r="Z257" s="17">
        <v>0.02</v>
      </c>
      <c r="AA257" s="17">
        <v>0.06</v>
      </c>
      <c r="AB257" s="20">
        <f>SUM(X257:AA257)</f>
        <v>0.18</v>
      </c>
      <c r="AC257" s="17">
        <v>0.08</v>
      </c>
      <c r="AD257" s="17">
        <v>0.05</v>
      </c>
      <c r="AE257" s="17">
        <v>0.01</v>
      </c>
      <c r="AF257" s="17">
        <v>0.15000000000000002</v>
      </c>
      <c r="AG257" s="20">
        <f>SUM(AC257:AF257)</f>
        <v>0.29000000000000004</v>
      </c>
      <c r="AH257" s="27">
        <v>0.05</v>
      </c>
      <c r="AI257" s="27">
        <v>1.25</v>
      </c>
      <c r="AJ257" s="27">
        <v>0.01</v>
      </c>
      <c r="AK257" s="27">
        <v>0.05</v>
      </c>
      <c r="AL257" s="22">
        <f t="shared" si="231"/>
        <v>1.36</v>
      </c>
      <c r="AM257" s="23">
        <v>0.06</v>
      </c>
      <c r="AN257" s="23">
        <v>0.05</v>
      </c>
      <c r="AO257" s="23">
        <v>0.02</v>
      </c>
      <c r="AP257" s="23">
        <v>0.07</v>
      </c>
      <c r="AQ257" s="22">
        <f t="shared" si="232"/>
        <v>0.2</v>
      </c>
    </row>
    <row r="258" spans="1:43" ht="23.25" customHeight="1">
      <c r="A258" s="16" t="s">
        <v>369</v>
      </c>
      <c r="B258" s="16" t="s">
        <v>370</v>
      </c>
      <c r="C258" s="16" t="s">
        <v>371</v>
      </c>
      <c r="D258" s="17">
        <f aca="true" t="shared" si="235" ref="D258:AQ258">D259-D260</f>
        <v>187.57</v>
      </c>
      <c r="E258" s="17">
        <f t="shared" si="235"/>
        <v>264.37</v>
      </c>
      <c r="F258" s="17">
        <f t="shared" si="235"/>
        <v>294.6000000000001</v>
      </c>
      <c r="G258" s="17">
        <f t="shared" si="235"/>
        <v>293.27000000000004</v>
      </c>
      <c r="H258" s="18">
        <f t="shared" si="235"/>
        <v>1039.81</v>
      </c>
      <c r="I258" s="17">
        <f t="shared" si="235"/>
        <v>211.67</v>
      </c>
      <c r="J258" s="17">
        <f t="shared" si="235"/>
        <v>250.87</v>
      </c>
      <c r="K258" s="17">
        <f t="shared" si="235"/>
        <v>297.65</v>
      </c>
      <c r="L258" s="17">
        <f t="shared" si="235"/>
        <v>299.9599999999999</v>
      </c>
      <c r="M258" s="18">
        <f t="shared" si="235"/>
        <v>1060.1499999999999</v>
      </c>
      <c r="N258" s="17">
        <f t="shared" si="235"/>
        <v>250.3</v>
      </c>
      <c r="O258" s="17">
        <f t="shared" si="235"/>
        <v>302.1</v>
      </c>
      <c r="P258" s="17">
        <f t="shared" si="235"/>
        <v>334.10999999999996</v>
      </c>
      <c r="Q258" s="17">
        <f t="shared" si="235"/>
        <v>342.90999999999997</v>
      </c>
      <c r="R258" s="18">
        <f t="shared" si="235"/>
        <v>1229.42</v>
      </c>
      <c r="S258" s="17">
        <f t="shared" si="235"/>
        <v>275.27000000000004</v>
      </c>
      <c r="T258" s="17">
        <f t="shared" si="235"/>
        <v>333.47</v>
      </c>
      <c r="U258" s="17">
        <f t="shared" si="235"/>
        <v>352.41</v>
      </c>
      <c r="V258" s="17">
        <f t="shared" si="235"/>
        <v>374.07</v>
      </c>
      <c r="W258" s="18">
        <f t="shared" si="235"/>
        <v>1335.22</v>
      </c>
      <c r="X258" s="17">
        <f t="shared" si="235"/>
        <v>286.29</v>
      </c>
      <c r="Y258" s="17">
        <f t="shared" si="235"/>
        <v>350.59</v>
      </c>
      <c r="Z258" s="17">
        <f t="shared" si="235"/>
        <v>396.07</v>
      </c>
      <c r="AA258" s="17">
        <f t="shared" si="235"/>
        <v>405.57</v>
      </c>
      <c r="AB258" s="25">
        <f t="shared" si="235"/>
        <v>1438.52</v>
      </c>
      <c r="AC258" s="17">
        <f t="shared" si="235"/>
        <v>271.11</v>
      </c>
      <c r="AD258" s="17">
        <f t="shared" si="235"/>
        <v>343.27</v>
      </c>
      <c r="AE258" s="17">
        <f t="shared" si="235"/>
        <v>371.21</v>
      </c>
      <c r="AF258" s="17">
        <f t="shared" si="235"/>
        <v>296.49</v>
      </c>
      <c r="AG258" s="25">
        <f t="shared" si="235"/>
        <v>1282.08</v>
      </c>
      <c r="AH258" s="27">
        <f t="shared" si="235"/>
        <v>207.92</v>
      </c>
      <c r="AI258" s="27">
        <f t="shared" si="235"/>
        <v>264.13</v>
      </c>
      <c r="AJ258" s="27">
        <f t="shared" si="235"/>
        <v>243.15999999999997</v>
      </c>
      <c r="AK258" s="27">
        <f t="shared" si="235"/>
        <v>255.16999999999996</v>
      </c>
      <c r="AL258" s="26">
        <f t="shared" si="235"/>
        <v>970.3799999999999</v>
      </c>
      <c r="AM258" s="23">
        <f t="shared" si="235"/>
        <v>212.97</v>
      </c>
      <c r="AN258" s="23">
        <f t="shared" si="235"/>
        <v>247.49999999999997</v>
      </c>
      <c r="AO258" s="23">
        <f t="shared" si="235"/>
        <v>252.18</v>
      </c>
      <c r="AP258" s="23">
        <f t="shared" si="235"/>
        <v>258.13</v>
      </c>
      <c r="AQ258" s="26">
        <f t="shared" si="235"/>
        <v>970.7800000000001</v>
      </c>
    </row>
    <row r="259" spans="1:43" ht="11.25">
      <c r="A259" s="16" t="s">
        <v>143</v>
      </c>
      <c r="B259" s="16" t="s">
        <v>143</v>
      </c>
      <c r="C259" s="16" t="s">
        <v>144</v>
      </c>
      <c r="D259" s="17">
        <f aca="true" t="shared" si="236" ref="D259:G260">D262+D265</f>
        <v>212.38</v>
      </c>
      <c r="E259" s="17">
        <f t="shared" si="236"/>
        <v>282.32</v>
      </c>
      <c r="F259" s="17">
        <f t="shared" si="236"/>
        <v>318.31000000000006</v>
      </c>
      <c r="G259" s="17">
        <f t="shared" si="236"/>
        <v>316.59000000000003</v>
      </c>
      <c r="H259" s="18">
        <f>SUM(D259:G259)</f>
        <v>1129.6</v>
      </c>
      <c r="I259" s="17">
        <f aca="true" t="shared" si="237" ref="I259:L260">I262+I265</f>
        <v>228.44</v>
      </c>
      <c r="J259" s="17">
        <f t="shared" si="237"/>
        <v>271.56</v>
      </c>
      <c r="K259" s="17">
        <f t="shared" si="237"/>
        <v>321.57</v>
      </c>
      <c r="L259" s="17">
        <f t="shared" si="237"/>
        <v>324.36999999999995</v>
      </c>
      <c r="M259" s="18">
        <f>SUM(I259:L259)</f>
        <v>1145.9399999999998</v>
      </c>
      <c r="N259" s="17">
        <f aca="true" t="shared" si="238" ref="N259:Q260">N262+N265</f>
        <v>272.18</v>
      </c>
      <c r="O259" s="17">
        <f t="shared" si="238"/>
        <v>327.74</v>
      </c>
      <c r="P259" s="17">
        <f t="shared" si="238"/>
        <v>363.53</v>
      </c>
      <c r="Q259" s="17">
        <f t="shared" si="238"/>
        <v>372.89</v>
      </c>
      <c r="R259" s="18">
        <f>SUM(N259:Q259)</f>
        <v>1336.3400000000001</v>
      </c>
      <c r="S259" s="17">
        <f aca="true" t="shared" si="239" ref="S259:V260">S262+S265</f>
        <v>298.73</v>
      </c>
      <c r="T259" s="17">
        <f t="shared" si="239"/>
        <v>360.38</v>
      </c>
      <c r="U259" s="17">
        <f t="shared" si="239"/>
        <v>382.85</v>
      </c>
      <c r="V259" s="17">
        <f t="shared" si="239"/>
        <v>405.23</v>
      </c>
      <c r="W259" s="18">
        <f>SUM(S259:V259)</f>
        <v>1447.19</v>
      </c>
      <c r="X259" s="17">
        <f aca="true" t="shared" si="240" ref="X259:AP260">X262+X265</f>
        <v>312.05</v>
      </c>
      <c r="Y259" s="17">
        <f t="shared" si="240"/>
        <v>379.34999999999997</v>
      </c>
      <c r="Z259" s="17">
        <f t="shared" si="240"/>
        <v>429.21</v>
      </c>
      <c r="AA259" s="17">
        <f t="shared" si="240"/>
        <v>440.44</v>
      </c>
      <c r="AB259" s="18">
        <f>SUM(X259:AA259)</f>
        <v>1561.05</v>
      </c>
      <c r="AC259" s="17">
        <f t="shared" si="240"/>
        <v>301.99</v>
      </c>
      <c r="AD259" s="17">
        <f t="shared" si="240"/>
        <v>379.59999999999997</v>
      </c>
      <c r="AE259" s="17">
        <f t="shared" si="240"/>
        <v>409.94</v>
      </c>
      <c r="AF259" s="17">
        <f t="shared" si="240"/>
        <v>335.31</v>
      </c>
      <c r="AG259" s="20">
        <f>SUM(AC259:AF259)</f>
        <v>1426.84</v>
      </c>
      <c r="AH259" s="27">
        <f t="shared" si="240"/>
        <v>238.76</v>
      </c>
      <c r="AI259" s="27">
        <f t="shared" si="240"/>
        <v>297.8</v>
      </c>
      <c r="AJ259" s="27">
        <f t="shared" si="240"/>
        <v>279.9</v>
      </c>
      <c r="AK259" s="27">
        <f t="shared" si="240"/>
        <v>288.65</v>
      </c>
      <c r="AL259" s="22">
        <f>SUM(AH259:AK259)</f>
        <v>1105.11</v>
      </c>
      <c r="AM259" s="23">
        <f t="shared" si="240"/>
        <v>241.5</v>
      </c>
      <c r="AN259" s="23">
        <f t="shared" si="240"/>
        <v>277.4</v>
      </c>
      <c r="AO259" s="23">
        <f t="shared" si="240"/>
        <v>284.76</v>
      </c>
      <c r="AP259" s="23">
        <f t="shared" si="240"/>
        <v>290.53</v>
      </c>
      <c r="AQ259" s="22">
        <f>SUM(AM259:AP259)</f>
        <v>1094.19</v>
      </c>
    </row>
    <row r="260" spans="1:43" ht="11.25">
      <c r="A260" s="16" t="s">
        <v>145</v>
      </c>
      <c r="B260" s="16" t="s">
        <v>145</v>
      </c>
      <c r="C260" s="16" t="s">
        <v>146</v>
      </c>
      <c r="D260" s="17">
        <f t="shared" si="236"/>
        <v>24.810000000000002</v>
      </c>
      <c r="E260" s="17">
        <f t="shared" si="236"/>
        <v>17.950000000000003</v>
      </c>
      <c r="F260" s="17">
        <f t="shared" si="236"/>
        <v>23.71</v>
      </c>
      <c r="G260" s="17">
        <f t="shared" si="236"/>
        <v>23.32</v>
      </c>
      <c r="H260" s="18">
        <f>SUM(D260:G260)</f>
        <v>89.78999999999999</v>
      </c>
      <c r="I260" s="17">
        <f t="shared" si="237"/>
        <v>16.77</v>
      </c>
      <c r="J260" s="17">
        <f t="shared" si="237"/>
        <v>20.69</v>
      </c>
      <c r="K260" s="17">
        <f t="shared" si="237"/>
        <v>23.92</v>
      </c>
      <c r="L260" s="17">
        <f t="shared" si="237"/>
        <v>24.409999999999997</v>
      </c>
      <c r="M260" s="18">
        <f>SUM(I260:L260)</f>
        <v>85.78999999999999</v>
      </c>
      <c r="N260" s="17">
        <f t="shared" si="238"/>
        <v>21.880000000000003</v>
      </c>
      <c r="O260" s="17">
        <f t="shared" si="238"/>
        <v>25.64</v>
      </c>
      <c r="P260" s="17">
        <f t="shared" si="238"/>
        <v>29.42</v>
      </c>
      <c r="Q260" s="17">
        <f t="shared" si="238"/>
        <v>29.98</v>
      </c>
      <c r="R260" s="18">
        <f>SUM(N260:Q260)</f>
        <v>106.92</v>
      </c>
      <c r="S260" s="17">
        <f t="shared" si="239"/>
        <v>23.459999999999997</v>
      </c>
      <c r="T260" s="17">
        <f t="shared" si="239"/>
        <v>26.909999999999997</v>
      </c>
      <c r="U260" s="17">
        <f t="shared" si="239"/>
        <v>30.439999999999998</v>
      </c>
      <c r="V260" s="17">
        <f t="shared" si="239"/>
        <v>31.160000000000004</v>
      </c>
      <c r="W260" s="18">
        <f>SUM(S260:V260)</f>
        <v>111.97</v>
      </c>
      <c r="X260" s="17">
        <f t="shared" si="240"/>
        <v>25.759999999999998</v>
      </c>
      <c r="Y260" s="17">
        <f t="shared" si="240"/>
        <v>28.759999999999998</v>
      </c>
      <c r="Z260" s="17">
        <f t="shared" si="240"/>
        <v>33.14</v>
      </c>
      <c r="AA260" s="17">
        <f t="shared" si="240"/>
        <v>34.87</v>
      </c>
      <c r="AB260" s="18">
        <f>SUM(X260:AA260)</f>
        <v>122.53</v>
      </c>
      <c r="AC260" s="17">
        <f t="shared" si="240"/>
        <v>30.88</v>
      </c>
      <c r="AD260" s="17">
        <f t="shared" si="240"/>
        <v>36.33</v>
      </c>
      <c r="AE260" s="17">
        <f t="shared" si="240"/>
        <v>38.730000000000004</v>
      </c>
      <c r="AF260" s="17">
        <f t="shared" si="240"/>
        <v>38.82</v>
      </c>
      <c r="AG260" s="20">
        <f>SUM(AC260:AF260)</f>
        <v>144.76</v>
      </c>
      <c r="AH260" s="27">
        <f t="shared" si="240"/>
        <v>30.839999999999996</v>
      </c>
      <c r="AI260" s="27">
        <f t="shared" si="240"/>
        <v>33.67</v>
      </c>
      <c r="AJ260" s="27">
        <f t="shared" si="240"/>
        <v>36.74</v>
      </c>
      <c r="AK260" s="27">
        <f t="shared" si="240"/>
        <v>33.480000000000004</v>
      </c>
      <c r="AL260" s="22">
        <f>SUM(AH260:AK260)</f>
        <v>134.73000000000002</v>
      </c>
      <c r="AM260" s="23">
        <f t="shared" si="240"/>
        <v>28.53</v>
      </c>
      <c r="AN260" s="23">
        <f t="shared" si="240"/>
        <v>29.9</v>
      </c>
      <c r="AO260" s="23">
        <f t="shared" si="240"/>
        <v>32.58</v>
      </c>
      <c r="AP260" s="23">
        <f t="shared" si="240"/>
        <v>32.4</v>
      </c>
      <c r="AQ260" s="22">
        <f>SUM(AM260:AP260)</f>
        <v>123.41</v>
      </c>
    </row>
    <row r="261" spans="1:43" ht="21.75" customHeight="1">
      <c r="A261" s="16" t="s">
        <v>372</v>
      </c>
      <c r="B261" s="16" t="s">
        <v>373</v>
      </c>
      <c r="C261" s="16" t="s">
        <v>374</v>
      </c>
      <c r="D261" s="17">
        <f aca="true" t="shared" si="241" ref="D261:AQ261">D262-D263</f>
        <v>147.5</v>
      </c>
      <c r="E261" s="17">
        <f t="shared" si="241"/>
        <v>186.98</v>
      </c>
      <c r="F261" s="17">
        <f t="shared" si="241"/>
        <v>218.28</v>
      </c>
      <c r="G261" s="17">
        <f t="shared" si="241"/>
        <v>215.52</v>
      </c>
      <c r="H261" s="18">
        <f t="shared" si="241"/>
        <v>768.2800000000001</v>
      </c>
      <c r="I261" s="17">
        <f t="shared" si="241"/>
        <v>190.4</v>
      </c>
      <c r="J261" s="17">
        <f t="shared" si="241"/>
        <v>227.57999999999998</v>
      </c>
      <c r="K261" s="17">
        <f t="shared" si="241"/>
        <v>267.31</v>
      </c>
      <c r="L261" s="17">
        <f t="shared" si="241"/>
        <v>268.19999999999993</v>
      </c>
      <c r="M261" s="18">
        <f t="shared" si="241"/>
        <v>953.49</v>
      </c>
      <c r="N261" s="17">
        <f t="shared" si="241"/>
        <v>171.48000000000002</v>
      </c>
      <c r="O261" s="17">
        <f t="shared" si="241"/>
        <v>215.06</v>
      </c>
      <c r="P261" s="17">
        <f t="shared" si="241"/>
        <v>243.9</v>
      </c>
      <c r="Q261" s="17">
        <f t="shared" si="241"/>
        <v>234.11</v>
      </c>
      <c r="R261" s="18">
        <f t="shared" si="241"/>
        <v>864.5500000000001</v>
      </c>
      <c r="S261" s="17">
        <f t="shared" si="241"/>
        <v>186.66000000000003</v>
      </c>
      <c r="T261" s="17">
        <f t="shared" si="241"/>
        <v>225.54999999999998</v>
      </c>
      <c r="U261" s="17">
        <f t="shared" si="241"/>
        <v>254.52</v>
      </c>
      <c r="V261" s="17">
        <f t="shared" si="241"/>
        <v>266.15</v>
      </c>
      <c r="W261" s="18">
        <f t="shared" si="241"/>
        <v>932.88</v>
      </c>
      <c r="X261" s="17">
        <f t="shared" si="241"/>
        <v>210.07</v>
      </c>
      <c r="Y261" s="17">
        <f t="shared" si="241"/>
        <v>243.35</v>
      </c>
      <c r="Z261" s="17">
        <f t="shared" si="241"/>
        <v>281.96</v>
      </c>
      <c r="AA261" s="17">
        <f t="shared" si="241"/>
        <v>288.09</v>
      </c>
      <c r="AB261" s="25">
        <f t="shared" si="241"/>
        <v>1023.47</v>
      </c>
      <c r="AC261" s="17">
        <f t="shared" si="241"/>
        <v>198.9</v>
      </c>
      <c r="AD261" s="17">
        <f t="shared" si="241"/>
        <v>253.42</v>
      </c>
      <c r="AE261" s="17">
        <f t="shared" si="241"/>
        <v>279.05</v>
      </c>
      <c r="AF261" s="17">
        <f t="shared" si="241"/>
        <v>206.92</v>
      </c>
      <c r="AG261" s="25">
        <f t="shared" si="241"/>
        <v>938.29</v>
      </c>
      <c r="AH261" s="27">
        <f t="shared" si="241"/>
        <v>154.46</v>
      </c>
      <c r="AI261" s="27">
        <f t="shared" si="241"/>
        <v>183.01</v>
      </c>
      <c r="AJ261" s="27">
        <f t="shared" si="241"/>
        <v>174</v>
      </c>
      <c r="AK261" s="27">
        <f t="shared" si="241"/>
        <v>174.73000000000002</v>
      </c>
      <c r="AL261" s="26">
        <f t="shared" si="241"/>
        <v>686.1999999999999</v>
      </c>
      <c r="AM261" s="23">
        <f t="shared" si="241"/>
        <v>150.21</v>
      </c>
      <c r="AN261" s="23">
        <f t="shared" si="241"/>
        <v>178.48999999999998</v>
      </c>
      <c r="AO261" s="23">
        <f t="shared" si="241"/>
        <v>174.79999999999998</v>
      </c>
      <c r="AP261" s="23">
        <f t="shared" si="241"/>
        <v>181.71</v>
      </c>
      <c r="AQ261" s="26">
        <f t="shared" si="241"/>
        <v>685.2099999999998</v>
      </c>
    </row>
    <row r="262" spans="1:43" ht="11.25">
      <c r="A262" s="16" t="s">
        <v>168</v>
      </c>
      <c r="B262" s="16" t="s">
        <v>168</v>
      </c>
      <c r="C262" s="16" t="s">
        <v>169</v>
      </c>
      <c r="D262" s="17">
        <v>151.65</v>
      </c>
      <c r="E262" s="17">
        <v>192</v>
      </c>
      <c r="F262" s="17">
        <v>223.61</v>
      </c>
      <c r="G262" s="17">
        <v>221.67000000000002</v>
      </c>
      <c r="H262" s="18">
        <f>SUM(D262:G262)</f>
        <v>788.9300000000001</v>
      </c>
      <c r="I262" s="17">
        <v>201.6</v>
      </c>
      <c r="J262" s="17">
        <v>241.01</v>
      </c>
      <c r="K262" s="17">
        <v>283.33</v>
      </c>
      <c r="L262" s="17">
        <v>283.92999999999995</v>
      </c>
      <c r="M262" s="18">
        <f>SUM(I262:L262)</f>
        <v>1009.87</v>
      </c>
      <c r="N262" s="17">
        <v>180.9</v>
      </c>
      <c r="O262" s="17">
        <v>224.42</v>
      </c>
      <c r="P262" s="17">
        <v>254.41</v>
      </c>
      <c r="Q262" s="17">
        <v>245.68</v>
      </c>
      <c r="R262" s="18">
        <f>SUM(N262:Q262)</f>
        <v>905.4100000000001</v>
      </c>
      <c r="S262" s="17">
        <v>196.61</v>
      </c>
      <c r="T262" s="17">
        <v>235.95</v>
      </c>
      <c r="U262" s="17">
        <v>265.31</v>
      </c>
      <c r="V262" s="17">
        <v>278.62</v>
      </c>
      <c r="W262" s="18">
        <f>SUM(S262:V262)</f>
        <v>976.49</v>
      </c>
      <c r="X262" s="17">
        <v>221.37</v>
      </c>
      <c r="Y262" s="17">
        <v>254.57</v>
      </c>
      <c r="Z262" s="17">
        <v>295.2</v>
      </c>
      <c r="AA262" s="17">
        <v>302.38</v>
      </c>
      <c r="AB262" s="20">
        <f>SUM(X262:AA262)</f>
        <v>1073.52</v>
      </c>
      <c r="AC262" s="17">
        <v>215.37</v>
      </c>
      <c r="AD262" s="17">
        <v>270.45</v>
      </c>
      <c r="AE262" s="17">
        <v>297.82</v>
      </c>
      <c r="AF262" s="17">
        <v>228.44</v>
      </c>
      <c r="AG262" s="20">
        <f>SUM(AC262:AF262)</f>
        <v>1012.0799999999999</v>
      </c>
      <c r="AH262" s="27">
        <v>171.18</v>
      </c>
      <c r="AI262" s="27">
        <v>200.19</v>
      </c>
      <c r="AJ262" s="27">
        <v>193.45</v>
      </c>
      <c r="AK262" s="27">
        <v>192.15</v>
      </c>
      <c r="AL262" s="22">
        <f>SUM(AH262:AK262)</f>
        <v>756.9699999999999</v>
      </c>
      <c r="AM262" s="23">
        <v>166.12</v>
      </c>
      <c r="AN262" s="23">
        <v>194.54</v>
      </c>
      <c r="AO262" s="23">
        <v>190.95</v>
      </c>
      <c r="AP262" s="23">
        <v>198.81</v>
      </c>
      <c r="AQ262" s="22">
        <f>SUM(AM262:AP262)</f>
        <v>750.4199999999998</v>
      </c>
    </row>
    <row r="263" spans="1:43" ht="11.25">
      <c r="A263" s="16" t="s">
        <v>170</v>
      </c>
      <c r="B263" s="16" t="s">
        <v>170</v>
      </c>
      <c r="C263" s="16" t="s">
        <v>171</v>
      </c>
      <c r="D263" s="17">
        <v>4.15</v>
      </c>
      <c r="E263" s="17">
        <v>5.0200000000000005</v>
      </c>
      <c r="F263" s="17">
        <v>5.33</v>
      </c>
      <c r="G263" s="17">
        <v>6.15</v>
      </c>
      <c r="H263" s="18">
        <f>SUM(D263:G263)</f>
        <v>20.650000000000002</v>
      </c>
      <c r="I263" s="17">
        <v>11.2</v>
      </c>
      <c r="J263" s="17">
        <v>13.43</v>
      </c>
      <c r="K263" s="17">
        <v>16.02</v>
      </c>
      <c r="L263" s="17">
        <v>15.729999999999999</v>
      </c>
      <c r="M263" s="18">
        <f>SUM(I263:L263)</f>
        <v>56.379999999999995</v>
      </c>
      <c r="N263" s="17">
        <v>9.42</v>
      </c>
      <c r="O263" s="17">
        <v>9.36</v>
      </c>
      <c r="P263" s="17">
        <v>10.51</v>
      </c>
      <c r="Q263" s="17">
        <v>11.57</v>
      </c>
      <c r="R263" s="18">
        <f>SUM(N263:Q263)</f>
        <v>40.86</v>
      </c>
      <c r="S263" s="17">
        <v>9.95</v>
      </c>
      <c r="T263" s="17">
        <v>10.4</v>
      </c>
      <c r="U263" s="17">
        <v>10.79</v>
      </c>
      <c r="V263" s="17">
        <v>12.47</v>
      </c>
      <c r="W263" s="18">
        <f>SUM(S263:V263)</f>
        <v>43.61</v>
      </c>
      <c r="X263" s="17">
        <v>11.3</v>
      </c>
      <c r="Y263" s="17">
        <v>11.22</v>
      </c>
      <c r="Z263" s="17">
        <v>13.24</v>
      </c>
      <c r="AA263" s="17">
        <v>14.29</v>
      </c>
      <c r="AB263" s="20">
        <f>SUM(X263:AA263)</f>
        <v>50.050000000000004</v>
      </c>
      <c r="AC263" s="17">
        <v>16.47</v>
      </c>
      <c r="AD263" s="17">
        <v>17.03</v>
      </c>
      <c r="AE263" s="17">
        <v>18.77</v>
      </c>
      <c r="AF263" s="17">
        <v>21.52</v>
      </c>
      <c r="AG263" s="20">
        <f>SUM(AC263:AF263)</f>
        <v>73.78999999999999</v>
      </c>
      <c r="AH263" s="27">
        <v>16.72</v>
      </c>
      <c r="AI263" s="27">
        <v>17.18</v>
      </c>
      <c r="AJ263" s="27">
        <v>19.45</v>
      </c>
      <c r="AK263" s="27">
        <v>17.42</v>
      </c>
      <c r="AL263" s="22">
        <f>SUM(AH263:AK263)</f>
        <v>70.77</v>
      </c>
      <c r="AM263" s="23">
        <v>15.91</v>
      </c>
      <c r="AN263" s="23">
        <v>16.05</v>
      </c>
      <c r="AO263" s="23">
        <v>16.15</v>
      </c>
      <c r="AP263" s="23">
        <v>17.1</v>
      </c>
      <c r="AQ263" s="22">
        <f>SUM(AM263:AP263)</f>
        <v>65.21000000000001</v>
      </c>
    </row>
    <row r="264" spans="1:43" ht="11.25">
      <c r="A264" s="30" t="s">
        <v>375</v>
      </c>
      <c r="B264" s="30" t="s">
        <v>376</v>
      </c>
      <c r="C264" s="16" t="s">
        <v>377</v>
      </c>
      <c r="D264" s="17">
        <f aca="true" t="shared" si="242" ref="D264:AQ264">D265-D266</f>
        <v>40.07000000000001</v>
      </c>
      <c r="E264" s="17">
        <f t="shared" si="242"/>
        <v>77.38999999999999</v>
      </c>
      <c r="F264" s="17">
        <f t="shared" si="242"/>
        <v>76.32000000000002</v>
      </c>
      <c r="G264" s="17">
        <f t="shared" si="242"/>
        <v>77.75</v>
      </c>
      <c r="H264" s="18">
        <f t="shared" si="242"/>
        <v>271.53000000000003</v>
      </c>
      <c r="I264" s="17">
        <f t="shared" si="242"/>
        <v>21.269999999999996</v>
      </c>
      <c r="J264" s="17">
        <f t="shared" si="242"/>
        <v>23.29</v>
      </c>
      <c r="K264" s="17">
        <f t="shared" si="242"/>
        <v>30.340000000000003</v>
      </c>
      <c r="L264" s="17">
        <f t="shared" si="242"/>
        <v>31.759999999999998</v>
      </c>
      <c r="M264" s="18">
        <f t="shared" si="242"/>
        <v>106.66</v>
      </c>
      <c r="N264" s="17">
        <f t="shared" si="242"/>
        <v>78.82</v>
      </c>
      <c r="O264" s="17">
        <f t="shared" si="242"/>
        <v>87.04</v>
      </c>
      <c r="P264" s="17">
        <f t="shared" si="242"/>
        <v>90.21000000000001</v>
      </c>
      <c r="Q264" s="17">
        <f t="shared" si="242"/>
        <v>108.80000000000001</v>
      </c>
      <c r="R264" s="18">
        <f t="shared" si="242"/>
        <v>364.87000000000006</v>
      </c>
      <c r="S264" s="17">
        <f t="shared" si="242"/>
        <v>88.60999999999999</v>
      </c>
      <c r="T264" s="17">
        <f t="shared" si="242"/>
        <v>107.92000000000002</v>
      </c>
      <c r="U264" s="17">
        <f t="shared" si="242"/>
        <v>97.88999999999999</v>
      </c>
      <c r="V264" s="17">
        <f t="shared" si="242"/>
        <v>107.92000000000002</v>
      </c>
      <c r="W264" s="18">
        <f t="shared" si="242"/>
        <v>402.34000000000003</v>
      </c>
      <c r="X264" s="17">
        <f t="shared" si="242"/>
        <v>76.22000000000001</v>
      </c>
      <c r="Y264" s="17">
        <f t="shared" si="242"/>
        <v>107.23999999999998</v>
      </c>
      <c r="Z264" s="17">
        <f t="shared" si="242"/>
        <v>114.10999999999999</v>
      </c>
      <c r="AA264" s="17">
        <f t="shared" si="242"/>
        <v>117.48</v>
      </c>
      <c r="AB264" s="25">
        <f t="shared" si="242"/>
        <v>415.04999999999995</v>
      </c>
      <c r="AC264" s="17">
        <f t="shared" si="242"/>
        <v>72.21000000000001</v>
      </c>
      <c r="AD264" s="17">
        <f t="shared" si="242"/>
        <v>89.85</v>
      </c>
      <c r="AE264" s="17">
        <f t="shared" si="242"/>
        <v>92.16</v>
      </c>
      <c r="AF264" s="17">
        <f t="shared" si="242"/>
        <v>89.57000000000001</v>
      </c>
      <c r="AG264" s="25">
        <f t="shared" si="242"/>
        <v>343.78999999999996</v>
      </c>
      <c r="AH264" s="27">
        <f t="shared" si="242"/>
        <v>53.46</v>
      </c>
      <c r="AI264" s="27">
        <f t="shared" si="242"/>
        <v>81.12</v>
      </c>
      <c r="AJ264" s="27">
        <f t="shared" si="242"/>
        <v>69.16</v>
      </c>
      <c r="AK264" s="27">
        <f t="shared" si="242"/>
        <v>80.44</v>
      </c>
      <c r="AL264" s="26">
        <f t="shared" si="242"/>
        <v>284.17999999999995</v>
      </c>
      <c r="AM264" s="23">
        <f t="shared" si="242"/>
        <v>62.76000000000001</v>
      </c>
      <c r="AN264" s="23">
        <f t="shared" si="242"/>
        <v>69.00999999999999</v>
      </c>
      <c r="AO264" s="23">
        <f t="shared" si="242"/>
        <v>77.38</v>
      </c>
      <c r="AP264" s="23">
        <f t="shared" si="242"/>
        <v>76.42</v>
      </c>
      <c r="AQ264" s="26">
        <f t="shared" si="242"/>
        <v>285.57</v>
      </c>
    </row>
    <row r="265" spans="1:43" ht="11.25">
      <c r="A265" s="16" t="s">
        <v>168</v>
      </c>
      <c r="B265" s="16" t="s">
        <v>168</v>
      </c>
      <c r="C265" s="16" t="s">
        <v>169</v>
      </c>
      <c r="D265" s="17">
        <f>+D269+D272+D275+D279+D282</f>
        <v>60.730000000000004</v>
      </c>
      <c r="E265" s="17">
        <f>+E269+E272+E275+E279+E282</f>
        <v>90.32</v>
      </c>
      <c r="F265" s="17">
        <f>+F269+F272+F275+F279+F282</f>
        <v>94.70000000000002</v>
      </c>
      <c r="G265" s="17">
        <f>+G269+G272+G275+G279+G282</f>
        <v>94.92</v>
      </c>
      <c r="H265" s="18">
        <f>SUM(D265:G265)</f>
        <v>340.67</v>
      </c>
      <c r="I265" s="17">
        <f>+I269+I272+I275+I279+I282</f>
        <v>26.839999999999996</v>
      </c>
      <c r="J265" s="17">
        <f>+J269+J272+J275+J279+J282</f>
        <v>30.55</v>
      </c>
      <c r="K265" s="17">
        <f>+K269+K272+K275+K279+K282</f>
        <v>38.24</v>
      </c>
      <c r="L265" s="17">
        <f>+L269+L272+L275+L279+L282</f>
        <v>40.44</v>
      </c>
      <c r="M265" s="18">
        <f>SUM(I265:L265)</f>
        <v>136.07</v>
      </c>
      <c r="N265" s="17">
        <f>+N269+N272+N275+N279+N282</f>
        <v>91.28</v>
      </c>
      <c r="O265" s="17">
        <f>+O269+O272+O275+O279+O282</f>
        <v>103.32000000000001</v>
      </c>
      <c r="P265" s="17">
        <f>+P269+P272+P275+P279+P282</f>
        <v>109.12</v>
      </c>
      <c r="Q265" s="17">
        <f>+Q269+Q272+Q275+Q279+Q282</f>
        <v>127.21000000000001</v>
      </c>
      <c r="R265" s="18">
        <f>SUM(N265:Q265)</f>
        <v>430.93000000000006</v>
      </c>
      <c r="S265" s="17">
        <f>+S269+S272+S275+S279+S282</f>
        <v>102.11999999999999</v>
      </c>
      <c r="T265" s="17">
        <f>+T269+T272+T275+T279+T282</f>
        <v>124.43</v>
      </c>
      <c r="U265" s="17">
        <f>+U269+U272+U275+U279+U282</f>
        <v>117.53999999999999</v>
      </c>
      <c r="V265" s="17">
        <f>+V269+V272+V275+V279+V282</f>
        <v>126.61000000000001</v>
      </c>
      <c r="W265" s="18">
        <f>SUM(S265:V265)</f>
        <v>470.70000000000005</v>
      </c>
      <c r="X265" s="17">
        <f>+X269+X272+X275+X279+X282</f>
        <v>90.68</v>
      </c>
      <c r="Y265" s="17">
        <f>+Y269+Y272+Y275+Y279+Y282</f>
        <v>124.77999999999999</v>
      </c>
      <c r="Z265" s="17">
        <f>+Z269+Z272+Z275+Z279+Z282</f>
        <v>134.01</v>
      </c>
      <c r="AA265" s="17">
        <f>+AA269+AA272+AA275+AA279+AA282</f>
        <v>138.06</v>
      </c>
      <c r="AB265" s="18">
        <f>SUM(X265:AA265)</f>
        <v>487.53</v>
      </c>
      <c r="AC265" s="17">
        <f aca="true" t="shared" si="243" ref="AC265:AL265">+AC269+AC272+AC275+AC279+AC282</f>
        <v>86.62</v>
      </c>
      <c r="AD265" s="17">
        <f t="shared" si="243"/>
        <v>109.14999999999999</v>
      </c>
      <c r="AE265" s="17">
        <f t="shared" si="243"/>
        <v>112.12</v>
      </c>
      <c r="AF265" s="17">
        <f t="shared" si="243"/>
        <v>106.87</v>
      </c>
      <c r="AG265" s="25">
        <f t="shared" si="243"/>
        <v>414.76</v>
      </c>
      <c r="AH265" s="27">
        <f t="shared" si="243"/>
        <v>67.58</v>
      </c>
      <c r="AI265" s="27">
        <f t="shared" si="243"/>
        <v>97.61</v>
      </c>
      <c r="AJ265" s="27">
        <f t="shared" si="243"/>
        <v>86.45</v>
      </c>
      <c r="AK265" s="27">
        <f t="shared" si="243"/>
        <v>96.5</v>
      </c>
      <c r="AL265" s="26">
        <f t="shared" si="243"/>
        <v>348.14</v>
      </c>
      <c r="AM265" s="23">
        <v>75.38000000000001</v>
      </c>
      <c r="AN265" s="23">
        <v>82.85999999999999</v>
      </c>
      <c r="AO265" s="23">
        <v>93.81</v>
      </c>
      <c r="AP265" s="23">
        <v>91.72</v>
      </c>
      <c r="AQ265" s="26">
        <f>+AQ269+AQ272+AQ275+AQ279+AQ282</f>
        <v>343.77</v>
      </c>
    </row>
    <row r="266" spans="1:43" ht="11.25">
      <c r="A266" s="16" t="s">
        <v>170</v>
      </c>
      <c r="B266" s="16" t="s">
        <v>170</v>
      </c>
      <c r="C266" s="16" t="s">
        <v>171</v>
      </c>
      <c r="D266" s="17">
        <f>+D270+D273+D277+D280+D283+D267</f>
        <v>20.66</v>
      </c>
      <c r="E266" s="17">
        <f>+E270+E273+E277+E280+E283+E267</f>
        <v>12.930000000000001</v>
      </c>
      <c r="F266" s="17">
        <f>+F270+F273+F277+F280+F283+F267</f>
        <v>18.38</v>
      </c>
      <c r="G266" s="17">
        <f>+G270+G273+G277+G280+G283+G267</f>
        <v>17.17</v>
      </c>
      <c r="H266" s="18">
        <f>SUM(D266:G266)</f>
        <v>69.14</v>
      </c>
      <c r="I266" s="17">
        <f>+I270+I273+I277+I280+I283+I267</f>
        <v>5.57</v>
      </c>
      <c r="J266" s="17">
        <f>+J270+J273+J277+J280+J283+J267</f>
        <v>7.260000000000001</v>
      </c>
      <c r="K266" s="17">
        <f>+K270+K273+K277+K280+K283+K267</f>
        <v>7.9</v>
      </c>
      <c r="L266" s="17">
        <f>+L270+L273+L277+L280+L283+L267</f>
        <v>8.68</v>
      </c>
      <c r="M266" s="18">
        <f>SUM(I266:L266)</f>
        <v>29.410000000000004</v>
      </c>
      <c r="N266" s="17">
        <f>+N270+N273+N277+N280+N283+N267</f>
        <v>12.46</v>
      </c>
      <c r="O266" s="17">
        <f>+O270+O273+O277+O280+O283+O267</f>
        <v>16.28</v>
      </c>
      <c r="P266" s="17">
        <f>+P270+P273+P277+P280+P283+P267</f>
        <v>18.91</v>
      </c>
      <c r="Q266" s="17">
        <f>+Q270+Q273+Q277+Q280+Q283+Q267</f>
        <v>18.41</v>
      </c>
      <c r="R266" s="18">
        <f>SUM(N266:Q266)</f>
        <v>66.06</v>
      </c>
      <c r="S266" s="17">
        <f>+S270+S273+S277+S280+S283+S267</f>
        <v>13.509999999999998</v>
      </c>
      <c r="T266" s="17">
        <f>+T270+T273+T277+T280+T283+T267</f>
        <v>16.509999999999998</v>
      </c>
      <c r="U266" s="17">
        <f>+U270+U273+U277+U280+U283+U267</f>
        <v>19.65</v>
      </c>
      <c r="V266" s="17">
        <f>+V270+V273+V277+V280+V283+V267</f>
        <v>18.69</v>
      </c>
      <c r="W266" s="18">
        <f>SUM(S266:V266)</f>
        <v>68.36</v>
      </c>
      <c r="X266" s="17">
        <f>+X270+X273+X277+X280+X283+X267</f>
        <v>14.459999999999999</v>
      </c>
      <c r="Y266" s="17">
        <f>+Y270+Y273+Y277+Y280+Y283+Y267</f>
        <v>17.54</v>
      </c>
      <c r="Z266" s="17">
        <f>+Z270+Z273+Z277+Z280+Z283+Z267</f>
        <v>19.900000000000002</v>
      </c>
      <c r="AA266" s="17">
        <f>+AA270+AA273+AA277+AA280+AA283+AA267</f>
        <v>20.58</v>
      </c>
      <c r="AB266" s="18">
        <f>SUM(X266:AA266)</f>
        <v>72.48</v>
      </c>
      <c r="AC266" s="17">
        <f aca="true" t="shared" si="244" ref="AC266:AL266">+AC270+AC273+AC277+AC280+AC283+AC267</f>
        <v>14.41</v>
      </c>
      <c r="AD266" s="17">
        <f t="shared" si="244"/>
        <v>19.299999999999997</v>
      </c>
      <c r="AE266" s="17">
        <f t="shared" si="244"/>
        <v>19.96</v>
      </c>
      <c r="AF266" s="17">
        <f t="shared" si="244"/>
        <v>17.3</v>
      </c>
      <c r="AG266" s="25">
        <f t="shared" si="244"/>
        <v>70.97</v>
      </c>
      <c r="AH266" s="27">
        <f t="shared" si="244"/>
        <v>14.12</v>
      </c>
      <c r="AI266" s="27">
        <f t="shared" si="244"/>
        <v>16.49</v>
      </c>
      <c r="AJ266" s="27">
        <f t="shared" si="244"/>
        <v>17.290000000000003</v>
      </c>
      <c r="AK266" s="27">
        <f t="shared" si="244"/>
        <v>16.06</v>
      </c>
      <c r="AL266" s="26">
        <f t="shared" si="244"/>
        <v>63.96000000000001</v>
      </c>
      <c r="AM266" s="23">
        <v>12.62</v>
      </c>
      <c r="AN266" s="23">
        <v>13.85</v>
      </c>
      <c r="AO266" s="23">
        <v>16.43</v>
      </c>
      <c r="AP266" s="23">
        <v>15.299999999999999</v>
      </c>
      <c r="AQ266" s="26">
        <f>+AQ270+AQ273+AQ277+AQ280+AQ283+AQ267</f>
        <v>58.2</v>
      </c>
    </row>
    <row r="267" spans="1:43" ht="11.25" customHeight="1">
      <c r="A267" s="16" t="s">
        <v>378</v>
      </c>
      <c r="B267" s="16" t="s">
        <v>379</v>
      </c>
      <c r="C267" s="16" t="s">
        <v>380</v>
      </c>
      <c r="D267" s="17">
        <v>0.04</v>
      </c>
      <c r="E267" s="17">
        <v>-0.02</v>
      </c>
      <c r="F267" s="17">
        <v>0.12</v>
      </c>
      <c r="G267" s="17">
        <v>0</v>
      </c>
      <c r="H267" s="18">
        <f>SUM(D267:G267)</f>
        <v>0.13999999999999999</v>
      </c>
      <c r="I267" s="17">
        <v>-0.02</v>
      </c>
      <c r="J267" s="17">
        <v>0.06</v>
      </c>
      <c r="K267" s="17">
        <v>-0.01</v>
      </c>
      <c r="L267" s="17">
        <v>0.08</v>
      </c>
      <c r="M267" s="18">
        <f>SUM(I267:L267)</f>
        <v>0.10999999999999999</v>
      </c>
      <c r="N267" s="17">
        <v>-0.02</v>
      </c>
      <c r="O267" s="17">
        <v>-0.39999999999999997</v>
      </c>
      <c r="P267" s="17">
        <v>-0.09000000000000001</v>
      </c>
      <c r="Q267" s="17">
        <v>-0.13</v>
      </c>
      <c r="R267" s="18">
        <f>SUM(N267:Q267)</f>
        <v>-0.64</v>
      </c>
      <c r="S267" s="17">
        <v>-0.07</v>
      </c>
      <c r="T267" s="17">
        <v>-0.39</v>
      </c>
      <c r="U267" s="17">
        <v>-0.13</v>
      </c>
      <c r="V267" s="17">
        <v>-0.14</v>
      </c>
      <c r="W267" s="18">
        <f>SUM(S267:V267)</f>
        <v>-0.7300000000000001</v>
      </c>
      <c r="X267" s="17">
        <v>0</v>
      </c>
      <c r="Y267" s="17">
        <v>-0.64</v>
      </c>
      <c r="Z267" s="17">
        <v>-0.26999999999999996</v>
      </c>
      <c r="AA267" s="17">
        <v>-0.15999999999999998</v>
      </c>
      <c r="AB267" s="18">
        <f>SUM(X267:AA267)</f>
        <v>-1.0699999999999998</v>
      </c>
      <c r="AC267" s="17">
        <v>-0.09</v>
      </c>
      <c r="AD267" s="17">
        <v>-0.51</v>
      </c>
      <c r="AE267" s="17">
        <v>-0.01</v>
      </c>
      <c r="AF267" s="17">
        <v>0.07</v>
      </c>
      <c r="AG267" s="25">
        <f>SUM(AC267:AF267)</f>
        <v>-0.54</v>
      </c>
      <c r="AH267" s="27">
        <v>0</v>
      </c>
      <c r="AI267" s="27">
        <v>0.15</v>
      </c>
      <c r="AJ267" s="27">
        <v>0</v>
      </c>
      <c r="AK267" s="27">
        <v>-0.019999999999999997</v>
      </c>
      <c r="AL267" s="26">
        <f>SUM(AH267:AK267)</f>
        <v>0.13</v>
      </c>
      <c r="AM267" s="23">
        <v>-0.039999999999999994</v>
      </c>
      <c r="AN267" s="23">
        <v>-0.060000000000000005</v>
      </c>
      <c r="AO267" s="23">
        <v>-0.049999999999999996</v>
      </c>
      <c r="AP267" s="23">
        <v>-0.029999999999999992</v>
      </c>
      <c r="AQ267" s="26">
        <f>SUM(AM267:AP267)</f>
        <v>-0.18</v>
      </c>
    </row>
    <row r="268" spans="1:43" ht="11.25">
      <c r="A268" s="30" t="s">
        <v>381</v>
      </c>
      <c r="B268" s="16" t="s">
        <v>382</v>
      </c>
      <c r="C268" s="16" t="s">
        <v>383</v>
      </c>
      <c r="D268" s="17">
        <f aca="true" t="shared" si="245" ref="D268:AQ268">D269-D270</f>
        <v>0</v>
      </c>
      <c r="E268" s="17">
        <f t="shared" si="245"/>
        <v>0</v>
      </c>
      <c r="F268" s="17">
        <f t="shared" si="245"/>
        <v>0</v>
      </c>
      <c r="G268" s="17">
        <f t="shared" si="245"/>
        <v>0</v>
      </c>
      <c r="H268" s="18">
        <f t="shared" si="245"/>
        <v>0</v>
      </c>
      <c r="I268" s="17">
        <f t="shared" si="245"/>
        <v>-0.01</v>
      </c>
      <c r="J268" s="17">
        <f t="shared" si="245"/>
        <v>0</v>
      </c>
      <c r="K268" s="17">
        <f t="shared" si="245"/>
        <v>0</v>
      </c>
      <c r="L268" s="17">
        <f t="shared" si="245"/>
        <v>0</v>
      </c>
      <c r="M268" s="18">
        <f t="shared" si="245"/>
        <v>-0.01</v>
      </c>
      <c r="N268" s="17">
        <f t="shared" si="245"/>
        <v>0</v>
      </c>
      <c r="O268" s="17">
        <f t="shared" si="245"/>
        <v>-0.02</v>
      </c>
      <c r="P268" s="17">
        <f t="shared" si="245"/>
        <v>-0.03</v>
      </c>
      <c r="Q268" s="17">
        <f t="shared" si="245"/>
        <v>0</v>
      </c>
      <c r="R268" s="18">
        <f t="shared" si="245"/>
        <v>-0.05</v>
      </c>
      <c r="S268" s="17">
        <f t="shared" si="245"/>
        <v>0</v>
      </c>
      <c r="T268" s="17">
        <f t="shared" si="245"/>
        <v>0</v>
      </c>
      <c r="U268" s="17">
        <f t="shared" si="245"/>
        <v>0</v>
      </c>
      <c r="V268" s="17">
        <f t="shared" si="245"/>
        <v>0</v>
      </c>
      <c r="W268" s="18">
        <f t="shared" si="245"/>
        <v>0</v>
      </c>
      <c r="X268" s="17">
        <f t="shared" si="245"/>
        <v>0</v>
      </c>
      <c r="Y268" s="17">
        <f t="shared" si="245"/>
        <v>0</v>
      </c>
      <c r="Z268" s="17">
        <f t="shared" si="245"/>
        <v>0</v>
      </c>
      <c r="AA268" s="17">
        <f t="shared" si="245"/>
        <v>0</v>
      </c>
      <c r="AB268" s="18">
        <f t="shared" si="245"/>
        <v>0</v>
      </c>
      <c r="AC268" s="17">
        <f t="shared" si="245"/>
        <v>0</v>
      </c>
      <c r="AD268" s="17">
        <f t="shared" si="245"/>
        <v>0</v>
      </c>
      <c r="AE268" s="17">
        <f t="shared" si="245"/>
        <v>0</v>
      </c>
      <c r="AF268" s="17">
        <f t="shared" si="245"/>
        <v>0</v>
      </c>
      <c r="AG268" s="18">
        <f t="shared" si="245"/>
        <v>0</v>
      </c>
      <c r="AH268" s="27">
        <f t="shared" si="245"/>
        <v>0</v>
      </c>
      <c r="AI268" s="27">
        <f t="shared" si="245"/>
        <v>0</v>
      </c>
      <c r="AJ268" s="27">
        <f t="shared" si="245"/>
        <v>0</v>
      </c>
      <c r="AK268" s="27">
        <f t="shared" si="245"/>
        <v>0</v>
      </c>
      <c r="AL268" s="29">
        <f t="shared" si="245"/>
        <v>0</v>
      </c>
      <c r="AM268" s="23">
        <f t="shared" si="245"/>
        <v>0</v>
      </c>
      <c r="AN268" s="23">
        <f t="shared" si="245"/>
        <v>0</v>
      </c>
      <c r="AO268" s="23">
        <f t="shared" si="245"/>
        <v>0</v>
      </c>
      <c r="AP268" s="23">
        <f t="shared" si="245"/>
        <v>0</v>
      </c>
      <c r="AQ268" s="29">
        <f t="shared" si="245"/>
        <v>0</v>
      </c>
    </row>
    <row r="269" spans="1:43" ht="11.25" hidden="1">
      <c r="A269" s="16" t="s">
        <v>294</v>
      </c>
      <c r="B269" s="16" t="s">
        <v>294</v>
      </c>
      <c r="C269" s="16" t="s">
        <v>295</v>
      </c>
      <c r="D269" s="17">
        <v>0</v>
      </c>
      <c r="E269" s="17">
        <v>0</v>
      </c>
      <c r="F269" s="17">
        <v>0</v>
      </c>
      <c r="G269" s="17">
        <v>0</v>
      </c>
      <c r="H269" s="18">
        <f>SUM(D269:G269)</f>
        <v>0</v>
      </c>
      <c r="I269" s="17">
        <v>0</v>
      </c>
      <c r="J269" s="17">
        <v>0</v>
      </c>
      <c r="K269" s="17">
        <v>0</v>
      </c>
      <c r="L269" s="17">
        <v>0</v>
      </c>
      <c r="M269" s="18">
        <f>SUM(I269:L269)</f>
        <v>0</v>
      </c>
      <c r="N269" s="17">
        <v>0</v>
      </c>
      <c r="O269" s="17">
        <v>0</v>
      </c>
      <c r="P269" s="17">
        <v>0</v>
      </c>
      <c r="Q269" s="17">
        <v>0</v>
      </c>
      <c r="R269" s="18">
        <f>SUM(N269:Q269)</f>
        <v>0</v>
      </c>
      <c r="S269" s="17">
        <v>0</v>
      </c>
      <c r="T269" s="17">
        <v>0</v>
      </c>
      <c r="U269" s="17">
        <v>0</v>
      </c>
      <c r="V269" s="17">
        <v>0</v>
      </c>
      <c r="W269" s="18"/>
      <c r="X269" s="17">
        <v>0</v>
      </c>
      <c r="Y269" s="17">
        <v>0</v>
      </c>
      <c r="Z269" s="17">
        <v>0</v>
      </c>
      <c r="AA269" s="17">
        <v>0</v>
      </c>
      <c r="AB269" s="20"/>
      <c r="AC269" s="17"/>
      <c r="AD269" s="17"/>
      <c r="AE269" s="17"/>
      <c r="AF269" s="17"/>
      <c r="AG269" s="20"/>
      <c r="AH269" s="27"/>
      <c r="AI269" s="27">
        <v>0</v>
      </c>
      <c r="AJ269" s="27">
        <v>0</v>
      </c>
      <c r="AK269" s="27">
        <v>0</v>
      </c>
      <c r="AL269" s="22"/>
      <c r="AM269" s="23">
        <v>0</v>
      </c>
      <c r="AN269" s="23">
        <v>0</v>
      </c>
      <c r="AO269" s="23">
        <v>0</v>
      </c>
      <c r="AP269" s="23">
        <v>0</v>
      </c>
      <c r="AQ269" s="22"/>
    </row>
    <row r="270" spans="1:43" ht="11.25">
      <c r="A270" s="16" t="s">
        <v>296</v>
      </c>
      <c r="B270" s="30" t="s">
        <v>296</v>
      </c>
      <c r="C270" s="30" t="s">
        <v>384</v>
      </c>
      <c r="D270" s="17">
        <v>0</v>
      </c>
      <c r="E270" s="17">
        <v>0</v>
      </c>
      <c r="F270" s="17">
        <v>0</v>
      </c>
      <c r="G270" s="17">
        <v>0</v>
      </c>
      <c r="H270" s="18">
        <f>SUM(D270:G270)</f>
        <v>0</v>
      </c>
      <c r="I270" s="17">
        <v>0.01</v>
      </c>
      <c r="J270" s="17">
        <v>0</v>
      </c>
      <c r="K270" s="17">
        <v>0</v>
      </c>
      <c r="L270" s="17">
        <v>0</v>
      </c>
      <c r="M270" s="18">
        <f>SUM(I270:L270)</f>
        <v>0.01</v>
      </c>
      <c r="N270" s="17">
        <v>0</v>
      </c>
      <c r="O270" s="17">
        <v>0.02</v>
      </c>
      <c r="P270" s="17">
        <v>0.03</v>
      </c>
      <c r="Q270" s="17">
        <v>0</v>
      </c>
      <c r="R270" s="18">
        <f>SUM(N270:Q270)</f>
        <v>0.05</v>
      </c>
      <c r="S270" s="17">
        <v>0</v>
      </c>
      <c r="T270" s="17">
        <v>0</v>
      </c>
      <c r="U270" s="17">
        <v>0</v>
      </c>
      <c r="V270" s="17">
        <v>0</v>
      </c>
      <c r="W270" s="18"/>
      <c r="X270" s="17">
        <v>0</v>
      </c>
      <c r="Y270" s="17">
        <v>0</v>
      </c>
      <c r="Z270" s="17">
        <v>0</v>
      </c>
      <c r="AA270" s="17">
        <v>0</v>
      </c>
      <c r="AB270" s="20"/>
      <c r="AC270" s="17"/>
      <c r="AD270" s="17"/>
      <c r="AE270" s="17"/>
      <c r="AF270" s="17"/>
      <c r="AG270" s="20"/>
      <c r="AH270" s="27"/>
      <c r="AI270" s="27">
        <v>0</v>
      </c>
      <c r="AJ270" s="27">
        <v>0</v>
      </c>
      <c r="AK270" s="27">
        <v>0</v>
      </c>
      <c r="AL270" s="22"/>
      <c r="AM270" s="23"/>
      <c r="AN270" s="23"/>
      <c r="AO270" s="23"/>
      <c r="AP270" s="23"/>
      <c r="AQ270" s="22"/>
    </row>
    <row r="271" spans="1:43" ht="11.25">
      <c r="A271" s="30" t="s">
        <v>385</v>
      </c>
      <c r="B271" s="30" t="s">
        <v>386</v>
      </c>
      <c r="C271" s="16" t="s">
        <v>387</v>
      </c>
      <c r="D271" s="17">
        <f aca="true" t="shared" si="246" ref="D271:AQ271">D272-D273</f>
        <v>0.08</v>
      </c>
      <c r="E271" s="17">
        <f t="shared" si="246"/>
        <v>0.09000000000000001</v>
      </c>
      <c r="F271" s="17">
        <f t="shared" si="246"/>
        <v>0.19</v>
      </c>
      <c r="G271" s="17">
        <f t="shared" si="246"/>
        <v>0.11000000000000001</v>
      </c>
      <c r="H271" s="18">
        <f t="shared" si="246"/>
        <v>0.47</v>
      </c>
      <c r="I271" s="17">
        <f t="shared" si="246"/>
        <v>0.33</v>
      </c>
      <c r="J271" s="17">
        <f t="shared" si="246"/>
        <v>0.16</v>
      </c>
      <c r="K271" s="17">
        <f t="shared" si="246"/>
        <v>0.2</v>
      </c>
      <c r="L271" s="17">
        <f t="shared" si="246"/>
        <v>0.3</v>
      </c>
      <c r="M271" s="18">
        <f t="shared" si="246"/>
        <v>0.99</v>
      </c>
      <c r="N271" s="17">
        <f t="shared" si="246"/>
        <v>0.28</v>
      </c>
      <c r="O271" s="17">
        <f t="shared" si="246"/>
        <v>0.29</v>
      </c>
      <c r="P271" s="17">
        <f t="shared" si="246"/>
        <v>0.28</v>
      </c>
      <c r="Q271" s="17">
        <f t="shared" si="246"/>
        <v>0.49</v>
      </c>
      <c r="R271" s="18">
        <f t="shared" si="246"/>
        <v>1.34</v>
      </c>
      <c r="S271" s="17">
        <f t="shared" si="246"/>
        <v>0.32</v>
      </c>
      <c r="T271" s="17">
        <f t="shared" si="246"/>
        <v>0.23</v>
      </c>
      <c r="U271" s="17">
        <f t="shared" si="246"/>
        <v>0.25</v>
      </c>
      <c r="V271" s="17">
        <f t="shared" si="246"/>
        <v>0.36000000000000004</v>
      </c>
      <c r="W271" s="18">
        <f t="shared" si="246"/>
        <v>1.1600000000000001</v>
      </c>
      <c r="X271" s="17">
        <f t="shared" si="246"/>
        <v>0.22999999999999998</v>
      </c>
      <c r="Y271" s="17">
        <f t="shared" si="246"/>
        <v>0.29999999999999993</v>
      </c>
      <c r="Z271" s="17">
        <f t="shared" si="246"/>
        <v>0.28</v>
      </c>
      <c r="AA271" s="17">
        <f t="shared" si="246"/>
        <v>0.37000000000000005</v>
      </c>
      <c r="AB271" s="25">
        <f t="shared" si="246"/>
        <v>1.18</v>
      </c>
      <c r="AC271" s="17">
        <f t="shared" si="246"/>
        <v>0.37</v>
      </c>
      <c r="AD271" s="17">
        <f t="shared" si="246"/>
        <v>0.37000000000000005</v>
      </c>
      <c r="AE271" s="17">
        <f t="shared" si="246"/>
        <v>0.37000000000000005</v>
      </c>
      <c r="AF271" s="17">
        <f t="shared" si="246"/>
        <v>0.45</v>
      </c>
      <c r="AG271" s="25">
        <f t="shared" si="246"/>
        <v>1.5599999999999998</v>
      </c>
      <c r="AH271" s="27">
        <f t="shared" si="246"/>
        <v>0.3</v>
      </c>
      <c r="AI271" s="27">
        <f t="shared" si="246"/>
        <v>0.55</v>
      </c>
      <c r="AJ271" s="27">
        <f t="shared" si="246"/>
        <v>0.32999999999999996</v>
      </c>
      <c r="AK271" s="27">
        <f t="shared" si="246"/>
        <v>0.39999999999999997</v>
      </c>
      <c r="AL271" s="26">
        <f t="shared" si="246"/>
        <v>1.58</v>
      </c>
      <c r="AM271" s="23">
        <f t="shared" si="246"/>
        <v>0.55</v>
      </c>
      <c r="AN271" s="23">
        <f t="shared" si="246"/>
        <v>0.77</v>
      </c>
      <c r="AO271" s="23">
        <f t="shared" si="246"/>
        <v>0.8200000000000001</v>
      </c>
      <c r="AP271" s="23">
        <f t="shared" si="246"/>
        <v>0.87</v>
      </c>
      <c r="AQ271" s="26">
        <f t="shared" si="246"/>
        <v>3.0100000000000002</v>
      </c>
    </row>
    <row r="272" spans="1:43" ht="11.25">
      <c r="A272" s="16" t="s">
        <v>294</v>
      </c>
      <c r="B272" s="16" t="s">
        <v>294</v>
      </c>
      <c r="C272" s="16" t="s">
        <v>295</v>
      </c>
      <c r="D272" s="17">
        <v>0.08</v>
      </c>
      <c r="E272" s="17">
        <v>0.1</v>
      </c>
      <c r="F272" s="17">
        <v>0.2</v>
      </c>
      <c r="G272" s="17">
        <v>0.11000000000000001</v>
      </c>
      <c r="H272" s="18">
        <f>SUM(D272:G272)</f>
        <v>0.49</v>
      </c>
      <c r="I272" s="17">
        <v>0.33</v>
      </c>
      <c r="J272" s="17">
        <v>0.16</v>
      </c>
      <c r="K272" s="17">
        <v>0.2</v>
      </c>
      <c r="L272" s="17">
        <v>0.31</v>
      </c>
      <c r="M272" s="18">
        <f>SUM(I272:L272)</f>
        <v>1</v>
      </c>
      <c r="N272" s="17">
        <v>0.28</v>
      </c>
      <c r="O272" s="17">
        <v>0.29</v>
      </c>
      <c r="P272" s="17">
        <v>0.28</v>
      </c>
      <c r="Q272" s="17">
        <v>0.49</v>
      </c>
      <c r="R272" s="18">
        <f>SUM(N272:Q272)</f>
        <v>1.34</v>
      </c>
      <c r="S272" s="17">
        <v>0.32</v>
      </c>
      <c r="T272" s="17">
        <v>0.24000000000000002</v>
      </c>
      <c r="U272" s="17">
        <v>0.27</v>
      </c>
      <c r="V272" s="17">
        <v>0.37000000000000005</v>
      </c>
      <c r="W272" s="18">
        <f>SUM(S272:V272)</f>
        <v>1.2000000000000002</v>
      </c>
      <c r="X272" s="17">
        <v>0.24</v>
      </c>
      <c r="Y272" s="17">
        <v>0.32999999999999996</v>
      </c>
      <c r="Z272" s="17">
        <v>0.32</v>
      </c>
      <c r="AA272" s="17">
        <v>0.37000000000000005</v>
      </c>
      <c r="AB272" s="20">
        <f>SUM(X272:AA272)</f>
        <v>1.26</v>
      </c>
      <c r="AC272" s="17">
        <v>0.37</v>
      </c>
      <c r="AD272" s="17">
        <v>0.37000000000000005</v>
      </c>
      <c r="AE272" s="17">
        <v>0.41000000000000003</v>
      </c>
      <c r="AF272" s="17">
        <v>0.45</v>
      </c>
      <c r="AG272" s="20">
        <f>SUM(AC272:AF272)</f>
        <v>1.5999999999999999</v>
      </c>
      <c r="AH272" s="27">
        <v>0.3</v>
      </c>
      <c r="AI272" s="27">
        <v>0.55</v>
      </c>
      <c r="AJ272" s="27">
        <v>0.32999999999999996</v>
      </c>
      <c r="AK272" s="27">
        <v>0.39999999999999997</v>
      </c>
      <c r="AL272" s="22">
        <f>SUM(AH272:AK272)</f>
        <v>1.58</v>
      </c>
      <c r="AM272" s="23">
        <v>0.55</v>
      </c>
      <c r="AN272" s="23">
        <v>0.77</v>
      </c>
      <c r="AO272" s="23">
        <v>0.8200000000000001</v>
      </c>
      <c r="AP272" s="23">
        <v>0.87</v>
      </c>
      <c r="AQ272" s="22">
        <f>SUM(AM272:AP272)</f>
        <v>3.0100000000000002</v>
      </c>
    </row>
    <row r="273" spans="1:43" ht="11.25">
      <c r="A273" s="16" t="s">
        <v>296</v>
      </c>
      <c r="B273" s="16" t="s">
        <v>296</v>
      </c>
      <c r="C273" s="16" t="s">
        <v>297</v>
      </c>
      <c r="D273" s="17">
        <v>0</v>
      </c>
      <c r="E273" s="17">
        <v>0.01</v>
      </c>
      <c r="F273" s="17">
        <v>0.01</v>
      </c>
      <c r="G273" s="17">
        <v>0</v>
      </c>
      <c r="H273" s="18">
        <f>SUM(D273:G273)</f>
        <v>0.02</v>
      </c>
      <c r="I273" s="17">
        <v>0</v>
      </c>
      <c r="J273" s="17">
        <v>0</v>
      </c>
      <c r="K273" s="17">
        <v>0</v>
      </c>
      <c r="L273" s="17">
        <v>0.01</v>
      </c>
      <c r="M273" s="18">
        <f>SUM(I273:L273)</f>
        <v>0.01</v>
      </c>
      <c r="N273" s="17">
        <v>0</v>
      </c>
      <c r="O273" s="17">
        <v>0</v>
      </c>
      <c r="P273" s="17">
        <v>0</v>
      </c>
      <c r="Q273" s="17">
        <v>0</v>
      </c>
      <c r="R273" s="18">
        <f>SUM(N273:Q273)</f>
        <v>0</v>
      </c>
      <c r="S273" s="17">
        <v>0</v>
      </c>
      <c r="T273" s="17">
        <v>0.01</v>
      </c>
      <c r="U273" s="17">
        <v>0.02</v>
      </c>
      <c r="V273" s="17">
        <v>0.01</v>
      </c>
      <c r="W273" s="18">
        <f>SUM(S273:V273)</f>
        <v>0.04</v>
      </c>
      <c r="X273" s="17">
        <v>0.01</v>
      </c>
      <c r="Y273" s="17">
        <v>0.03</v>
      </c>
      <c r="Z273" s="17">
        <v>0.04</v>
      </c>
      <c r="AA273" s="17">
        <v>0</v>
      </c>
      <c r="AB273" s="20">
        <f>SUM(X273:AA273)</f>
        <v>0.08</v>
      </c>
      <c r="AC273" s="17">
        <v>0</v>
      </c>
      <c r="AD273" s="17">
        <v>0</v>
      </c>
      <c r="AE273" s="17">
        <v>0.04</v>
      </c>
      <c r="AF273" s="17">
        <v>0</v>
      </c>
      <c r="AG273" s="20">
        <f>SUM(AC273:AF273)</f>
        <v>0.04</v>
      </c>
      <c r="AH273" s="27">
        <v>0</v>
      </c>
      <c r="AI273" s="27">
        <v>0</v>
      </c>
      <c r="AJ273" s="27">
        <v>0</v>
      </c>
      <c r="AK273" s="27">
        <v>0</v>
      </c>
      <c r="AL273" s="22">
        <f>SUM(AH273:AK273)</f>
        <v>0</v>
      </c>
      <c r="AM273" s="23">
        <v>0</v>
      </c>
      <c r="AN273" s="23">
        <v>0</v>
      </c>
      <c r="AO273" s="23">
        <v>0</v>
      </c>
      <c r="AP273" s="23">
        <v>0</v>
      </c>
      <c r="AQ273" s="22">
        <f>SUM(AM273:AP273)</f>
        <v>0</v>
      </c>
    </row>
    <row r="274" spans="1:43" ht="11.25" customHeight="1">
      <c r="A274" s="32" t="s">
        <v>388</v>
      </c>
      <c r="B274" s="30" t="s">
        <v>389</v>
      </c>
      <c r="C274" s="16" t="s">
        <v>390</v>
      </c>
      <c r="D274" s="17">
        <f aca="true" t="shared" si="247" ref="D274:AP274">+D275</f>
        <v>1.54</v>
      </c>
      <c r="E274" s="17">
        <f t="shared" si="247"/>
        <v>8.26</v>
      </c>
      <c r="F274" s="17">
        <f t="shared" si="247"/>
        <v>1.27</v>
      </c>
      <c r="G274" s="17">
        <f t="shared" si="247"/>
        <v>3.7199999999999998</v>
      </c>
      <c r="H274" s="18">
        <f t="shared" si="247"/>
        <v>14.79</v>
      </c>
      <c r="I274" s="17">
        <f t="shared" si="247"/>
        <v>1.07</v>
      </c>
      <c r="J274" s="17">
        <f t="shared" si="247"/>
        <v>2.3</v>
      </c>
      <c r="K274" s="17">
        <f t="shared" si="247"/>
        <v>1.49</v>
      </c>
      <c r="L274" s="17">
        <f t="shared" si="247"/>
        <v>3.2699999999999996</v>
      </c>
      <c r="M274" s="18">
        <f t="shared" si="247"/>
        <v>8.129999999999999</v>
      </c>
      <c r="N274" s="17">
        <f t="shared" si="247"/>
        <v>2.25</v>
      </c>
      <c r="O274" s="17">
        <f t="shared" si="247"/>
        <v>2.93</v>
      </c>
      <c r="P274" s="17">
        <f t="shared" si="247"/>
        <v>1.49</v>
      </c>
      <c r="Q274" s="17">
        <f t="shared" si="247"/>
        <v>2.29</v>
      </c>
      <c r="R274" s="18">
        <f t="shared" si="247"/>
        <v>8.96</v>
      </c>
      <c r="S274" s="17">
        <f t="shared" si="247"/>
        <v>2.3899999999999997</v>
      </c>
      <c r="T274" s="17">
        <f t="shared" si="247"/>
        <v>4.6</v>
      </c>
      <c r="U274" s="17">
        <f t="shared" si="247"/>
        <v>6.619999999999999</v>
      </c>
      <c r="V274" s="17">
        <f t="shared" si="247"/>
        <v>4.390000000000001</v>
      </c>
      <c r="W274" s="18">
        <f t="shared" si="247"/>
        <v>18</v>
      </c>
      <c r="X274" s="17">
        <f t="shared" si="247"/>
        <v>2.52</v>
      </c>
      <c r="Y274" s="17">
        <f t="shared" si="247"/>
        <v>1.53</v>
      </c>
      <c r="Z274" s="17">
        <f t="shared" si="247"/>
        <v>1.08</v>
      </c>
      <c r="AA274" s="17">
        <f t="shared" si="247"/>
        <v>3.2199999999999998</v>
      </c>
      <c r="AB274" s="18">
        <f t="shared" si="247"/>
        <v>8.35</v>
      </c>
      <c r="AC274" s="17">
        <f t="shared" si="247"/>
        <v>1.07</v>
      </c>
      <c r="AD274" s="17">
        <f t="shared" si="247"/>
        <v>1.29</v>
      </c>
      <c r="AE274" s="17">
        <f t="shared" si="247"/>
        <v>1.02</v>
      </c>
      <c r="AF274" s="17">
        <f t="shared" si="247"/>
        <v>0.87</v>
      </c>
      <c r="AG274" s="25">
        <f>AG275</f>
        <v>4.25</v>
      </c>
      <c r="AH274" s="27">
        <f t="shared" si="247"/>
        <v>0.44999999999999996</v>
      </c>
      <c r="AI274" s="27">
        <f t="shared" si="247"/>
        <v>0.9299999999999999</v>
      </c>
      <c r="AJ274" s="27">
        <f t="shared" si="247"/>
        <v>1.1700000000000002</v>
      </c>
      <c r="AK274" s="27">
        <f t="shared" si="247"/>
        <v>2.37</v>
      </c>
      <c r="AL274" s="26">
        <f>AL275</f>
        <v>4.92</v>
      </c>
      <c r="AM274" s="23">
        <f t="shared" si="247"/>
        <v>1.88</v>
      </c>
      <c r="AN274" s="23">
        <f t="shared" si="247"/>
        <v>1.07</v>
      </c>
      <c r="AO274" s="23">
        <f t="shared" si="247"/>
        <v>1.04</v>
      </c>
      <c r="AP274" s="23">
        <f t="shared" si="247"/>
        <v>1.49</v>
      </c>
      <c r="AQ274" s="26">
        <f>AQ275</f>
        <v>5.48</v>
      </c>
    </row>
    <row r="275" spans="1:43" ht="11.25">
      <c r="A275" s="16" t="s">
        <v>294</v>
      </c>
      <c r="B275" s="16" t="s">
        <v>294</v>
      </c>
      <c r="C275" s="16" t="s">
        <v>295</v>
      </c>
      <c r="D275" s="17">
        <v>1.54</v>
      </c>
      <c r="E275" s="17">
        <v>8.26</v>
      </c>
      <c r="F275" s="17">
        <v>1.27</v>
      </c>
      <c r="G275" s="17">
        <v>3.7199999999999998</v>
      </c>
      <c r="H275" s="18">
        <f>SUM(D275:G275)</f>
        <v>14.79</v>
      </c>
      <c r="I275" s="17">
        <v>1.07</v>
      </c>
      <c r="J275" s="17">
        <v>2.3</v>
      </c>
      <c r="K275" s="17">
        <v>1.49</v>
      </c>
      <c r="L275" s="17">
        <v>3.2699999999999996</v>
      </c>
      <c r="M275" s="18">
        <f>SUM(I275:L275)</f>
        <v>8.129999999999999</v>
      </c>
      <c r="N275" s="17">
        <v>2.25</v>
      </c>
      <c r="O275" s="17">
        <v>2.93</v>
      </c>
      <c r="P275" s="17">
        <v>1.49</v>
      </c>
      <c r="Q275" s="17">
        <v>2.29</v>
      </c>
      <c r="R275" s="18">
        <f>SUM(N275:Q275)</f>
        <v>8.96</v>
      </c>
      <c r="S275" s="17">
        <v>2.3899999999999997</v>
      </c>
      <c r="T275" s="17">
        <v>4.6</v>
      </c>
      <c r="U275" s="17">
        <v>6.619999999999999</v>
      </c>
      <c r="V275" s="17">
        <v>4.390000000000001</v>
      </c>
      <c r="W275" s="18">
        <f>SUM(S275:V275)</f>
        <v>18</v>
      </c>
      <c r="X275" s="17">
        <v>2.52</v>
      </c>
      <c r="Y275" s="17">
        <v>1.53</v>
      </c>
      <c r="Z275" s="17">
        <v>1.08</v>
      </c>
      <c r="AA275" s="17">
        <v>3.2199999999999998</v>
      </c>
      <c r="AB275" s="20">
        <f>SUM(X275:AA275)</f>
        <v>8.35</v>
      </c>
      <c r="AC275" s="17">
        <v>1.07</v>
      </c>
      <c r="AD275" s="17">
        <v>1.29</v>
      </c>
      <c r="AE275" s="17">
        <v>1.02</v>
      </c>
      <c r="AF275" s="17">
        <v>0.87</v>
      </c>
      <c r="AG275" s="20">
        <f>SUM(AC275:AF275)</f>
        <v>4.25</v>
      </c>
      <c r="AH275" s="27">
        <v>0.44999999999999996</v>
      </c>
      <c r="AI275" s="27">
        <v>0.9299999999999999</v>
      </c>
      <c r="AJ275" s="27">
        <v>1.1700000000000002</v>
      </c>
      <c r="AK275" s="27">
        <v>2.37</v>
      </c>
      <c r="AL275" s="22">
        <f>SUM(AH275:AK275)</f>
        <v>4.92</v>
      </c>
      <c r="AM275" s="23">
        <v>1.88</v>
      </c>
      <c r="AN275" s="23">
        <v>1.07</v>
      </c>
      <c r="AO275" s="23">
        <v>1.04</v>
      </c>
      <c r="AP275" s="23">
        <v>1.49</v>
      </c>
      <c r="AQ275" s="22">
        <f>SUM(AM275:AP275)</f>
        <v>5.48</v>
      </c>
    </row>
    <row r="276" spans="1:43" ht="11.25">
      <c r="A276" s="32" t="s">
        <v>391</v>
      </c>
      <c r="B276" s="30" t="s">
        <v>392</v>
      </c>
      <c r="C276" s="16" t="s">
        <v>393</v>
      </c>
      <c r="D276" s="17">
        <f aca="true" t="shared" si="248" ref="D276:AQ276">-D277</f>
        <v>-2.67</v>
      </c>
      <c r="E276" s="17">
        <f t="shared" si="248"/>
        <v>-3.05</v>
      </c>
      <c r="F276" s="17">
        <f t="shared" si="248"/>
        <v>-8.41</v>
      </c>
      <c r="G276" s="17">
        <f t="shared" si="248"/>
        <v>-4.77</v>
      </c>
      <c r="H276" s="18">
        <f t="shared" si="248"/>
        <v>-18.9</v>
      </c>
      <c r="I276" s="17">
        <f t="shared" si="248"/>
        <v>-1.8</v>
      </c>
      <c r="J276" s="17">
        <f t="shared" si="248"/>
        <v>-3.17</v>
      </c>
      <c r="K276" s="17">
        <f t="shared" si="248"/>
        <v>-3.04</v>
      </c>
      <c r="L276" s="17">
        <f t="shared" si="248"/>
        <v>-2.84</v>
      </c>
      <c r="M276" s="18">
        <f t="shared" si="248"/>
        <v>-10.85</v>
      </c>
      <c r="N276" s="17">
        <f t="shared" si="248"/>
        <v>-2.0700000000000003</v>
      </c>
      <c r="O276" s="17">
        <f t="shared" si="248"/>
        <v>-2.3</v>
      </c>
      <c r="P276" s="17">
        <f t="shared" si="248"/>
        <v>-2.9299999999999997</v>
      </c>
      <c r="Q276" s="17">
        <f t="shared" si="248"/>
        <v>-2.92</v>
      </c>
      <c r="R276" s="18">
        <f t="shared" si="248"/>
        <v>-10.219999999999999</v>
      </c>
      <c r="S276" s="17">
        <f t="shared" si="248"/>
        <v>-0.89</v>
      </c>
      <c r="T276" s="17">
        <f t="shared" si="248"/>
        <v>-0.6300000000000001</v>
      </c>
      <c r="U276" s="17">
        <f t="shared" si="248"/>
        <v>-3.2299999999999995</v>
      </c>
      <c r="V276" s="17">
        <f t="shared" si="248"/>
        <v>-2.45</v>
      </c>
      <c r="W276" s="18">
        <f t="shared" si="248"/>
        <v>-7.2</v>
      </c>
      <c r="X276" s="17">
        <f t="shared" si="248"/>
        <v>-2.08</v>
      </c>
      <c r="Y276" s="17">
        <f t="shared" si="248"/>
        <v>-2.33</v>
      </c>
      <c r="Z276" s="17">
        <f t="shared" si="248"/>
        <v>-1.71</v>
      </c>
      <c r="AA276" s="17">
        <f t="shared" si="248"/>
        <v>-2.68</v>
      </c>
      <c r="AB276" s="18">
        <f t="shared" si="248"/>
        <v>-8.8</v>
      </c>
      <c r="AC276" s="17">
        <f t="shared" si="248"/>
        <v>-2.01</v>
      </c>
      <c r="AD276" s="17">
        <f t="shared" si="248"/>
        <v>-2.98</v>
      </c>
      <c r="AE276" s="17">
        <f t="shared" si="248"/>
        <v>-1.92</v>
      </c>
      <c r="AF276" s="17">
        <f t="shared" si="248"/>
        <v>-1.99</v>
      </c>
      <c r="AG276" s="25">
        <f t="shared" si="248"/>
        <v>-8.9</v>
      </c>
      <c r="AH276" s="27">
        <f t="shared" si="248"/>
        <v>-0.91</v>
      </c>
      <c r="AI276" s="27">
        <f t="shared" si="248"/>
        <v>-1.38</v>
      </c>
      <c r="AJ276" s="27">
        <f t="shared" si="248"/>
        <v>-1.6600000000000001</v>
      </c>
      <c r="AK276" s="27">
        <f t="shared" si="248"/>
        <v>-1.8699999999999999</v>
      </c>
      <c r="AL276" s="26">
        <f t="shared" si="248"/>
        <v>-5.82</v>
      </c>
      <c r="AM276" s="23">
        <f t="shared" si="248"/>
        <v>-1.74</v>
      </c>
      <c r="AN276" s="23">
        <f t="shared" si="248"/>
        <v>-1.21</v>
      </c>
      <c r="AO276" s="23">
        <f t="shared" si="248"/>
        <v>-1.54</v>
      </c>
      <c r="AP276" s="23">
        <f t="shared" si="248"/>
        <v>-2.14</v>
      </c>
      <c r="AQ276" s="26">
        <f t="shared" si="248"/>
        <v>-6.630000000000001</v>
      </c>
    </row>
    <row r="277" spans="1:43" ht="11.25">
      <c r="A277" s="16" t="s">
        <v>296</v>
      </c>
      <c r="B277" s="16" t="s">
        <v>296</v>
      </c>
      <c r="C277" s="16" t="s">
        <v>297</v>
      </c>
      <c r="D277" s="17">
        <v>2.67</v>
      </c>
      <c r="E277" s="17">
        <v>3.05</v>
      </c>
      <c r="F277" s="17">
        <v>8.41</v>
      </c>
      <c r="G277" s="17">
        <v>4.77</v>
      </c>
      <c r="H277" s="18">
        <f>SUM(D277:G277)</f>
        <v>18.9</v>
      </c>
      <c r="I277" s="17">
        <v>1.8</v>
      </c>
      <c r="J277" s="17">
        <v>3.17</v>
      </c>
      <c r="K277" s="17">
        <v>3.04</v>
      </c>
      <c r="L277" s="17">
        <v>2.84</v>
      </c>
      <c r="M277" s="18">
        <f>SUM(I277:L277)</f>
        <v>10.85</v>
      </c>
      <c r="N277" s="17">
        <v>2.0700000000000003</v>
      </c>
      <c r="O277" s="17">
        <v>2.3</v>
      </c>
      <c r="P277" s="17">
        <v>2.9299999999999997</v>
      </c>
      <c r="Q277" s="17">
        <v>2.92</v>
      </c>
      <c r="R277" s="18">
        <f>SUM(N277:Q277)</f>
        <v>10.219999999999999</v>
      </c>
      <c r="S277" s="17">
        <v>0.89</v>
      </c>
      <c r="T277" s="17">
        <v>0.6300000000000001</v>
      </c>
      <c r="U277" s="17">
        <v>3.2299999999999995</v>
      </c>
      <c r="V277" s="17">
        <v>2.45</v>
      </c>
      <c r="W277" s="18">
        <f>SUM(S277:V277)</f>
        <v>7.2</v>
      </c>
      <c r="X277" s="17">
        <v>2.08</v>
      </c>
      <c r="Y277" s="17">
        <v>2.33</v>
      </c>
      <c r="Z277" s="17">
        <v>1.71</v>
      </c>
      <c r="AA277" s="17">
        <v>2.68</v>
      </c>
      <c r="AB277" s="20">
        <f>SUM(X277:AA277)</f>
        <v>8.8</v>
      </c>
      <c r="AC277" s="17">
        <v>2.01</v>
      </c>
      <c r="AD277" s="17">
        <v>2.98</v>
      </c>
      <c r="AE277" s="17">
        <v>1.92</v>
      </c>
      <c r="AF277" s="17">
        <v>1.99</v>
      </c>
      <c r="AG277" s="20">
        <f>SUM(AC277:AF277)</f>
        <v>8.9</v>
      </c>
      <c r="AH277" s="27">
        <v>0.91</v>
      </c>
      <c r="AI277" s="27">
        <v>1.38</v>
      </c>
      <c r="AJ277" s="27">
        <v>1.6600000000000001</v>
      </c>
      <c r="AK277" s="27">
        <v>1.8699999999999999</v>
      </c>
      <c r="AL277" s="22">
        <f>SUM(AH277:AK277)</f>
        <v>5.82</v>
      </c>
      <c r="AM277" s="23">
        <v>1.74</v>
      </c>
      <c r="AN277" s="23">
        <v>1.21</v>
      </c>
      <c r="AO277" s="23">
        <v>1.54</v>
      </c>
      <c r="AP277" s="23">
        <v>2.14</v>
      </c>
      <c r="AQ277" s="22">
        <f>SUM(AM277:AP277)</f>
        <v>6.630000000000001</v>
      </c>
    </row>
    <row r="278" spans="1:43" ht="11.25" customHeight="1">
      <c r="A278" s="30" t="s">
        <v>394</v>
      </c>
      <c r="B278" s="30" t="s">
        <v>395</v>
      </c>
      <c r="C278" s="16" t="s">
        <v>396</v>
      </c>
      <c r="D278" s="17">
        <f aca="true" t="shared" si="249" ref="D278:AQ278">D279-D280</f>
        <v>17.349999999999998</v>
      </c>
      <c r="E278" s="17">
        <f t="shared" si="249"/>
        <v>24.320000000000004</v>
      </c>
      <c r="F278" s="17">
        <f t="shared" si="249"/>
        <v>30.340000000000003</v>
      </c>
      <c r="G278" s="17">
        <f t="shared" si="249"/>
        <v>28.23</v>
      </c>
      <c r="H278" s="18">
        <f t="shared" si="249"/>
        <v>100.24000000000001</v>
      </c>
      <c r="I278" s="17">
        <f t="shared" si="249"/>
        <v>21.589999999999996</v>
      </c>
      <c r="J278" s="17">
        <f t="shared" si="249"/>
        <v>25.05</v>
      </c>
      <c r="K278" s="17">
        <f t="shared" si="249"/>
        <v>33.18</v>
      </c>
      <c r="L278" s="17">
        <f t="shared" si="249"/>
        <v>32.89</v>
      </c>
      <c r="M278" s="18">
        <f t="shared" si="249"/>
        <v>112.71000000000001</v>
      </c>
      <c r="N278" s="17">
        <f t="shared" si="249"/>
        <v>21.64</v>
      </c>
      <c r="O278" s="17">
        <f t="shared" si="249"/>
        <v>22.93</v>
      </c>
      <c r="P278" s="17">
        <f t="shared" si="249"/>
        <v>23.06</v>
      </c>
      <c r="Q278" s="17">
        <f t="shared" si="249"/>
        <v>26.69</v>
      </c>
      <c r="R278" s="18">
        <f t="shared" si="249"/>
        <v>94.31999999999998</v>
      </c>
      <c r="S278" s="17">
        <f t="shared" si="249"/>
        <v>24.209999999999997</v>
      </c>
      <c r="T278" s="17">
        <f t="shared" si="249"/>
        <v>23.470000000000002</v>
      </c>
      <c r="U278" s="17">
        <f t="shared" si="249"/>
        <v>24.009999999999998</v>
      </c>
      <c r="V278" s="17">
        <f t="shared" si="249"/>
        <v>38.8</v>
      </c>
      <c r="W278" s="18">
        <f t="shared" si="249"/>
        <v>110.48999999999998</v>
      </c>
      <c r="X278" s="17">
        <f t="shared" si="249"/>
        <v>24.749999999999996</v>
      </c>
      <c r="Y278" s="17">
        <f t="shared" si="249"/>
        <v>26.689999999999998</v>
      </c>
      <c r="Z278" s="17">
        <f t="shared" si="249"/>
        <v>32</v>
      </c>
      <c r="AA278" s="17">
        <f t="shared" si="249"/>
        <v>34.44</v>
      </c>
      <c r="AB278" s="25">
        <f t="shared" si="249"/>
        <v>117.88</v>
      </c>
      <c r="AC278" s="17">
        <f t="shared" si="249"/>
        <v>29.11</v>
      </c>
      <c r="AD278" s="17">
        <f t="shared" si="249"/>
        <v>35.059999999999995</v>
      </c>
      <c r="AE278" s="17">
        <f t="shared" si="249"/>
        <v>34.59</v>
      </c>
      <c r="AF278" s="17">
        <f t="shared" si="249"/>
        <v>39.160000000000004</v>
      </c>
      <c r="AG278" s="25">
        <f t="shared" si="249"/>
        <v>137.92</v>
      </c>
      <c r="AH278" s="27">
        <f t="shared" si="249"/>
        <v>28.17</v>
      </c>
      <c r="AI278" s="27">
        <f t="shared" si="249"/>
        <v>26.86</v>
      </c>
      <c r="AJ278" s="27">
        <f t="shared" si="249"/>
        <v>26.200000000000003</v>
      </c>
      <c r="AK278" s="27">
        <f t="shared" si="249"/>
        <v>34</v>
      </c>
      <c r="AL278" s="26">
        <f t="shared" si="249"/>
        <v>115.23</v>
      </c>
      <c r="AM278" s="23">
        <f t="shared" si="249"/>
        <v>22.98</v>
      </c>
      <c r="AN278" s="23">
        <f t="shared" si="249"/>
        <v>25.29</v>
      </c>
      <c r="AO278" s="23">
        <f t="shared" si="249"/>
        <v>25.55</v>
      </c>
      <c r="AP278" s="23">
        <f t="shared" si="249"/>
        <v>29.61</v>
      </c>
      <c r="AQ278" s="26">
        <f t="shared" si="249"/>
        <v>103.43</v>
      </c>
    </row>
    <row r="279" spans="1:43" ht="11.25">
      <c r="A279" s="16" t="s">
        <v>294</v>
      </c>
      <c r="B279" s="16" t="s">
        <v>294</v>
      </c>
      <c r="C279" s="16" t="s">
        <v>295</v>
      </c>
      <c r="D279" s="17">
        <v>17.61</v>
      </c>
      <c r="E279" s="17">
        <v>24.630000000000003</v>
      </c>
      <c r="F279" s="17">
        <v>30.610000000000003</v>
      </c>
      <c r="G279" s="17">
        <v>28.56</v>
      </c>
      <c r="H279" s="18">
        <f>SUM(D279:G279)</f>
        <v>101.41000000000001</v>
      </c>
      <c r="I279" s="17">
        <v>22.009999999999998</v>
      </c>
      <c r="J279" s="17">
        <v>25.37</v>
      </c>
      <c r="K279" s="17">
        <v>33.45</v>
      </c>
      <c r="L279" s="17">
        <v>33.29</v>
      </c>
      <c r="M279" s="18">
        <f>SUM(I279:L279)</f>
        <v>114.12</v>
      </c>
      <c r="N279" s="17">
        <v>22.1</v>
      </c>
      <c r="O279" s="17">
        <v>23.48</v>
      </c>
      <c r="P279" s="17">
        <v>23.599999999999998</v>
      </c>
      <c r="Q279" s="17">
        <v>27.18</v>
      </c>
      <c r="R279" s="18">
        <f>SUM(N279:Q279)</f>
        <v>96.35999999999999</v>
      </c>
      <c r="S279" s="17">
        <v>24.779999999999998</v>
      </c>
      <c r="T279" s="17">
        <v>24.37</v>
      </c>
      <c r="U279" s="17">
        <v>24.18</v>
      </c>
      <c r="V279" s="17">
        <v>39.339999999999996</v>
      </c>
      <c r="W279" s="18">
        <f>SUM(S279:V279)</f>
        <v>112.66999999999999</v>
      </c>
      <c r="X279" s="17">
        <v>25.349999999999998</v>
      </c>
      <c r="Y279" s="17">
        <v>27.099999999999998</v>
      </c>
      <c r="Z279" s="17">
        <v>32.83</v>
      </c>
      <c r="AA279" s="17">
        <v>35.58</v>
      </c>
      <c r="AB279" s="20">
        <f>SUM(X279:AA279)</f>
        <v>120.86</v>
      </c>
      <c r="AC279" s="17">
        <v>29.759999999999998</v>
      </c>
      <c r="AD279" s="17">
        <v>35.69</v>
      </c>
      <c r="AE279" s="17">
        <v>34.910000000000004</v>
      </c>
      <c r="AF279" s="17">
        <v>39.86000000000001</v>
      </c>
      <c r="AG279" s="20">
        <f>SUM(AC279:AF279)</f>
        <v>140.22</v>
      </c>
      <c r="AH279" s="27">
        <v>28.82</v>
      </c>
      <c r="AI279" s="27">
        <v>27.46</v>
      </c>
      <c r="AJ279" s="27">
        <v>26.630000000000003</v>
      </c>
      <c r="AK279" s="27">
        <v>34.39</v>
      </c>
      <c r="AL279" s="22">
        <f>SUM(AH279:AK279)</f>
        <v>117.3</v>
      </c>
      <c r="AM279" s="23">
        <v>23.38</v>
      </c>
      <c r="AN279" s="23">
        <v>25.669999999999998</v>
      </c>
      <c r="AO279" s="23">
        <v>25.98</v>
      </c>
      <c r="AP279" s="23">
        <v>29.919999999999998</v>
      </c>
      <c r="AQ279" s="22">
        <f>SUM(AM279:AP279)</f>
        <v>104.95</v>
      </c>
    </row>
    <row r="280" spans="1:43" ht="11.25">
      <c r="A280" s="16" t="s">
        <v>296</v>
      </c>
      <c r="B280" s="16" t="s">
        <v>296</v>
      </c>
      <c r="C280" s="16" t="s">
        <v>297</v>
      </c>
      <c r="D280" s="17">
        <v>0.26</v>
      </c>
      <c r="E280" s="17">
        <v>0.30999999999999994</v>
      </c>
      <c r="F280" s="17">
        <v>0.27</v>
      </c>
      <c r="G280" s="17">
        <v>0.32999999999999996</v>
      </c>
      <c r="H280" s="18">
        <f>SUM(D280:G280)</f>
        <v>1.17</v>
      </c>
      <c r="I280" s="17">
        <v>0.42000000000000004</v>
      </c>
      <c r="J280" s="17">
        <v>0.32</v>
      </c>
      <c r="K280" s="17">
        <v>0.27</v>
      </c>
      <c r="L280" s="17">
        <v>0.4</v>
      </c>
      <c r="M280" s="18">
        <f>SUM(I280:L280)</f>
        <v>1.4100000000000001</v>
      </c>
      <c r="N280" s="17">
        <v>0.45999999999999996</v>
      </c>
      <c r="O280" s="17">
        <v>0.55</v>
      </c>
      <c r="P280" s="17">
        <v>0.54</v>
      </c>
      <c r="Q280" s="17">
        <v>0.49</v>
      </c>
      <c r="R280" s="18">
        <f>SUM(N280:Q280)</f>
        <v>2.04</v>
      </c>
      <c r="S280" s="17">
        <v>0.5700000000000001</v>
      </c>
      <c r="T280" s="17">
        <v>0.8999999999999999</v>
      </c>
      <c r="U280" s="17">
        <v>0.17</v>
      </c>
      <c r="V280" s="17">
        <v>0.54</v>
      </c>
      <c r="W280" s="18">
        <f>SUM(S280:V280)</f>
        <v>2.1799999999999997</v>
      </c>
      <c r="X280" s="17">
        <v>0.6000000000000001</v>
      </c>
      <c r="Y280" s="17">
        <v>0.41</v>
      </c>
      <c r="Z280" s="17">
        <v>0.8300000000000001</v>
      </c>
      <c r="AA280" s="17">
        <v>1.14</v>
      </c>
      <c r="AB280" s="20">
        <f>SUM(X280:AA280)</f>
        <v>2.98</v>
      </c>
      <c r="AC280" s="17">
        <v>0.6499999999999999</v>
      </c>
      <c r="AD280" s="17">
        <v>0.63</v>
      </c>
      <c r="AE280" s="17">
        <v>0.32</v>
      </c>
      <c r="AF280" s="17">
        <v>0.7000000000000001</v>
      </c>
      <c r="AG280" s="20">
        <f>SUM(AC280:AF280)</f>
        <v>2.3</v>
      </c>
      <c r="AH280" s="27">
        <v>0.6500000000000001</v>
      </c>
      <c r="AI280" s="27">
        <v>0.6</v>
      </c>
      <c r="AJ280" s="27">
        <v>0.43</v>
      </c>
      <c r="AK280" s="27">
        <v>0.38999999999999996</v>
      </c>
      <c r="AL280" s="22">
        <f>SUM(AH280:AK280)</f>
        <v>2.07</v>
      </c>
      <c r="AM280" s="23">
        <v>0.4</v>
      </c>
      <c r="AN280" s="23">
        <v>0.38</v>
      </c>
      <c r="AO280" s="23">
        <v>0.43</v>
      </c>
      <c r="AP280" s="23">
        <v>0.31</v>
      </c>
      <c r="AQ280" s="22">
        <f>SUM(AM280:AP280)</f>
        <v>1.52</v>
      </c>
    </row>
    <row r="281" spans="1:43" ht="11.25">
      <c r="A281" s="30" t="s">
        <v>397</v>
      </c>
      <c r="B281" s="30" t="s">
        <v>398</v>
      </c>
      <c r="C281" s="16" t="s">
        <v>399</v>
      </c>
      <c r="D281" s="17">
        <f aca="true" t="shared" si="250" ref="D281:AQ281">D282-D283</f>
        <v>23.81</v>
      </c>
      <c r="E281" s="17">
        <f t="shared" si="250"/>
        <v>47.75</v>
      </c>
      <c r="F281" s="17">
        <f t="shared" si="250"/>
        <v>53.050000000000004</v>
      </c>
      <c r="G281" s="17">
        <f t="shared" si="250"/>
        <v>50.46</v>
      </c>
      <c r="H281" s="18">
        <f t="shared" si="250"/>
        <v>175.07</v>
      </c>
      <c r="I281" s="17">
        <f t="shared" si="250"/>
        <v>0.07000000000000028</v>
      </c>
      <c r="J281" s="17">
        <f t="shared" si="250"/>
        <v>-0.9900000000000011</v>
      </c>
      <c r="K281" s="17">
        <f t="shared" si="250"/>
        <v>-1.5000000000000009</v>
      </c>
      <c r="L281" s="17">
        <f t="shared" si="250"/>
        <v>-1.7800000000000002</v>
      </c>
      <c r="M281" s="18">
        <f t="shared" si="250"/>
        <v>-4.200000000000003</v>
      </c>
      <c r="N281" s="17">
        <f t="shared" si="250"/>
        <v>56.69999999999999</v>
      </c>
      <c r="O281" s="17">
        <f t="shared" si="250"/>
        <v>62.81</v>
      </c>
      <c r="P281" s="17">
        <f t="shared" si="250"/>
        <v>68.25</v>
      </c>
      <c r="Q281" s="17">
        <f t="shared" si="250"/>
        <v>82.12</v>
      </c>
      <c r="R281" s="18">
        <f t="shared" si="250"/>
        <v>269.88</v>
      </c>
      <c r="S281" s="17">
        <f t="shared" si="250"/>
        <v>62.51</v>
      </c>
      <c r="T281" s="17">
        <f t="shared" si="250"/>
        <v>79.86</v>
      </c>
      <c r="U281" s="17">
        <f t="shared" si="250"/>
        <v>70.11</v>
      </c>
      <c r="V281" s="17">
        <f t="shared" si="250"/>
        <v>66.68000000000002</v>
      </c>
      <c r="W281" s="18">
        <f t="shared" si="250"/>
        <v>279.16</v>
      </c>
      <c r="X281" s="17">
        <f t="shared" si="250"/>
        <v>50.8</v>
      </c>
      <c r="Y281" s="17">
        <f t="shared" si="250"/>
        <v>80.41</v>
      </c>
      <c r="Z281" s="17">
        <f t="shared" si="250"/>
        <v>82.19</v>
      </c>
      <c r="AA281" s="17">
        <f t="shared" si="250"/>
        <v>81.96999999999998</v>
      </c>
      <c r="AB281" s="25">
        <f t="shared" si="250"/>
        <v>295.36999999999995</v>
      </c>
      <c r="AC281" s="17">
        <f t="shared" si="250"/>
        <v>43.58</v>
      </c>
      <c r="AD281" s="17">
        <f t="shared" si="250"/>
        <v>55.599999999999994</v>
      </c>
      <c r="AE281" s="17">
        <f t="shared" si="250"/>
        <v>58.09</v>
      </c>
      <c r="AF281" s="17">
        <f t="shared" si="250"/>
        <v>51.15</v>
      </c>
      <c r="AG281" s="25">
        <f t="shared" si="250"/>
        <v>208.42</v>
      </c>
      <c r="AH281" s="27">
        <f t="shared" si="250"/>
        <v>25.45</v>
      </c>
      <c r="AI281" s="27">
        <f t="shared" si="250"/>
        <v>54.31</v>
      </c>
      <c r="AJ281" s="27">
        <f t="shared" si="250"/>
        <v>43.12</v>
      </c>
      <c r="AK281" s="27">
        <f t="shared" si="250"/>
        <v>45.52</v>
      </c>
      <c r="AL281" s="26">
        <f t="shared" si="250"/>
        <v>168.4</v>
      </c>
      <c r="AM281" s="23">
        <f t="shared" si="250"/>
        <v>39.05000000000001</v>
      </c>
      <c r="AN281" s="23">
        <f t="shared" si="250"/>
        <v>43.029999999999994</v>
      </c>
      <c r="AO281" s="23">
        <f t="shared" si="250"/>
        <v>51.459999999999994</v>
      </c>
      <c r="AP281" s="23">
        <f t="shared" si="250"/>
        <v>46.56</v>
      </c>
      <c r="AQ281" s="26">
        <f t="shared" si="250"/>
        <v>180.09999999999997</v>
      </c>
    </row>
    <row r="282" spans="1:43" ht="11.25">
      <c r="A282" s="16" t="s">
        <v>294</v>
      </c>
      <c r="B282" s="16" t="s">
        <v>294</v>
      </c>
      <c r="C282" s="16" t="s">
        <v>295</v>
      </c>
      <c r="D282" s="17">
        <v>41.5</v>
      </c>
      <c r="E282" s="17">
        <v>57.33</v>
      </c>
      <c r="F282" s="17">
        <v>62.620000000000005</v>
      </c>
      <c r="G282" s="17">
        <v>62.53</v>
      </c>
      <c r="H282" s="18">
        <f>SUM(D282:G282)</f>
        <v>223.98</v>
      </c>
      <c r="I282" s="17">
        <v>3.4299999999999997</v>
      </c>
      <c r="J282" s="17">
        <v>2.7199999999999998</v>
      </c>
      <c r="K282" s="17">
        <v>3.0999999999999996</v>
      </c>
      <c r="L282" s="17">
        <v>3.5700000000000003</v>
      </c>
      <c r="M282" s="18">
        <f>SUM(I282:L282)</f>
        <v>12.82</v>
      </c>
      <c r="N282" s="17">
        <v>66.64999999999999</v>
      </c>
      <c r="O282" s="17">
        <v>76.62</v>
      </c>
      <c r="P282" s="17">
        <v>83.75</v>
      </c>
      <c r="Q282" s="17">
        <v>97.25</v>
      </c>
      <c r="R282" s="18">
        <f>SUM(N282:Q282)</f>
        <v>324.27</v>
      </c>
      <c r="S282" s="17">
        <v>74.63</v>
      </c>
      <c r="T282" s="17">
        <v>95.22</v>
      </c>
      <c r="U282" s="17">
        <v>86.47</v>
      </c>
      <c r="V282" s="17">
        <v>82.51000000000002</v>
      </c>
      <c r="W282" s="18">
        <f>SUM(S282:V282)</f>
        <v>338.83000000000004</v>
      </c>
      <c r="X282" s="17">
        <v>62.57</v>
      </c>
      <c r="Y282" s="17">
        <v>95.82</v>
      </c>
      <c r="Z282" s="17">
        <v>99.78</v>
      </c>
      <c r="AA282" s="17">
        <v>98.88999999999999</v>
      </c>
      <c r="AB282" s="20">
        <f>SUM(X282:AA282)</f>
        <v>357.05999999999995</v>
      </c>
      <c r="AC282" s="17">
        <v>55.42</v>
      </c>
      <c r="AD282" s="17">
        <v>71.8</v>
      </c>
      <c r="AE282" s="17">
        <v>75.78</v>
      </c>
      <c r="AF282" s="17">
        <v>65.69</v>
      </c>
      <c r="AG282" s="20">
        <f>SUM(AC282:AF282)</f>
        <v>268.69</v>
      </c>
      <c r="AH282" s="27">
        <v>38.01</v>
      </c>
      <c r="AI282" s="27">
        <v>68.67</v>
      </c>
      <c r="AJ282" s="27">
        <v>58.32</v>
      </c>
      <c r="AK282" s="27">
        <v>59.34</v>
      </c>
      <c r="AL282" s="22">
        <f>SUM(AH282:AK282)</f>
        <v>224.34</v>
      </c>
      <c r="AM282" s="23">
        <v>49.57000000000001</v>
      </c>
      <c r="AN282" s="23">
        <v>55.349999999999994</v>
      </c>
      <c r="AO282" s="23">
        <v>65.97</v>
      </c>
      <c r="AP282" s="23">
        <v>59.44</v>
      </c>
      <c r="AQ282" s="22">
        <f>SUM(AM282:AP282)</f>
        <v>230.32999999999998</v>
      </c>
    </row>
    <row r="283" spans="1:43" ht="11.25">
      <c r="A283" s="16" t="s">
        <v>296</v>
      </c>
      <c r="B283" s="16" t="s">
        <v>296</v>
      </c>
      <c r="C283" s="16" t="s">
        <v>297</v>
      </c>
      <c r="D283" s="17">
        <v>17.69</v>
      </c>
      <c r="E283" s="17">
        <v>9.580000000000002</v>
      </c>
      <c r="F283" s="17">
        <v>9.57</v>
      </c>
      <c r="G283" s="17">
        <v>12.07</v>
      </c>
      <c r="H283" s="18">
        <f>SUM(D283:G283)</f>
        <v>48.910000000000004</v>
      </c>
      <c r="I283" s="17">
        <v>3.3599999999999994</v>
      </c>
      <c r="J283" s="17">
        <v>3.710000000000001</v>
      </c>
      <c r="K283" s="17">
        <v>4.6000000000000005</v>
      </c>
      <c r="L283" s="17">
        <v>5.3500000000000005</v>
      </c>
      <c r="M283" s="18">
        <f>SUM(I283:L283)</f>
        <v>17.020000000000003</v>
      </c>
      <c r="N283" s="17">
        <v>9.950000000000001</v>
      </c>
      <c r="O283" s="17">
        <v>13.81</v>
      </c>
      <c r="P283" s="17">
        <v>15.5</v>
      </c>
      <c r="Q283" s="17">
        <v>15.13</v>
      </c>
      <c r="R283" s="18">
        <f>SUM(N283:Q283)</f>
        <v>54.39000000000001</v>
      </c>
      <c r="S283" s="17">
        <v>12.12</v>
      </c>
      <c r="T283" s="17">
        <v>15.36</v>
      </c>
      <c r="U283" s="17">
        <v>16.36</v>
      </c>
      <c r="V283" s="17">
        <v>15.830000000000002</v>
      </c>
      <c r="W283" s="18">
        <f>SUM(S283:V283)</f>
        <v>59.67</v>
      </c>
      <c r="X283" s="17">
        <v>11.77</v>
      </c>
      <c r="Y283" s="17">
        <v>15.41</v>
      </c>
      <c r="Z283" s="17">
        <v>17.59</v>
      </c>
      <c r="AA283" s="17">
        <v>16.919999999999998</v>
      </c>
      <c r="AB283" s="20">
        <f>SUM(X283:AA283)</f>
        <v>61.69</v>
      </c>
      <c r="AC283" s="17">
        <v>11.84</v>
      </c>
      <c r="AD283" s="17">
        <v>16.2</v>
      </c>
      <c r="AE283" s="17">
        <v>17.69</v>
      </c>
      <c r="AF283" s="17">
        <v>14.540000000000001</v>
      </c>
      <c r="AG283" s="20">
        <f>SUM(AC283:AF283)</f>
        <v>60.27</v>
      </c>
      <c r="AH283" s="27">
        <v>12.559999999999999</v>
      </c>
      <c r="AI283" s="27">
        <v>14.360000000000001</v>
      </c>
      <c r="AJ283" s="27">
        <v>15.200000000000001</v>
      </c>
      <c r="AK283" s="27">
        <v>13.82</v>
      </c>
      <c r="AL283" s="22">
        <f>SUM(AH283:AK283)</f>
        <v>55.940000000000005</v>
      </c>
      <c r="AM283" s="23">
        <v>10.52</v>
      </c>
      <c r="AN283" s="23">
        <v>12.32</v>
      </c>
      <c r="AO283" s="23">
        <v>14.510000000000002</v>
      </c>
      <c r="AP283" s="23">
        <v>12.879999999999999</v>
      </c>
      <c r="AQ283" s="22">
        <f>SUM(AM283:AP283)</f>
        <v>50.230000000000004</v>
      </c>
    </row>
    <row r="284" spans="1:43" s="24" customFormat="1" ht="11.25">
      <c r="A284" s="8" t="s">
        <v>400</v>
      </c>
      <c r="B284" s="8" t="s">
        <v>401</v>
      </c>
      <c r="C284" s="8" t="s">
        <v>402</v>
      </c>
      <c r="D284" s="12">
        <f aca="true" t="shared" si="251" ref="D284:AQ284">D285-D286</f>
        <v>8.17</v>
      </c>
      <c r="E284" s="12">
        <f t="shared" si="251"/>
        <v>1.7299999999999995</v>
      </c>
      <c r="F284" s="12">
        <f t="shared" si="251"/>
        <v>-0.23000000000000043</v>
      </c>
      <c r="G284" s="12">
        <f t="shared" si="251"/>
        <v>3.0100000000000016</v>
      </c>
      <c r="H284" s="11">
        <f t="shared" si="251"/>
        <v>12.679999999999996</v>
      </c>
      <c r="I284" s="12">
        <f t="shared" si="251"/>
        <v>4.14</v>
      </c>
      <c r="J284" s="12">
        <f t="shared" si="251"/>
        <v>-4.709999999999999</v>
      </c>
      <c r="K284" s="12">
        <f t="shared" si="251"/>
        <v>-0.19000000000000128</v>
      </c>
      <c r="L284" s="12">
        <f t="shared" si="251"/>
        <v>5.960000000000001</v>
      </c>
      <c r="M284" s="11">
        <f t="shared" si="251"/>
        <v>5.200000000000003</v>
      </c>
      <c r="N284" s="12">
        <f t="shared" si="251"/>
        <v>0.7900000000000009</v>
      </c>
      <c r="O284" s="12">
        <f t="shared" si="251"/>
        <v>13.509999999999998</v>
      </c>
      <c r="P284" s="12">
        <f t="shared" si="251"/>
        <v>-2.17</v>
      </c>
      <c r="Q284" s="12">
        <f t="shared" si="251"/>
        <v>19.86</v>
      </c>
      <c r="R284" s="11">
        <f t="shared" si="251"/>
        <v>31.989999999999995</v>
      </c>
      <c r="S284" s="12">
        <f t="shared" si="251"/>
        <v>-0.4200000000000017</v>
      </c>
      <c r="T284" s="12">
        <f t="shared" si="251"/>
        <v>-2.039999999999999</v>
      </c>
      <c r="U284" s="12">
        <f t="shared" si="251"/>
        <v>5.710000000000001</v>
      </c>
      <c r="V284" s="12">
        <f t="shared" si="251"/>
        <v>17.979999999999997</v>
      </c>
      <c r="W284" s="11">
        <f t="shared" si="251"/>
        <v>21.229999999999997</v>
      </c>
      <c r="X284" s="12">
        <f t="shared" si="251"/>
        <v>1.6699999999999982</v>
      </c>
      <c r="Y284" s="12">
        <f t="shared" si="251"/>
        <v>12.220000000000002</v>
      </c>
      <c r="Z284" s="12">
        <f t="shared" si="251"/>
        <v>12.640000000000002</v>
      </c>
      <c r="AA284" s="12">
        <f t="shared" si="251"/>
        <v>31.39</v>
      </c>
      <c r="AB284" s="11">
        <f t="shared" si="251"/>
        <v>57.920000000000016</v>
      </c>
      <c r="AC284" s="12">
        <f t="shared" si="251"/>
        <v>1.5899999999999999</v>
      </c>
      <c r="AD284" s="12">
        <f t="shared" si="251"/>
        <v>48.09</v>
      </c>
      <c r="AE284" s="12">
        <f t="shared" si="251"/>
        <v>12.48</v>
      </c>
      <c r="AF284" s="12">
        <f t="shared" si="251"/>
        <v>34.62</v>
      </c>
      <c r="AG284" s="11">
        <f t="shared" si="251"/>
        <v>96.78</v>
      </c>
      <c r="AH284" s="13">
        <f t="shared" si="251"/>
        <v>-4.630000000000001</v>
      </c>
      <c r="AI284" s="13">
        <f t="shared" si="251"/>
        <v>8.79</v>
      </c>
      <c r="AJ284" s="13">
        <f t="shared" si="251"/>
        <v>10.030000000000001</v>
      </c>
      <c r="AK284" s="13">
        <f t="shared" si="251"/>
        <v>8.689999999999998</v>
      </c>
      <c r="AL284" s="14">
        <f t="shared" si="251"/>
        <v>22.879999999999995</v>
      </c>
      <c r="AM284" s="15">
        <f t="shared" si="251"/>
        <v>-10.150000000000002</v>
      </c>
      <c r="AN284" s="15">
        <f t="shared" si="251"/>
        <v>-11.579999999999998</v>
      </c>
      <c r="AO284" s="15">
        <f t="shared" si="251"/>
        <v>-17.349999999999998</v>
      </c>
      <c r="AP284" s="15">
        <f t="shared" si="251"/>
        <v>-7.629999999999997</v>
      </c>
      <c r="AQ284" s="14">
        <f t="shared" si="251"/>
        <v>-46.71000000000001</v>
      </c>
    </row>
    <row r="285" spans="1:43" ht="11.25">
      <c r="A285" s="16" t="s">
        <v>95</v>
      </c>
      <c r="B285" s="16" t="s">
        <v>95</v>
      </c>
      <c r="C285" s="16" t="s">
        <v>96</v>
      </c>
      <c r="D285" s="17">
        <f>+D288+D291</f>
        <v>13.26</v>
      </c>
      <c r="E285" s="17">
        <f>+E288+E291</f>
        <v>7.43</v>
      </c>
      <c r="F285" s="17">
        <f>+F288+F291</f>
        <v>9.76</v>
      </c>
      <c r="G285" s="17">
        <f>+G288+G291</f>
        <v>11.96</v>
      </c>
      <c r="H285" s="18">
        <f>SUM(D285:G285)</f>
        <v>42.41</v>
      </c>
      <c r="I285" s="17">
        <f>+I288+I291</f>
        <v>12.02</v>
      </c>
      <c r="J285" s="17">
        <f>+J288+J291</f>
        <v>7.890000000000001</v>
      </c>
      <c r="K285" s="17">
        <f>+K288+K291</f>
        <v>9.02</v>
      </c>
      <c r="L285" s="17">
        <f>+L288+L291</f>
        <v>18.02</v>
      </c>
      <c r="M285" s="18">
        <f>SUM(I285:L285)</f>
        <v>46.95</v>
      </c>
      <c r="N285" s="17">
        <f>+N288+N291</f>
        <v>10.38</v>
      </c>
      <c r="O285" s="17">
        <f aca="true" t="shared" si="252" ref="O285:AP285">+O288+O291</f>
        <v>25.97</v>
      </c>
      <c r="P285" s="17">
        <f t="shared" si="252"/>
        <v>12.99</v>
      </c>
      <c r="Q285" s="17">
        <f t="shared" si="252"/>
        <v>35.35</v>
      </c>
      <c r="R285" s="18">
        <f>SUM(N285:Q285)</f>
        <v>84.69</v>
      </c>
      <c r="S285" s="17">
        <f t="shared" si="252"/>
        <v>11.879999999999999</v>
      </c>
      <c r="T285" s="17">
        <f t="shared" si="252"/>
        <v>10.98</v>
      </c>
      <c r="U285" s="17">
        <f t="shared" si="252"/>
        <v>20</v>
      </c>
      <c r="V285" s="17">
        <f t="shared" si="252"/>
        <v>33.16</v>
      </c>
      <c r="W285" s="18">
        <f>SUM(S285:V285)</f>
        <v>76.02</v>
      </c>
      <c r="X285" s="17">
        <f t="shared" si="252"/>
        <v>13.2</v>
      </c>
      <c r="Y285" s="17">
        <f t="shared" si="252"/>
        <v>23.67</v>
      </c>
      <c r="Z285" s="17">
        <f t="shared" si="252"/>
        <v>27.490000000000002</v>
      </c>
      <c r="AA285" s="17">
        <f t="shared" si="252"/>
        <v>46.03</v>
      </c>
      <c r="AB285" s="18">
        <f>SUM(X285:AA285)</f>
        <v>110.39000000000001</v>
      </c>
      <c r="AC285" s="19">
        <f t="shared" si="252"/>
        <v>15.62</v>
      </c>
      <c r="AD285" s="19">
        <f t="shared" si="252"/>
        <v>67.03</v>
      </c>
      <c r="AE285" s="19">
        <f t="shared" si="252"/>
        <v>36.64</v>
      </c>
      <c r="AF285" s="19">
        <f t="shared" si="252"/>
        <v>58.37</v>
      </c>
      <c r="AG285" s="20">
        <f>SUM(AC285:AF285)</f>
        <v>177.66</v>
      </c>
      <c r="AH285" s="21">
        <f t="shared" si="252"/>
        <v>12.389999999999999</v>
      </c>
      <c r="AI285" s="21">
        <f t="shared" si="252"/>
        <v>25.72</v>
      </c>
      <c r="AJ285" s="21">
        <f t="shared" si="252"/>
        <v>31.740000000000002</v>
      </c>
      <c r="AK285" s="21">
        <f t="shared" si="252"/>
        <v>27.439999999999998</v>
      </c>
      <c r="AL285" s="22">
        <f>SUM(AH285:AK285)</f>
        <v>97.28999999999999</v>
      </c>
      <c r="AM285" s="23">
        <f t="shared" si="252"/>
        <v>5.859999999999999</v>
      </c>
      <c r="AN285" s="23">
        <f t="shared" si="252"/>
        <v>3.91</v>
      </c>
      <c r="AO285" s="23">
        <f t="shared" si="252"/>
        <v>2.35</v>
      </c>
      <c r="AP285" s="23">
        <f t="shared" si="252"/>
        <v>9.290000000000001</v>
      </c>
      <c r="AQ285" s="22">
        <f>SUM(AM285:AP285)</f>
        <v>21.41</v>
      </c>
    </row>
    <row r="286" spans="1:43" ht="11.25">
      <c r="A286" s="16" t="s">
        <v>97</v>
      </c>
      <c r="B286" s="16" t="s">
        <v>97</v>
      </c>
      <c r="C286" s="16" t="s">
        <v>98</v>
      </c>
      <c r="D286" s="17">
        <f>D289+D292</f>
        <v>5.09</v>
      </c>
      <c r="E286" s="17">
        <f>E289+E292</f>
        <v>5.7</v>
      </c>
      <c r="F286" s="17">
        <f>F289+F292</f>
        <v>9.99</v>
      </c>
      <c r="G286" s="17">
        <f>G289+G292</f>
        <v>8.95</v>
      </c>
      <c r="H286" s="18">
        <f>SUM(D286:G286)</f>
        <v>29.73</v>
      </c>
      <c r="I286" s="17">
        <f>I289+I292</f>
        <v>7.88</v>
      </c>
      <c r="J286" s="17">
        <f>J289+J292</f>
        <v>12.6</v>
      </c>
      <c r="K286" s="17">
        <f>K289+K292</f>
        <v>9.21</v>
      </c>
      <c r="L286" s="17">
        <f>L289+L292</f>
        <v>12.059999999999999</v>
      </c>
      <c r="M286" s="18">
        <f>SUM(I286:L286)</f>
        <v>41.75</v>
      </c>
      <c r="N286" s="17">
        <f>N289+N292</f>
        <v>9.59</v>
      </c>
      <c r="O286" s="17">
        <f>O289+O292</f>
        <v>12.46</v>
      </c>
      <c r="P286" s="17">
        <f>P289+P292</f>
        <v>15.16</v>
      </c>
      <c r="Q286" s="17">
        <f>Q289+Q292</f>
        <v>15.49</v>
      </c>
      <c r="R286" s="18">
        <f>SUM(N286:Q286)</f>
        <v>52.7</v>
      </c>
      <c r="S286" s="17">
        <f>S289+S292</f>
        <v>12.3</v>
      </c>
      <c r="T286" s="17">
        <f>T289+T292</f>
        <v>13.02</v>
      </c>
      <c r="U286" s="17">
        <f>U289+U292</f>
        <v>14.29</v>
      </c>
      <c r="V286" s="17">
        <f>V289+V292</f>
        <v>15.180000000000001</v>
      </c>
      <c r="W286" s="18">
        <f>SUM(S286:V286)</f>
        <v>54.79</v>
      </c>
      <c r="X286" s="17">
        <f>X289+X292</f>
        <v>11.530000000000001</v>
      </c>
      <c r="Y286" s="17">
        <f>Y289+Y292</f>
        <v>11.45</v>
      </c>
      <c r="Z286" s="17">
        <f>Z289+Z292</f>
        <v>14.85</v>
      </c>
      <c r="AA286" s="17">
        <f>AA289+AA292</f>
        <v>14.64</v>
      </c>
      <c r="AB286" s="18">
        <f>SUM(X286:AA286)</f>
        <v>52.47</v>
      </c>
      <c r="AC286" s="19">
        <f>AC289+AC292</f>
        <v>14.03</v>
      </c>
      <c r="AD286" s="19">
        <f>AD289+AD292</f>
        <v>18.939999999999998</v>
      </c>
      <c r="AE286" s="19">
        <f>AE289+AE292</f>
        <v>24.16</v>
      </c>
      <c r="AF286" s="19">
        <f>AF289+AF292</f>
        <v>23.75</v>
      </c>
      <c r="AG286" s="20">
        <f>SUM(AC286:AF286)</f>
        <v>80.88</v>
      </c>
      <c r="AH286" s="21">
        <f>AH289+AH292</f>
        <v>17.02</v>
      </c>
      <c r="AI286" s="21">
        <f>AI289+AI292</f>
        <v>16.93</v>
      </c>
      <c r="AJ286" s="21">
        <f>AJ289+AJ292</f>
        <v>21.71</v>
      </c>
      <c r="AK286" s="21">
        <f>AK289+AK292</f>
        <v>18.75</v>
      </c>
      <c r="AL286" s="22">
        <f>SUM(AH286:AK286)</f>
        <v>74.41</v>
      </c>
      <c r="AM286" s="23">
        <f>AM289+AM292</f>
        <v>16.01</v>
      </c>
      <c r="AN286" s="23">
        <f>AN289+AN292</f>
        <v>15.489999999999998</v>
      </c>
      <c r="AO286" s="23">
        <f>AO289+AO292</f>
        <v>19.7</v>
      </c>
      <c r="AP286" s="23">
        <f>AP289+AP292</f>
        <v>16.919999999999998</v>
      </c>
      <c r="AQ286" s="22">
        <f>SUM(AM286:AP286)</f>
        <v>68.12</v>
      </c>
    </row>
    <row r="287" spans="1:43" ht="22.5" customHeight="1">
      <c r="A287" s="16" t="s">
        <v>403</v>
      </c>
      <c r="B287" s="16" t="s">
        <v>585</v>
      </c>
      <c r="C287" s="16" t="s">
        <v>404</v>
      </c>
      <c r="D287" s="17">
        <f aca="true" t="shared" si="253" ref="D287:AQ287">+D288-D289</f>
        <v>0</v>
      </c>
      <c r="E287" s="17">
        <f t="shared" si="253"/>
        <v>0</v>
      </c>
      <c r="F287" s="17">
        <f t="shared" si="253"/>
        <v>0</v>
      </c>
      <c r="G287" s="17">
        <f t="shared" si="253"/>
        <v>0</v>
      </c>
      <c r="H287" s="18">
        <f t="shared" si="253"/>
        <v>0</v>
      </c>
      <c r="I287" s="17">
        <f t="shared" si="253"/>
        <v>0</v>
      </c>
      <c r="J287" s="17">
        <f t="shared" si="253"/>
        <v>0</v>
      </c>
      <c r="K287" s="17">
        <f t="shared" si="253"/>
        <v>0</v>
      </c>
      <c r="L287" s="17">
        <f t="shared" si="253"/>
        <v>0</v>
      </c>
      <c r="M287" s="18">
        <f t="shared" si="253"/>
        <v>0</v>
      </c>
      <c r="N287" s="17">
        <f t="shared" si="253"/>
        <v>0</v>
      </c>
      <c r="O287" s="17">
        <f t="shared" si="253"/>
        <v>8</v>
      </c>
      <c r="P287" s="17">
        <f t="shared" si="253"/>
        <v>0</v>
      </c>
      <c r="Q287" s="17">
        <f t="shared" si="253"/>
        <v>0</v>
      </c>
      <c r="R287" s="18">
        <f t="shared" si="253"/>
        <v>8</v>
      </c>
      <c r="S287" s="17">
        <f t="shared" si="253"/>
        <v>0</v>
      </c>
      <c r="T287" s="17">
        <f t="shared" si="253"/>
        <v>0</v>
      </c>
      <c r="U287" s="17">
        <f t="shared" si="253"/>
        <v>0</v>
      </c>
      <c r="V287" s="17">
        <f t="shared" si="253"/>
        <v>0</v>
      </c>
      <c r="W287" s="18">
        <f t="shared" si="253"/>
        <v>0</v>
      </c>
      <c r="X287" s="17">
        <f t="shared" si="253"/>
        <v>0</v>
      </c>
      <c r="Y287" s="17">
        <f t="shared" si="253"/>
        <v>0</v>
      </c>
      <c r="Z287" s="17">
        <f t="shared" si="253"/>
        <v>0</v>
      </c>
      <c r="AA287" s="17">
        <f t="shared" si="253"/>
        <v>0</v>
      </c>
      <c r="AB287" s="18">
        <f t="shared" si="253"/>
        <v>0</v>
      </c>
      <c r="AC287" s="17">
        <f t="shared" si="253"/>
        <v>0.1</v>
      </c>
      <c r="AD287" s="17">
        <f t="shared" si="253"/>
        <v>0</v>
      </c>
      <c r="AE287" s="17">
        <f t="shared" si="253"/>
        <v>0</v>
      </c>
      <c r="AF287" s="17">
        <f t="shared" si="253"/>
        <v>0</v>
      </c>
      <c r="AG287" s="18">
        <f t="shared" si="253"/>
        <v>0.1</v>
      </c>
      <c r="AH287" s="27">
        <f t="shared" si="253"/>
        <v>0</v>
      </c>
      <c r="AI287" s="27">
        <f t="shared" si="253"/>
        <v>0</v>
      </c>
      <c r="AJ287" s="27">
        <f t="shared" si="253"/>
        <v>0</v>
      </c>
      <c r="AK287" s="27">
        <f t="shared" si="253"/>
        <v>-0.08</v>
      </c>
      <c r="AL287" s="29">
        <f t="shared" si="253"/>
        <v>-0.08</v>
      </c>
      <c r="AM287" s="23">
        <f t="shared" si="253"/>
        <v>-0.03</v>
      </c>
      <c r="AN287" s="23">
        <f t="shared" si="253"/>
        <v>0</v>
      </c>
      <c r="AO287" s="23">
        <f t="shared" si="253"/>
        <v>0</v>
      </c>
      <c r="AP287" s="23">
        <f t="shared" si="253"/>
        <v>0</v>
      </c>
      <c r="AQ287" s="29">
        <f t="shared" si="253"/>
        <v>-0.03</v>
      </c>
    </row>
    <row r="288" spans="1:43" ht="11.25">
      <c r="A288" s="16" t="s">
        <v>102</v>
      </c>
      <c r="B288" s="16" t="s">
        <v>102</v>
      </c>
      <c r="C288" s="16" t="s">
        <v>103</v>
      </c>
      <c r="D288" s="17">
        <v>0</v>
      </c>
      <c r="E288" s="17">
        <v>0</v>
      </c>
      <c r="F288" s="17">
        <v>0</v>
      </c>
      <c r="G288" s="17">
        <v>0</v>
      </c>
      <c r="H288" s="18">
        <f>SUM(D288:G288)</f>
        <v>0</v>
      </c>
      <c r="I288" s="17">
        <v>0</v>
      </c>
      <c r="J288" s="17">
        <v>0</v>
      </c>
      <c r="K288" s="17">
        <v>0</v>
      </c>
      <c r="L288" s="17">
        <v>0</v>
      </c>
      <c r="M288" s="18">
        <f>SUM(I288:L288)</f>
        <v>0</v>
      </c>
      <c r="N288" s="17">
        <v>0</v>
      </c>
      <c r="O288" s="17">
        <v>8</v>
      </c>
      <c r="P288" s="17">
        <v>0</v>
      </c>
      <c r="Q288" s="17">
        <v>0</v>
      </c>
      <c r="R288" s="18">
        <f>SUM(N288:Q288)</f>
        <v>8</v>
      </c>
      <c r="S288" s="17">
        <v>0</v>
      </c>
      <c r="T288" s="17">
        <v>0</v>
      </c>
      <c r="U288" s="17">
        <v>0</v>
      </c>
      <c r="V288" s="17">
        <v>0</v>
      </c>
      <c r="W288" s="18">
        <f>SUM(S288:V288)</f>
        <v>0</v>
      </c>
      <c r="X288" s="17">
        <v>0</v>
      </c>
      <c r="Y288" s="17">
        <v>0</v>
      </c>
      <c r="Z288" s="17">
        <v>0</v>
      </c>
      <c r="AA288" s="17">
        <v>0</v>
      </c>
      <c r="AB288" s="18">
        <f>SUM(X288:AA288)</f>
        <v>0</v>
      </c>
      <c r="AC288" s="17">
        <v>0.1</v>
      </c>
      <c r="AD288" s="17">
        <v>0</v>
      </c>
      <c r="AE288" s="17">
        <v>0</v>
      </c>
      <c r="AF288" s="17">
        <v>0</v>
      </c>
      <c r="AG288" s="18">
        <f>SUM(AC288:AF288)</f>
        <v>0.1</v>
      </c>
      <c r="AH288" s="27">
        <v>0</v>
      </c>
      <c r="AI288" s="27">
        <v>0</v>
      </c>
      <c r="AJ288" s="27">
        <v>0</v>
      </c>
      <c r="AK288" s="27">
        <v>0</v>
      </c>
      <c r="AL288" s="29">
        <f>SUM(AH288:AK288)</f>
        <v>0</v>
      </c>
      <c r="AM288" s="23">
        <v>0</v>
      </c>
      <c r="AN288" s="23">
        <v>0</v>
      </c>
      <c r="AO288" s="23">
        <v>0</v>
      </c>
      <c r="AP288" s="23">
        <v>0</v>
      </c>
      <c r="AQ288" s="29">
        <f>SUM(AM288:AP288)</f>
        <v>0</v>
      </c>
    </row>
    <row r="289" spans="1:43" ht="11.25">
      <c r="A289" s="16" t="s">
        <v>104</v>
      </c>
      <c r="B289" s="16" t="s">
        <v>104</v>
      </c>
      <c r="C289" s="16" t="s">
        <v>105</v>
      </c>
      <c r="D289" s="17">
        <v>0</v>
      </c>
      <c r="E289" s="17">
        <v>0</v>
      </c>
      <c r="F289" s="17">
        <v>0</v>
      </c>
      <c r="G289" s="17">
        <v>0</v>
      </c>
      <c r="H289" s="18">
        <f>SUM(D289:G289)</f>
        <v>0</v>
      </c>
      <c r="I289" s="17">
        <v>0</v>
      </c>
      <c r="J289" s="17">
        <v>0</v>
      </c>
      <c r="K289" s="17">
        <v>0</v>
      </c>
      <c r="L289" s="17">
        <v>0</v>
      </c>
      <c r="M289" s="18">
        <f>SUM(I289:L289)</f>
        <v>0</v>
      </c>
      <c r="N289" s="17">
        <v>0</v>
      </c>
      <c r="O289" s="17">
        <v>0</v>
      </c>
      <c r="P289" s="17">
        <v>0</v>
      </c>
      <c r="Q289" s="17">
        <v>0</v>
      </c>
      <c r="R289" s="18">
        <f>SUM(N289:Q289)</f>
        <v>0</v>
      </c>
      <c r="S289" s="17">
        <v>0</v>
      </c>
      <c r="T289" s="17">
        <v>0</v>
      </c>
      <c r="U289" s="17">
        <v>0</v>
      </c>
      <c r="V289" s="17">
        <v>0</v>
      </c>
      <c r="W289" s="18">
        <f>SUM(S289:V289)</f>
        <v>0</v>
      </c>
      <c r="X289" s="17">
        <v>0</v>
      </c>
      <c r="Y289" s="17">
        <v>0</v>
      </c>
      <c r="Z289" s="17">
        <v>0</v>
      </c>
      <c r="AA289" s="17">
        <v>0</v>
      </c>
      <c r="AB289" s="18">
        <f>SUM(X289:AA289)</f>
        <v>0</v>
      </c>
      <c r="AC289" s="17"/>
      <c r="AD289" s="17"/>
      <c r="AE289" s="17"/>
      <c r="AF289" s="17"/>
      <c r="AG289" s="18">
        <f>SUM(AC289:AF289)</f>
        <v>0</v>
      </c>
      <c r="AH289" s="27">
        <v>0</v>
      </c>
      <c r="AI289" s="27">
        <v>0</v>
      </c>
      <c r="AJ289" s="27">
        <v>0</v>
      </c>
      <c r="AK289" s="27">
        <v>0.08</v>
      </c>
      <c r="AL289" s="29">
        <f>SUM(AH289:AK289)</f>
        <v>0.08</v>
      </c>
      <c r="AM289" s="23">
        <v>0.03</v>
      </c>
      <c r="AN289" s="23">
        <v>0</v>
      </c>
      <c r="AO289" s="23">
        <v>0</v>
      </c>
      <c r="AP289" s="23">
        <v>0</v>
      </c>
      <c r="AQ289" s="29">
        <f>SUM(AM289:AP289)</f>
        <v>0.03</v>
      </c>
    </row>
    <row r="290" spans="1:43" ht="11.25">
      <c r="A290" s="16" t="s">
        <v>405</v>
      </c>
      <c r="B290" s="16" t="s">
        <v>406</v>
      </c>
      <c r="C290" s="16" t="s">
        <v>407</v>
      </c>
      <c r="D290" s="17">
        <f aca="true" t="shared" si="254" ref="D290:M290">+D291-D292</f>
        <v>8.17</v>
      </c>
      <c r="E290" s="17">
        <f t="shared" si="254"/>
        <v>1.7299999999999995</v>
      </c>
      <c r="F290" s="17">
        <f t="shared" si="254"/>
        <v>-0.23000000000000043</v>
      </c>
      <c r="G290" s="17">
        <f t="shared" si="254"/>
        <v>3.0100000000000016</v>
      </c>
      <c r="H290" s="18">
        <f t="shared" si="254"/>
        <v>12.679999999999996</v>
      </c>
      <c r="I290" s="17">
        <f t="shared" si="254"/>
        <v>4.14</v>
      </c>
      <c r="J290" s="17">
        <f t="shared" si="254"/>
        <v>-4.709999999999999</v>
      </c>
      <c r="K290" s="17">
        <f t="shared" si="254"/>
        <v>-0.19000000000000128</v>
      </c>
      <c r="L290" s="17">
        <f t="shared" si="254"/>
        <v>5.960000000000001</v>
      </c>
      <c r="M290" s="18">
        <f t="shared" si="254"/>
        <v>5.200000000000003</v>
      </c>
      <c r="N290" s="17">
        <f>+N291-N292</f>
        <v>0.7900000000000009</v>
      </c>
      <c r="O290" s="17">
        <f aca="true" t="shared" si="255" ref="O290:AP290">+O291-O292</f>
        <v>5.509999999999998</v>
      </c>
      <c r="P290" s="17">
        <f t="shared" si="255"/>
        <v>-2.17</v>
      </c>
      <c r="Q290" s="17">
        <f t="shared" si="255"/>
        <v>19.86</v>
      </c>
      <c r="R290" s="18">
        <f t="shared" si="255"/>
        <v>23.989999999999995</v>
      </c>
      <c r="S290" s="17">
        <f t="shared" si="255"/>
        <v>-0.4200000000000017</v>
      </c>
      <c r="T290" s="17">
        <f t="shared" si="255"/>
        <v>-2.039999999999999</v>
      </c>
      <c r="U290" s="17">
        <f t="shared" si="255"/>
        <v>5.710000000000001</v>
      </c>
      <c r="V290" s="17">
        <f t="shared" si="255"/>
        <v>17.979999999999997</v>
      </c>
      <c r="W290" s="18">
        <f t="shared" si="255"/>
        <v>21.229999999999997</v>
      </c>
      <c r="X290" s="17">
        <f t="shared" si="255"/>
        <v>1.6699999999999982</v>
      </c>
      <c r="Y290" s="17">
        <f t="shared" si="255"/>
        <v>12.220000000000002</v>
      </c>
      <c r="Z290" s="17">
        <f t="shared" si="255"/>
        <v>12.640000000000002</v>
      </c>
      <c r="AA290" s="17">
        <f t="shared" si="255"/>
        <v>31.39</v>
      </c>
      <c r="AB290" s="18">
        <f t="shared" si="255"/>
        <v>57.920000000000016</v>
      </c>
      <c r="AC290" s="19">
        <f t="shared" si="255"/>
        <v>1.4900000000000002</v>
      </c>
      <c r="AD290" s="19">
        <f t="shared" si="255"/>
        <v>48.09</v>
      </c>
      <c r="AE290" s="19">
        <f t="shared" si="255"/>
        <v>12.48</v>
      </c>
      <c r="AF290" s="19">
        <f t="shared" si="255"/>
        <v>34.62</v>
      </c>
      <c r="AG290" s="25">
        <f>AG291-AG292</f>
        <v>96.68</v>
      </c>
      <c r="AH290" s="21">
        <f t="shared" si="255"/>
        <v>-4.630000000000001</v>
      </c>
      <c r="AI290" s="21">
        <f t="shared" si="255"/>
        <v>8.79</v>
      </c>
      <c r="AJ290" s="21">
        <f t="shared" si="255"/>
        <v>10.030000000000001</v>
      </c>
      <c r="AK290" s="21">
        <f t="shared" si="255"/>
        <v>8.769999999999996</v>
      </c>
      <c r="AL290" s="26">
        <f>AL291-AL292</f>
        <v>22.95999999999998</v>
      </c>
      <c r="AM290" s="23">
        <f t="shared" si="255"/>
        <v>-10.120000000000001</v>
      </c>
      <c r="AN290" s="23">
        <f t="shared" si="255"/>
        <v>-11.579999999999998</v>
      </c>
      <c r="AO290" s="23">
        <f t="shared" si="255"/>
        <v>-17.349999999999998</v>
      </c>
      <c r="AP290" s="23">
        <f t="shared" si="255"/>
        <v>-7.629999999999997</v>
      </c>
      <c r="AQ290" s="26">
        <f>AQ291-AQ292</f>
        <v>-46.68000000000001</v>
      </c>
    </row>
    <row r="291" spans="1:43" ht="11.25">
      <c r="A291" s="16" t="s">
        <v>102</v>
      </c>
      <c r="B291" s="16" t="s">
        <v>102</v>
      </c>
      <c r="C291" s="16" t="s">
        <v>103</v>
      </c>
      <c r="D291" s="17">
        <f aca="true" t="shared" si="256" ref="D291:G292">+D294+D297</f>
        <v>13.26</v>
      </c>
      <c r="E291" s="17">
        <f t="shared" si="256"/>
        <v>7.43</v>
      </c>
      <c r="F291" s="17">
        <f t="shared" si="256"/>
        <v>9.76</v>
      </c>
      <c r="G291" s="17">
        <f t="shared" si="256"/>
        <v>11.96</v>
      </c>
      <c r="H291" s="18">
        <f>SUM(D291:G291)</f>
        <v>42.41</v>
      </c>
      <c r="I291" s="17">
        <f aca="true" t="shared" si="257" ref="I291:L292">+I294+I297</f>
        <v>12.02</v>
      </c>
      <c r="J291" s="17">
        <f t="shared" si="257"/>
        <v>7.890000000000001</v>
      </c>
      <c r="K291" s="17">
        <f t="shared" si="257"/>
        <v>9.02</v>
      </c>
      <c r="L291" s="17">
        <f t="shared" si="257"/>
        <v>18.02</v>
      </c>
      <c r="M291" s="18">
        <f>SUM(I291:L291)</f>
        <v>46.95</v>
      </c>
      <c r="N291" s="17">
        <f>+N294+N297</f>
        <v>10.38</v>
      </c>
      <c r="O291" s="17">
        <f aca="true" t="shared" si="258" ref="O291:AF292">+O294+O297</f>
        <v>17.97</v>
      </c>
      <c r="P291" s="17">
        <f t="shared" si="258"/>
        <v>12.99</v>
      </c>
      <c r="Q291" s="17">
        <f t="shared" si="258"/>
        <v>35.35</v>
      </c>
      <c r="R291" s="18">
        <f>SUM(N291:Q291)</f>
        <v>76.69</v>
      </c>
      <c r="S291" s="17">
        <f t="shared" si="258"/>
        <v>11.879999999999999</v>
      </c>
      <c r="T291" s="17">
        <f t="shared" si="258"/>
        <v>10.98</v>
      </c>
      <c r="U291" s="17">
        <f t="shared" si="258"/>
        <v>20</v>
      </c>
      <c r="V291" s="17">
        <f t="shared" si="258"/>
        <v>33.16</v>
      </c>
      <c r="W291" s="18">
        <f>SUM(S291:V291)</f>
        <v>76.02</v>
      </c>
      <c r="X291" s="17">
        <f t="shared" si="258"/>
        <v>13.2</v>
      </c>
      <c r="Y291" s="17">
        <f t="shared" si="258"/>
        <v>23.67</v>
      </c>
      <c r="Z291" s="17">
        <f t="shared" si="258"/>
        <v>27.490000000000002</v>
      </c>
      <c r="AA291" s="17">
        <f t="shared" si="258"/>
        <v>46.03</v>
      </c>
      <c r="AB291" s="18">
        <f>SUM(X291:AA291)</f>
        <v>110.39000000000001</v>
      </c>
      <c r="AC291" s="19">
        <f t="shared" si="258"/>
        <v>15.52</v>
      </c>
      <c r="AD291" s="19">
        <f t="shared" si="258"/>
        <v>67.03</v>
      </c>
      <c r="AE291" s="19">
        <f t="shared" si="258"/>
        <v>36.64</v>
      </c>
      <c r="AF291" s="19">
        <f t="shared" si="258"/>
        <v>58.37</v>
      </c>
      <c r="AG291" s="20">
        <f>SUM(AC291:AF291)</f>
        <v>177.56</v>
      </c>
      <c r="AH291" s="21">
        <f aca="true" t="shared" si="259" ref="AH291:AK292">+AH294+AH297</f>
        <v>12.389999999999999</v>
      </c>
      <c r="AI291" s="21">
        <f t="shared" si="259"/>
        <v>25.72</v>
      </c>
      <c r="AJ291" s="21">
        <f t="shared" si="259"/>
        <v>31.740000000000002</v>
      </c>
      <c r="AK291" s="21">
        <f t="shared" si="259"/>
        <v>27.439999999999998</v>
      </c>
      <c r="AL291" s="22">
        <f>SUM(AH291:AK291)</f>
        <v>97.28999999999999</v>
      </c>
      <c r="AM291" s="23">
        <f aca="true" t="shared" si="260" ref="AM291:AP292">+AM294+AM297</f>
        <v>5.859999999999999</v>
      </c>
      <c r="AN291" s="23">
        <f t="shared" si="260"/>
        <v>3.91</v>
      </c>
      <c r="AO291" s="23">
        <f t="shared" si="260"/>
        <v>2.35</v>
      </c>
      <c r="AP291" s="23">
        <f t="shared" si="260"/>
        <v>9.290000000000001</v>
      </c>
      <c r="AQ291" s="22">
        <f>SUM(AM291:AP291)</f>
        <v>21.41</v>
      </c>
    </row>
    <row r="292" spans="1:43" ht="11.25">
      <c r="A292" s="16" t="s">
        <v>104</v>
      </c>
      <c r="B292" s="16" t="s">
        <v>104</v>
      </c>
      <c r="C292" s="16" t="s">
        <v>105</v>
      </c>
      <c r="D292" s="17">
        <f t="shared" si="256"/>
        <v>5.09</v>
      </c>
      <c r="E292" s="17">
        <f t="shared" si="256"/>
        <v>5.7</v>
      </c>
      <c r="F292" s="17">
        <f t="shared" si="256"/>
        <v>9.99</v>
      </c>
      <c r="G292" s="17">
        <f t="shared" si="256"/>
        <v>8.95</v>
      </c>
      <c r="H292" s="18">
        <f>SUM(D292:G292)</f>
        <v>29.73</v>
      </c>
      <c r="I292" s="17">
        <f t="shared" si="257"/>
        <v>7.88</v>
      </c>
      <c r="J292" s="17">
        <f t="shared" si="257"/>
        <v>12.6</v>
      </c>
      <c r="K292" s="17">
        <f t="shared" si="257"/>
        <v>9.21</v>
      </c>
      <c r="L292" s="17">
        <f t="shared" si="257"/>
        <v>12.059999999999999</v>
      </c>
      <c r="M292" s="18">
        <f>SUM(I292:L292)</f>
        <v>41.75</v>
      </c>
      <c r="N292" s="17">
        <f>+N295+N298</f>
        <v>9.59</v>
      </c>
      <c r="O292" s="17">
        <f t="shared" si="258"/>
        <v>12.46</v>
      </c>
      <c r="P292" s="17">
        <f t="shared" si="258"/>
        <v>15.16</v>
      </c>
      <c r="Q292" s="17">
        <f t="shared" si="258"/>
        <v>15.49</v>
      </c>
      <c r="R292" s="18">
        <f>SUM(N292:Q292)</f>
        <v>52.7</v>
      </c>
      <c r="S292" s="17">
        <f t="shared" si="258"/>
        <v>12.3</v>
      </c>
      <c r="T292" s="17">
        <f t="shared" si="258"/>
        <v>13.02</v>
      </c>
      <c r="U292" s="17">
        <f t="shared" si="258"/>
        <v>14.29</v>
      </c>
      <c r="V292" s="17">
        <f t="shared" si="258"/>
        <v>15.180000000000001</v>
      </c>
      <c r="W292" s="18">
        <f>SUM(S292:V292)</f>
        <v>54.79</v>
      </c>
      <c r="X292" s="17">
        <f t="shared" si="258"/>
        <v>11.530000000000001</v>
      </c>
      <c r="Y292" s="17">
        <f t="shared" si="258"/>
        <v>11.45</v>
      </c>
      <c r="Z292" s="17">
        <f t="shared" si="258"/>
        <v>14.85</v>
      </c>
      <c r="AA292" s="17">
        <f t="shared" si="258"/>
        <v>14.64</v>
      </c>
      <c r="AB292" s="18">
        <f>SUM(X292:AA292)</f>
        <v>52.47</v>
      </c>
      <c r="AC292" s="19">
        <f t="shared" si="258"/>
        <v>14.03</v>
      </c>
      <c r="AD292" s="19">
        <f t="shared" si="258"/>
        <v>18.939999999999998</v>
      </c>
      <c r="AE292" s="19">
        <f t="shared" si="258"/>
        <v>24.16</v>
      </c>
      <c r="AF292" s="19">
        <f t="shared" si="258"/>
        <v>23.75</v>
      </c>
      <c r="AG292" s="20">
        <f>SUM(AC292:AF292)</f>
        <v>80.88</v>
      </c>
      <c r="AH292" s="21">
        <f t="shared" si="259"/>
        <v>17.02</v>
      </c>
      <c r="AI292" s="21">
        <f t="shared" si="259"/>
        <v>16.93</v>
      </c>
      <c r="AJ292" s="21">
        <f t="shared" si="259"/>
        <v>21.71</v>
      </c>
      <c r="AK292" s="21">
        <f t="shared" si="259"/>
        <v>18.67</v>
      </c>
      <c r="AL292" s="22">
        <f>SUM(AH292:AK292)</f>
        <v>74.33000000000001</v>
      </c>
      <c r="AM292" s="23">
        <f t="shared" si="260"/>
        <v>15.98</v>
      </c>
      <c r="AN292" s="23">
        <f t="shared" si="260"/>
        <v>15.489999999999998</v>
      </c>
      <c r="AO292" s="23">
        <f t="shared" si="260"/>
        <v>19.7</v>
      </c>
      <c r="AP292" s="23">
        <f t="shared" si="260"/>
        <v>16.919999999999998</v>
      </c>
      <c r="AQ292" s="22">
        <f>SUM(AM292:AP292)</f>
        <v>68.09</v>
      </c>
    </row>
    <row r="293" spans="1:43" ht="11.25">
      <c r="A293" s="30" t="s">
        <v>408</v>
      </c>
      <c r="B293" s="30" t="s">
        <v>409</v>
      </c>
      <c r="C293" s="16" t="s">
        <v>410</v>
      </c>
      <c r="D293" s="17">
        <f aca="true" t="shared" si="261" ref="D293:M293">+D294-D295</f>
        <v>10.45</v>
      </c>
      <c r="E293" s="17">
        <f t="shared" si="261"/>
        <v>4.51</v>
      </c>
      <c r="F293" s="17">
        <f t="shared" si="261"/>
        <v>6.8</v>
      </c>
      <c r="G293" s="17">
        <f t="shared" si="261"/>
        <v>8.46</v>
      </c>
      <c r="H293" s="18">
        <f t="shared" si="261"/>
        <v>30.22</v>
      </c>
      <c r="I293" s="17">
        <f t="shared" si="261"/>
        <v>9.35</v>
      </c>
      <c r="J293" s="17">
        <f t="shared" si="261"/>
        <v>4.2</v>
      </c>
      <c r="K293" s="17">
        <f t="shared" si="261"/>
        <v>6.14</v>
      </c>
      <c r="L293" s="17">
        <f t="shared" si="261"/>
        <v>13.87</v>
      </c>
      <c r="M293" s="18">
        <f t="shared" si="261"/>
        <v>33.56</v>
      </c>
      <c r="N293" s="17">
        <f>+N294-N295</f>
        <v>3.72</v>
      </c>
      <c r="O293" s="17">
        <f aca="true" t="shared" si="262" ref="O293:AQ293">+O294-O295</f>
        <v>10.75</v>
      </c>
      <c r="P293" s="17">
        <f t="shared" si="262"/>
        <v>8.26</v>
      </c>
      <c r="Q293" s="17">
        <f t="shared" si="262"/>
        <v>28.75</v>
      </c>
      <c r="R293" s="18">
        <f t="shared" si="262"/>
        <v>51.480000000000004</v>
      </c>
      <c r="S293" s="17">
        <f t="shared" si="262"/>
        <v>8.35</v>
      </c>
      <c r="T293" s="17">
        <f t="shared" si="262"/>
        <v>7.41</v>
      </c>
      <c r="U293" s="17">
        <f t="shared" si="262"/>
        <v>14.91</v>
      </c>
      <c r="V293" s="17">
        <f t="shared" si="262"/>
        <v>26.68</v>
      </c>
      <c r="W293" s="18">
        <f t="shared" si="262"/>
        <v>57.35000000000001</v>
      </c>
      <c r="X293" s="17">
        <f t="shared" si="262"/>
        <v>9.77</v>
      </c>
      <c r="Y293" s="17">
        <f t="shared" si="262"/>
        <v>20.53</v>
      </c>
      <c r="Z293" s="17">
        <f t="shared" si="262"/>
        <v>23.3</v>
      </c>
      <c r="AA293" s="17">
        <f t="shared" si="262"/>
        <v>39.77</v>
      </c>
      <c r="AB293" s="18">
        <f t="shared" si="262"/>
        <v>93.37</v>
      </c>
      <c r="AC293" s="17">
        <f t="shared" si="262"/>
        <v>12.87</v>
      </c>
      <c r="AD293" s="17">
        <f t="shared" si="262"/>
        <v>62.53</v>
      </c>
      <c r="AE293" s="17">
        <f t="shared" si="262"/>
        <v>29.91</v>
      </c>
      <c r="AF293" s="17">
        <f t="shared" si="262"/>
        <v>52.79</v>
      </c>
      <c r="AG293" s="20">
        <f t="shared" si="262"/>
        <v>158.1</v>
      </c>
      <c r="AH293" s="27">
        <f t="shared" si="262"/>
        <v>10.549999999999999</v>
      </c>
      <c r="AI293" s="27">
        <f t="shared" si="262"/>
        <v>23.29</v>
      </c>
      <c r="AJ293" s="27">
        <f t="shared" si="262"/>
        <v>29.44</v>
      </c>
      <c r="AK293" s="27">
        <f t="shared" si="262"/>
        <v>26.06</v>
      </c>
      <c r="AL293" s="22">
        <f t="shared" si="262"/>
        <v>89.34</v>
      </c>
      <c r="AM293" s="23">
        <f t="shared" si="262"/>
        <v>4.75</v>
      </c>
      <c r="AN293" s="23">
        <f t="shared" si="262"/>
        <v>2.48</v>
      </c>
      <c r="AO293" s="23">
        <f t="shared" si="262"/>
        <v>0.8</v>
      </c>
      <c r="AP293" s="23">
        <f t="shared" si="262"/>
        <v>8.13</v>
      </c>
      <c r="AQ293" s="22">
        <f t="shared" si="262"/>
        <v>16.160000000000004</v>
      </c>
    </row>
    <row r="294" spans="1:43" ht="11.25">
      <c r="A294" s="16" t="s">
        <v>109</v>
      </c>
      <c r="B294" s="16" t="s">
        <v>109</v>
      </c>
      <c r="C294" s="16" t="s">
        <v>110</v>
      </c>
      <c r="D294" s="17">
        <v>10.45</v>
      </c>
      <c r="E294" s="17">
        <v>4.51</v>
      </c>
      <c r="F294" s="17">
        <v>6.8</v>
      </c>
      <c r="G294" s="17">
        <v>8.46</v>
      </c>
      <c r="H294" s="18">
        <f>SUM(D294:G294)</f>
        <v>30.22</v>
      </c>
      <c r="I294" s="17">
        <v>9.35</v>
      </c>
      <c r="J294" s="17">
        <v>4.2</v>
      </c>
      <c r="K294" s="17">
        <v>6.14</v>
      </c>
      <c r="L294" s="17">
        <v>13.87</v>
      </c>
      <c r="M294" s="18">
        <f>SUM(I294:L294)</f>
        <v>33.56</v>
      </c>
      <c r="N294" s="17">
        <v>3.72</v>
      </c>
      <c r="O294" s="17">
        <v>10.75</v>
      </c>
      <c r="P294" s="17">
        <v>8.26</v>
      </c>
      <c r="Q294" s="17">
        <v>28.75</v>
      </c>
      <c r="R294" s="18">
        <f>SUM(N294:Q294)</f>
        <v>51.480000000000004</v>
      </c>
      <c r="S294" s="17">
        <v>8.35</v>
      </c>
      <c r="T294" s="17">
        <v>7.41</v>
      </c>
      <c r="U294" s="17">
        <v>14.91</v>
      </c>
      <c r="V294" s="17">
        <v>27.23</v>
      </c>
      <c r="W294" s="18">
        <f>SUM(S294:V294)</f>
        <v>57.900000000000006</v>
      </c>
      <c r="X294" s="17">
        <v>9.77</v>
      </c>
      <c r="Y294" s="17">
        <v>20.53</v>
      </c>
      <c r="Z294" s="17">
        <v>23.3</v>
      </c>
      <c r="AA294" s="17">
        <v>39.77</v>
      </c>
      <c r="AB294" s="20">
        <f>SUM(X294:AA294)</f>
        <v>93.37</v>
      </c>
      <c r="AC294" s="17">
        <v>12.87</v>
      </c>
      <c r="AD294" s="17">
        <v>62.53</v>
      </c>
      <c r="AE294" s="17">
        <v>29.91</v>
      </c>
      <c r="AF294" s="17">
        <v>52.79</v>
      </c>
      <c r="AG294" s="20">
        <f>SUM(AC294:AF294)</f>
        <v>158.1</v>
      </c>
      <c r="AH294" s="27">
        <v>10.549999999999999</v>
      </c>
      <c r="AI294" s="27">
        <v>23.29</v>
      </c>
      <c r="AJ294" s="27">
        <v>29.44</v>
      </c>
      <c r="AK294" s="27">
        <v>26.06</v>
      </c>
      <c r="AL294" s="22">
        <f>SUM(AH294:AK294)</f>
        <v>89.34</v>
      </c>
      <c r="AM294" s="23">
        <v>4.75</v>
      </c>
      <c r="AN294" s="23">
        <v>2.48</v>
      </c>
      <c r="AO294" s="23">
        <v>0.8</v>
      </c>
      <c r="AP294" s="23">
        <v>8.13</v>
      </c>
      <c r="AQ294" s="22">
        <f>SUM(AM294:AP294)</f>
        <v>16.160000000000004</v>
      </c>
    </row>
    <row r="295" spans="1:43" ht="11.25">
      <c r="A295" s="16" t="s">
        <v>111</v>
      </c>
      <c r="B295" s="16" t="s">
        <v>111</v>
      </c>
      <c r="C295" s="16" t="s">
        <v>112</v>
      </c>
      <c r="D295" s="17">
        <v>0</v>
      </c>
      <c r="E295" s="17">
        <v>0</v>
      </c>
      <c r="F295" s="17">
        <v>0</v>
      </c>
      <c r="G295" s="17">
        <v>0</v>
      </c>
      <c r="H295" s="18">
        <f>SUM(D295:G295)</f>
        <v>0</v>
      </c>
      <c r="I295" s="17">
        <v>0</v>
      </c>
      <c r="J295" s="17">
        <v>0</v>
      </c>
      <c r="K295" s="17">
        <v>0</v>
      </c>
      <c r="L295" s="17">
        <v>0</v>
      </c>
      <c r="M295" s="18">
        <f>SUM(I295:L295)</f>
        <v>0</v>
      </c>
      <c r="N295" s="17">
        <v>0</v>
      </c>
      <c r="O295" s="17">
        <v>0</v>
      </c>
      <c r="P295" s="17">
        <v>0</v>
      </c>
      <c r="Q295" s="17">
        <v>0</v>
      </c>
      <c r="R295" s="18">
        <f>SUM(N295:Q295)</f>
        <v>0</v>
      </c>
      <c r="S295" s="17">
        <v>0</v>
      </c>
      <c r="T295" s="17">
        <v>0</v>
      </c>
      <c r="U295" s="17">
        <v>0</v>
      </c>
      <c r="V295" s="17">
        <v>0.55</v>
      </c>
      <c r="W295" s="18">
        <f>SUM(S295:V295)</f>
        <v>0.55</v>
      </c>
      <c r="X295" s="17">
        <v>0</v>
      </c>
      <c r="Y295" s="17">
        <v>0</v>
      </c>
      <c r="Z295" s="17">
        <v>0</v>
      </c>
      <c r="AA295" s="17">
        <v>0</v>
      </c>
      <c r="AB295" s="20">
        <f>SUM(X295:AA295)</f>
        <v>0</v>
      </c>
      <c r="AC295" s="17">
        <v>0</v>
      </c>
      <c r="AD295" s="17">
        <v>0</v>
      </c>
      <c r="AE295" s="17">
        <v>0</v>
      </c>
      <c r="AF295" s="17">
        <v>0</v>
      </c>
      <c r="AG295" s="20">
        <f>SUM(AC295:AF295)</f>
        <v>0</v>
      </c>
      <c r="AH295" s="27">
        <v>0</v>
      </c>
      <c r="AI295" s="27">
        <v>0</v>
      </c>
      <c r="AJ295" s="27">
        <v>0</v>
      </c>
      <c r="AK295" s="27">
        <v>0</v>
      </c>
      <c r="AL295" s="22">
        <f>SUM(AH295:AK295)</f>
        <v>0</v>
      </c>
      <c r="AM295" s="23">
        <v>0</v>
      </c>
      <c r="AN295" s="23">
        <v>0</v>
      </c>
      <c r="AO295" s="23">
        <v>0</v>
      </c>
      <c r="AP295" s="23">
        <v>0</v>
      </c>
      <c r="AQ295" s="22">
        <f>SUM(AM295:AP295)</f>
        <v>0</v>
      </c>
    </row>
    <row r="296" spans="1:43" ht="21.75" customHeight="1">
      <c r="A296" s="16" t="s">
        <v>411</v>
      </c>
      <c r="B296" s="16" t="s">
        <v>412</v>
      </c>
      <c r="C296" s="16" t="s">
        <v>413</v>
      </c>
      <c r="D296" s="17">
        <f aca="true" t="shared" si="263" ref="D296:AP296">D297-D298</f>
        <v>-2.28</v>
      </c>
      <c r="E296" s="17">
        <f t="shared" si="263"/>
        <v>-2.7800000000000002</v>
      </c>
      <c r="F296" s="17">
        <f t="shared" si="263"/>
        <v>-7.03</v>
      </c>
      <c r="G296" s="17">
        <f t="shared" si="263"/>
        <v>-5.449999999999999</v>
      </c>
      <c r="H296" s="18">
        <f t="shared" si="263"/>
        <v>-17.54</v>
      </c>
      <c r="I296" s="17">
        <f t="shared" si="263"/>
        <v>-5.21</v>
      </c>
      <c r="J296" s="17">
        <f t="shared" si="263"/>
        <v>-8.91</v>
      </c>
      <c r="K296" s="17">
        <f t="shared" si="263"/>
        <v>-6.330000000000001</v>
      </c>
      <c r="L296" s="17">
        <f t="shared" si="263"/>
        <v>-7.909999999999998</v>
      </c>
      <c r="M296" s="18">
        <f t="shared" si="263"/>
        <v>-28.36</v>
      </c>
      <c r="N296" s="17">
        <f t="shared" si="263"/>
        <v>-2.9299999999999997</v>
      </c>
      <c r="O296" s="17">
        <f t="shared" si="263"/>
        <v>-5.24</v>
      </c>
      <c r="P296" s="17">
        <f t="shared" si="263"/>
        <v>-10.43</v>
      </c>
      <c r="Q296" s="17">
        <f t="shared" si="263"/>
        <v>-8.89</v>
      </c>
      <c r="R296" s="18">
        <f t="shared" si="263"/>
        <v>-27.490000000000002</v>
      </c>
      <c r="S296" s="17">
        <f t="shared" si="263"/>
        <v>-8.770000000000001</v>
      </c>
      <c r="T296" s="17">
        <f t="shared" si="263"/>
        <v>-9.45</v>
      </c>
      <c r="U296" s="17">
        <f t="shared" si="263"/>
        <v>-9.2</v>
      </c>
      <c r="V296" s="17">
        <f t="shared" si="263"/>
        <v>-8.700000000000001</v>
      </c>
      <c r="W296" s="18">
        <f t="shared" si="263"/>
        <v>-36.120000000000005</v>
      </c>
      <c r="X296" s="17">
        <f t="shared" si="263"/>
        <v>-8.100000000000001</v>
      </c>
      <c r="Y296" s="17">
        <f t="shared" si="263"/>
        <v>-8.309999999999999</v>
      </c>
      <c r="Z296" s="17">
        <f t="shared" si="263"/>
        <v>-10.66</v>
      </c>
      <c r="AA296" s="17">
        <f t="shared" si="263"/>
        <v>-8.379999999999999</v>
      </c>
      <c r="AB296" s="25">
        <f t="shared" si="263"/>
        <v>-35.45</v>
      </c>
      <c r="AC296" s="17">
        <f t="shared" si="263"/>
        <v>-11.379999999999999</v>
      </c>
      <c r="AD296" s="17">
        <f t="shared" si="263"/>
        <v>-14.439999999999998</v>
      </c>
      <c r="AE296" s="17">
        <f t="shared" si="263"/>
        <v>-17.43</v>
      </c>
      <c r="AF296" s="17">
        <f t="shared" si="263"/>
        <v>-18.17</v>
      </c>
      <c r="AG296" s="25">
        <f t="shared" si="263"/>
        <v>-61.419999999999995</v>
      </c>
      <c r="AH296" s="27">
        <f t="shared" si="263"/>
        <v>-15.18</v>
      </c>
      <c r="AI296" s="27">
        <f t="shared" si="263"/>
        <v>-14.5</v>
      </c>
      <c r="AJ296" s="27">
        <f t="shared" si="263"/>
        <v>-19.41</v>
      </c>
      <c r="AK296" s="27">
        <f t="shared" si="263"/>
        <v>-17.290000000000003</v>
      </c>
      <c r="AL296" s="26">
        <f>AL297-AL298</f>
        <v>-66.38000000000001</v>
      </c>
      <c r="AM296" s="23">
        <f t="shared" si="263"/>
        <v>-14.870000000000001</v>
      </c>
      <c r="AN296" s="23">
        <f t="shared" si="263"/>
        <v>-14.059999999999999</v>
      </c>
      <c r="AO296" s="23">
        <f t="shared" si="263"/>
        <v>-18.15</v>
      </c>
      <c r="AP296" s="23">
        <f t="shared" si="263"/>
        <v>-15.759999999999998</v>
      </c>
      <c r="AQ296" s="26">
        <f>AQ297-AQ298</f>
        <v>-62.84</v>
      </c>
    </row>
    <row r="297" spans="1:43" ht="11.25">
      <c r="A297" s="16" t="s">
        <v>109</v>
      </c>
      <c r="B297" s="16" t="s">
        <v>109</v>
      </c>
      <c r="C297" s="16" t="s">
        <v>110</v>
      </c>
      <c r="D297" s="17">
        <v>2.81</v>
      </c>
      <c r="E297" s="17">
        <v>2.92</v>
      </c>
      <c r="F297" s="17">
        <v>2.96</v>
      </c>
      <c r="G297" s="17">
        <v>3.5</v>
      </c>
      <c r="H297" s="18">
        <f>SUM(D297:G297)</f>
        <v>12.190000000000001</v>
      </c>
      <c r="I297" s="17">
        <v>2.67</v>
      </c>
      <c r="J297" s="17">
        <v>3.69</v>
      </c>
      <c r="K297" s="17">
        <v>2.88</v>
      </c>
      <c r="L297" s="17">
        <v>4.15</v>
      </c>
      <c r="M297" s="18">
        <f>SUM(I297:L297)</f>
        <v>13.389999999999999</v>
      </c>
      <c r="N297" s="17">
        <v>6.66</v>
      </c>
      <c r="O297" s="17">
        <v>7.220000000000001</v>
      </c>
      <c r="P297" s="17">
        <v>4.73</v>
      </c>
      <c r="Q297" s="17">
        <v>6.6</v>
      </c>
      <c r="R297" s="18">
        <f>SUM(N297:Q297)</f>
        <v>25.21</v>
      </c>
      <c r="S297" s="17">
        <v>3.53</v>
      </c>
      <c r="T297" s="17">
        <v>3.57</v>
      </c>
      <c r="U297" s="17">
        <v>5.09</v>
      </c>
      <c r="V297" s="17">
        <v>5.93</v>
      </c>
      <c r="W297" s="18">
        <f>SUM(S297:V297)</f>
        <v>18.119999999999997</v>
      </c>
      <c r="X297" s="17">
        <v>3.43</v>
      </c>
      <c r="Y297" s="17">
        <v>3.14</v>
      </c>
      <c r="Z297" s="17">
        <v>4.1899999999999995</v>
      </c>
      <c r="AA297" s="17">
        <v>6.260000000000001</v>
      </c>
      <c r="AB297" s="18">
        <f>SUM(X297:AA297)</f>
        <v>17.02</v>
      </c>
      <c r="AC297" s="17">
        <v>2.6500000000000004</v>
      </c>
      <c r="AD297" s="17">
        <v>4.5</v>
      </c>
      <c r="AE297" s="17">
        <v>6.73</v>
      </c>
      <c r="AF297" s="17">
        <v>5.58</v>
      </c>
      <c r="AG297" s="20">
        <f>SUM(AC297:AF297)</f>
        <v>19.46</v>
      </c>
      <c r="AH297" s="27">
        <v>1.84</v>
      </c>
      <c r="AI297" s="27">
        <v>2.43</v>
      </c>
      <c r="AJ297" s="27">
        <v>2.3</v>
      </c>
      <c r="AK297" s="27">
        <v>1.38</v>
      </c>
      <c r="AL297" s="22">
        <f>SUM(AH297:AK297)</f>
        <v>7.95</v>
      </c>
      <c r="AM297" s="23">
        <v>1.1099999999999999</v>
      </c>
      <c r="AN297" s="23">
        <v>1.43</v>
      </c>
      <c r="AO297" s="23">
        <v>1.55</v>
      </c>
      <c r="AP297" s="23">
        <v>1.16</v>
      </c>
      <c r="AQ297" s="22">
        <f>SUM(AM297:AP297)</f>
        <v>5.25</v>
      </c>
    </row>
    <row r="298" spans="1:43" ht="11.25">
      <c r="A298" s="16" t="s">
        <v>111</v>
      </c>
      <c r="B298" s="16" t="s">
        <v>111</v>
      </c>
      <c r="C298" s="16" t="s">
        <v>112</v>
      </c>
      <c r="D298" s="17">
        <v>5.09</v>
      </c>
      <c r="E298" s="17">
        <v>5.7</v>
      </c>
      <c r="F298" s="17">
        <v>9.99</v>
      </c>
      <c r="G298" s="17">
        <v>8.95</v>
      </c>
      <c r="H298" s="18">
        <f>SUM(D298:G298)</f>
        <v>29.73</v>
      </c>
      <c r="I298" s="17">
        <v>7.88</v>
      </c>
      <c r="J298" s="17">
        <v>12.6</v>
      </c>
      <c r="K298" s="17">
        <v>9.21</v>
      </c>
      <c r="L298" s="17">
        <v>12.059999999999999</v>
      </c>
      <c r="M298" s="18">
        <f>SUM(I298:L298)</f>
        <v>41.75</v>
      </c>
      <c r="N298" s="17">
        <v>9.59</v>
      </c>
      <c r="O298" s="17">
        <v>12.46</v>
      </c>
      <c r="P298" s="17">
        <v>15.16</v>
      </c>
      <c r="Q298" s="17">
        <v>15.49</v>
      </c>
      <c r="R298" s="18">
        <f>SUM(N298:Q298)</f>
        <v>52.7</v>
      </c>
      <c r="S298" s="17">
        <v>12.3</v>
      </c>
      <c r="T298" s="17">
        <v>13.02</v>
      </c>
      <c r="U298" s="17">
        <v>14.29</v>
      </c>
      <c r="V298" s="17">
        <v>14.63</v>
      </c>
      <c r="W298" s="18">
        <f>SUM(S298:V298)</f>
        <v>54.24</v>
      </c>
      <c r="X298" s="17">
        <v>11.530000000000001</v>
      </c>
      <c r="Y298" s="17">
        <v>11.45</v>
      </c>
      <c r="Z298" s="17">
        <v>14.85</v>
      </c>
      <c r="AA298" s="17">
        <v>14.64</v>
      </c>
      <c r="AB298" s="18">
        <f>SUM(X298:AA298)</f>
        <v>52.47</v>
      </c>
      <c r="AC298" s="17">
        <v>14.03</v>
      </c>
      <c r="AD298" s="17">
        <v>18.939999999999998</v>
      </c>
      <c r="AE298" s="17">
        <v>24.16</v>
      </c>
      <c r="AF298" s="17">
        <v>23.75</v>
      </c>
      <c r="AG298" s="20">
        <f>SUM(AC298:AF298)</f>
        <v>80.88</v>
      </c>
      <c r="AH298" s="27">
        <v>17.02</v>
      </c>
      <c r="AI298" s="27">
        <v>16.93</v>
      </c>
      <c r="AJ298" s="27">
        <v>21.71</v>
      </c>
      <c r="AK298" s="27">
        <v>18.67</v>
      </c>
      <c r="AL298" s="22">
        <f>SUM(AH298:AK298)</f>
        <v>74.33000000000001</v>
      </c>
      <c r="AM298" s="23">
        <v>15.98</v>
      </c>
      <c r="AN298" s="23">
        <v>15.489999999999998</v>
      </c>
      <c r="AO298" s="23">
        <v>19.7</v>
      </c>
      <c r="AP298" s="23">
        <v>16.919999999999998</v>
      </c>
      <c r="AQ298" s="22">
        <f>SUM(AM298:AP298)</f>
        <v>68.09</v>
      </c>
    </row>
    <row r="299" spans="1:43" ht="22.5" customHeight="1">
      <c r="A299" s="35" t="s">
        <v>414</v>
      </c>
      <c r="B299" s="35" t="s">
        <v>415</v>
      </c>
      <c r="C299" s="8" t="s">
        <v>416</v>
      </c>
      <c r="D299" s="9">
        <f aca="true" t="shared" si="264" ref="D299:AF299">+D284+D6</f>
        <v>-236.9900000000002</v>
      </c>
      <c r="E299" s="9">
        <f t="shared" si="264"/>
        <v>-45.080000000000176</v>
      </c>
      <c r="F299" s="9">
        <f t="shared" si="264"/>
        <v>-89.87999999999998</v>
      </c>
      <c r="G299" s="9">
        <f t="shared" si="264"/>
        <v>-100.56000000000016</v>
      </c>
      <c r="H299" s="10">
        <f t="shared" si="264"/>
        <v>-472.51000000000005</v>
      </c>
      <c r="I299" s="9">
        <f t="shared" si="264"/>
        <v>-127.71375661</v>
      </c>
      <c r="J299" s="9">
        <f t="shared" si="264"/>
        <v>-171.1717890333334</v>
      </c>
      <c r="K299" s="9">
        <f t="shared" si="264"/>
        <v>-108.98712316666655</v>
      </c>
      <c r="L299" s="9">
        <f t="shared" si="264"/>
        <v>-68.39608154666647</v>
      </c>
      <c r="M299" s="10">
        <f t="shared" si="264"/>
        <v>-476.268750356667</v>
      </c>
      <c r="N299" s="9">
        <f t="shared" si="264"/>
        <v>-190.77999999999994</v>
      </c>
      <c r="O299" s="9">
        <f t="shared" si="264"/>
        <v>-177.0899999999997</v>
      </c>
      <c r="P299" s="9">
        <f t="shared" si="264"/>
        <v>-203.34000000000006</v>
      </c>
      <c r="Q299" s="9">
        <f t="shared" si="264"/>
        <v>-248.7499999999999</v>
      </c>
      <c r="R299" s="10">
        <f t="shared" si="264"/>
        <v>-819.9599999999989</v>
      </c>
      <c r="S299" s="9">
        <f t="shared" si="264"/>
        <v>-216.58999999999986</v>
      </c>
      <c r="T299" s="9">
        <f t="shared" si="264"/>
        <v>-96.78999999999999</v>
      </c>
      <c r="U299" s="9">
        <f t="shared" si="264"/>
        <v>-102.06999999999996</v>
      </c>
      <c r="V299" s="9">
        <f t="shared" si="264"/>
        <v>-199.69999999999985</v>
      </c>
      <c r="W299" s="10">
        <f t="shared" si="264"/>
        <v>-615.1499999999992</v>
      </c>
      <c r="X299" s="9">
        <f t="shared" si="264"/>
        <v>-155.15999999999994</v>
      </c>
      <c r="Y299" s="9">
        <f t="shared" si="264"/>
        <v>-210.03</v>
      </c>
      <c r="Z299" s="9">
        <f t="shared" si="264"/>
        <v>-73.77999999999984</v>
      </c>
      <c r="AA299" s="9">
        <f t="shared" si="264"/>
        <v>-19.590000000000018</v>
      </c>
      <c r="AB299" s="10">
        <f t="shared" si="264"/>
        <v>-458.56000000000137</v>
      </c>
      <c r="AC299" s="12">
        <f t="shared" si="264"/>
        <v>-160.2000000000002</v>
      </c>
      <c r="AD299" s="12">
        <f t="shared" si="264"/>
        <v>-63.430000000000206</v>
      </c>
      <c r="AE299" s="12">
        <f t="shared" si="264"/>
        <v>-92.11000000000014</v>
      </c>
      <c r="AF299" s="12">
        <f t="shared" si="264"/>
        <v>-156.5600000000003</v>
      </c>
      <c r="AG299" s="11">
        <f>AG6+AG284</f>
        <v>-472.30000000000086</v>
      </c>
      <c r="AH299" s="13">
        <f>+AH284+AH6</f>
        <v>-143.13</v>
      </c>
      <c r="AI299" s="13">
        <f>+AI284+AI6</f>
        <v>-118.23999999999998</v>
      </c>
      <c r="AJ299" s="13">
        <f>+AJ284+AJ6</f>
        <v>-107.02999999999994</v>
      </c>
      <c r="AK299" s="13">
        <f>+AK284+AK6</f>
        <v>-23.560000000000002</v>
      </c>
      <c r="AL299" s="14">
        <f>AL6+AL284</f>
        <v>-391.95999999999924</v>
      </c>
      <c r="AM299" s="15">
        <f>+AM284+AM6</f>
        <v>-89.83000000000007</v>
      </c>
      <c r="AN299" s="15">
        <f>+AN284+AN6</f>
        <v>-87.5499999999998</v>
      </c>
      <c r="AO299" s="15">
        <f>+AO284+AO6</f>
        <v>-116.06000000000003</v>
      </c>
      <c r="AP299" s="15">
        <f>+AP284+AP6</f>
        <v>-29.849999999999795</v>
      </c>
      <c r="AQ299" s="14">
        <f>AQ6+AQ284</f>
        <v>-323.28999999999996</v>
      </c>
    </row>
    <row r="300" spans="1:43" ht="13.5" customHeight="1">
      <c r="A300" s="35" t="s">
        <v>417</v>
      </c>
      <c r="B300" s="35" t="s">
        <v>418</v>
      </c>
      <c r="C300" s="8" t="s">
        <v>419</v>
      </c>
      <c r="D300" s="9">
        <f aca="true" t="shared" si="265" ref="D300:AQ300">D301+D316+D340+D346+D423</f>
        <v>-343.74999999999994</v>
      </c>
      <c r="E300" s="9">
        <f t="shared" si="265"/>
        <v>-41.78999999999999</v>
      </c>
      <c r="F300" s="9">
        <f t="shared" si="265"/>
        <v>-3.0200000000000102</v>
      </c>
      <c r="G300" s="9">
        <f t="shared" si="265"/>
        <v>1.6100000000000136</v>
      </c>
      <c r="H300" s="10">
        <f t="shared" si="265"/>
        <v>-386.94999999999993</v>
      </c>
      <c r="I300" s="9">
        <f t="shared" si="265"/>
        <v>-87.83000000000001</v>
      </c>
      <c r="J300" s="9">
        <f t="shared" si="265"/>
        <v>-174.98000000000002</v>
      </c>
      <c r="K300" s="9">
        <f t="shared" si="265"/>
        <v>-54.03999999999998</v>
      </c>
      <c r="L300" s="9">
        <f t="shared" si="265"/>
        <v>-85.22999999999999</v>
      </c>
      <c r="M300" s="10">
        <f t="shared" si="265"/>
        <v>-402.08</v>
      </c>
      <c r="N300" s="9">
        <f t="shared" si="265"/>
        <v>-142.48000000000002</v>
      </c>
      <c r="O300" s="9">
        <f t="shared" si="265"/>
        <v>-144.47999999999996</v>
      </c>
      <c r="P300" s="9">
        <f t="shared" si="265"/>
        <v>-147.67000000000004</v>
      </c>
      <c r="Q300" s="9">
        <f t="shared" si="265"/>
        <v>-311.57</v>
      </c>
      <c r="R300" s="10">
        <f t="shared" si="265"/>
        <v>-746.2</v>
      </c>
      <c r="S300" s="9">
        <f t="shared" si="265"/>
        <v>-134.82</v>
      </c>
      <c r="T300" s="9">
        <f t="shared" si="265"/>
        <v>-42.38</v>
      </c>
      <c r="U300" s="9">
        <f t="shared" si="265"/>
        <v>-41.43999999999997</v>
      </c>
      <c r="V300" s="9">
        <f t="shared" si="265"/>
        <v>-268.9699999999999</v>
      </c>
      <c r="W300" s="10">
        <f t="shared" si="265"/>
        <v>-487.60999999999996</v>
      </c>
      <c r="X300" s="9">
        <f t="shared" si="265"/>
        <v>-146.92</v>
      </c>
      <c r="Y300" s="9">
        <f t="shared" si="265"/>
        <v>-186.39</v>
      </c>
      <c r="Z300" s="9">
        <f t="shared" si="265"/>
        <v>24.599999999999994</v>
      </c>
      <c r="AA300" s="9">
        <f t="shared" si="265"/>
        <v>-54.540000000000035</v>
      </c>
      <c r="AB300" s="10">
        <f t="shared" si="265"/>
        <v>-363.24999999999994</v>
      </c>
      <c r="AC300" s="12">
        <f t="shared" si="265"/>
        <v>-194.36</v>
      </c>
      <c r="AD300" s="12">
        <f t="shared" si="265"/>
        <v>-4.60000000000001</v>
      </c>
      <c r="AE300" s="12">
        <f t="shared" si="265"/>
        <v>-79.30000000000004</v>
      </c>
      <c r="AF300" s="12">
        <f t="shared" si="265"/>
        <v>-285.4</v>
      </c>
      <c r="AG300" s="11">
        <f t="shared" si="265"/>
        <v>-563.66</v>
      </c>
      <c r="AH300" s="13">
        <f t="shared" si="265"/>
        <v>-200.57000000000005</v>
      </c>
      <c r="AI300" s="13">
        <f t="shared" si="265"/>
        <v>-125.03000000000003</v>
      </c>
      <c r="AJ300" s="13">
        <f t="shared" si="265"/>
        <v>-92.59</v>
      </c>
      <c r="AK300" s="13">
        <f t="shared" si="265"/>
        <v>-25.529999999999973</v>
      </c>
      <c r="AL300" s="14">
        <f t="shared" si="265"/>
        <v>-443.72</v>
      </c>
      <c r="AM300" s="15">
        <f t="shared" si="265"/>
        <v>-145.67</v>
      </c>
      <c r="AN300" s="15">
        <f t="shared" si="265"/>
        <v>-64.80999999999997</v>
      </c>
      <c r="AO300" s="15">
        <f t="shared" si="265"/>
        <v>-85.97999999999996</v>
      </c>
      <c r="AP300" s="15">
        <f t="shared" si="265"/>
        <v>6.46999999999997</v>
      </c>
      <c r="AQ300" s="14">
        <f t="shared" si="265"/>
        <v>-289.9899999999999</v>
      </c>
    </row>
    <row r="301" spans="1:43" ht="11.25">
      <c r="A301" s="33" t="s">
        <v>420</v>
      </c>
      <c r="B301" s="33" t="s">
        <v>421</v>
      </c>
      <c r="C301" s="8" t="s">
        <v>422</v>
      </c>
      <c r="D301" s="12">
        <f aca="true" t="shared" si="266" ref="D301:AP301">D302-D309</f>
        <v>-104.77999999999999</v>
      </c>
      <c r="E301" s="12">
        <f t="shared" si="266"/>
        <v>-10.229999999999995</v>
      </c>
      <c r="F301" s="12">
        <f t="shared" si="266"/>
        <v>-50.10000000000001</v>
      </c>
      <c r="G301" s="12">
        <f t="shared" si="266"/>
        <v>-96.49999999999999</v>
      </c>
      <c r="H301" s="11">
        <f t="shared" si="266"/>
        <v>-261.61</v>
      </c>
      <c r="I301" s="12">
        <f t="shared" si="266"/>
        <v>-55.79</v>
      </c>
      <c r="J301" s="12">
        <f t="shared" si="266"/>
        <v>-21.71</v>
      </c>
      <c r="K301" s="12">
        <f t="shared" si="266"/>
        <v>-86.4</v>
      </c>
      <c r="L301" s="12">
        <f t="shared" si="266"/>
        <v>-114.62000000000002</v>
      </c>
      <c r="M301" s="11">
        <f t="shared" si="266"/>
        <v>-278.52</v>
      </c>
      <c r="N301" s="12">
        <f t="shared" si="266"/>
        <v>-66.24</v>
      </c>
      <c r="O301" s="12">
        <f t="shared" si="266"/>
        <v>-24.409999999999986</v>
      </c>
      <c r="P301" s="12">
        <f t="shared" si="266"/>
        <v>-73.22000000000001</v>
      </c>
      <c r="Q301" s="12">
        <f t="shared" si="266"/>
        <v>-150.28</v>
      </c>
      <c r="R301" s="11">
        <f t="shared" si="266"/>
        <v>-314.15</v>
      </c>
      <c r="S301" s="12">
        <f t="shared" si="266"/>
        <v>-68.44999999999999</v>
      </c>
      <c r="T301" s="12">
        <f t="shared" si="266"/>
        <v>-4.309999999999997</v>
      </c>
      <c r="U301" s="12">
        <f t="shared" si="266"/>
        <v>-35.480000000000004</v>
      </c>
      <c r="V301" s="12">
        <f t="shared" si="266"/>
        <v>-144.75999999999993</v>
      </c>
      <c r="W301" s="11">
        <f t="shared" si="266"/>
        <v>-252.99999999999994</v>
      </c>
      <c r="X301" s="12">
        <f t="shared" si="266"/>
        <v>-81.48</v>
      </c>
      <c r="Y301" s="12">
        <f t="shared" si="266"/>
        <v>-19.850000000000005</v>
      </c>
      <c r="Z301" s="12">
        <f t="shared" si="266"/>
        <v>-48.870000000000005</v>
      </c>
      <c r="AA301" s="12">
        <f t="shared" si="266"/>
        <v>-98.64000000000003</v>
      </c>
      <c r="AB301" s="11">
        <f t="shared" si="266"/>
        <v>-248.84000000000003</v>
      </c>
      <c r="AC301" s="12">
        <f t="shared" si="266"/>
        <v>-141.9</v>
      </c>
      <c r="AD301" s="12">
        <f t="shared" si="266"/>
        <v>-0.7699999999999925</v>
      </c>
      <c r="AE301" s="12">
        <f t="shared" si="266"/>
        <v>-82.53</v>
      </c>
      <c r="AF301" s="12">
        <f t="shared" si="266"/>
        <v>-89.23999999999997</v>
      </c>
      <c r="AG301" s="11">
        <f t="shared" si="266"/>
        <v>-314.43999999999994</v>
      </c>
      <c r="AH301" s="13">
        <f t="shared" si="266"/>
        <v>-144.55</v>
      </c>
      <c r="AI301" s="13">
        <f t="shared" si="266"/>
        <v>-76.60000000000001</v>
      </c>
      <c r="AJ301" s="13">
        <f t="shared" si="266"/>
        <v>15.600000000000001</v>
      </c>
      <c r="AK301" s="13">
        <f t="shared" si="266"/>
        <v>-22.389999999999986</v>
      </c>
      <c r="AL301" s="14">
        <f>AL302-AL309</f>
        <v>-227.94000000000003</v>
      </c>
      <c r="AM301" s="15">
        <f t="shared" si="266"/>
        <v>-32.39999999999999</v>
      </c>
      <c r="AN301" s="15">
        <f t="shared" si="266"/>
        <v>4.449999999999999</v>
      </c>
      <c r="AO301" s="15">
        <f t="shared" si="266"/>
        <v>-66.60000000000001</v>
      </c>
      <c r="AP301" s="15">
        <f t="shared" si="266"/>
        <v>-15.09</v>
      </c>
      <c r="AQ301" s="14">
        <f>AQ302-AQ309</f>
        <v>-109.63999999999999</v>
      </c>
    </row>
    <row r="302" spans="1:43" ht="11.25" customHeight="1">
      <c r="A302" s="36" t="s">
        <v>423</v>
      </c>
      <c r="B302" s="36" t="s">
        <v>424</v>
      </c>
      <c r="C302" s="16" t="s">
        <v>425</v>
      </c>
      <c r="D302" s="19">
        <f aca="true" t="shared" si="267" ref="D302:V302">D303+D306</f>
        <v>-1.3</v>
      </c>
      <c r="E302" s="19">
        <f t="shared" si="267"/>
        <v>-0.7799999999999998</v>
      </c>
      <c r="F302" s="19">
        <f t="shared" si="267"/>
        <v>-2.39</v>
      </c>
      <c r="G302" s="19">
        <f t="shared" si="267"/>
        <v>1.0499999999999994</v>
      </c>
      <c r="H302" s="25">
        <f t="shared" si="267"/>
        <v>-3.42</v>
      </c>
      <c r="I302" s="19">
        <f t="shared" si="267"/>
        <v>-2.37</v>
      </c>
      <c r="J302" s="19">
        <f t="shared" si="267"/>
        <v>1.8899999999999997</v>
      </c>
      <c r="K302" s="19">
        <f t="shared" si="267"/>
        <v>0.16</v>
      </c>
      <c r="L302" s="19">
        <f t="shared" si="267"/>
        <v>7.92</v>
      </c>
      <c r="M302" s="25">
        <f t="shared" si="267"/>
        <v>7.6</v>
      </c>
      <c r="N302" s="19">
        <f t="shared" si="267"/>
        <v>1.7100000000000004</v>
      </c>
      <c r="O302" s="19">
        <f t="shared" si="267"/>
        <v>4.12</v>
      </c>
      <c r="P302" s="19">
        <f t="shared" si="267"/>
        <v>-0.25000000000000006</v>
      </c>
      <c r="Q302" s="19">
        <f t="shared" si="267"/>
        <v>28.2</v>
      </c>
      <c r="R302" s="25">
        <f t="shared" si="267"/>
        <v>33.78</v>
      </c>
      <c r="S302" s="19">
        <f t="shared" si="267"/>
        <v>5.590000000000001</v>
      </c>
      <c r="T302" s="19">
        <f t="shared" si="267"/>
        <v>3.8800000000000003</v>
      </c>
      <c r="U302" s="19">
        <f t="shared" si="267"/>
        <v>12.370000000000001</v>
      </c>
      <c r="V302" s="19">
        <f t="shared" si="267"/>
        <v>7.740000000000001</v>
      </c>
      <c r="W302" s="25">
        <f>W303+W306</f>
        <v>29.58</v>
      </c>
      <c r="X302" s="19">
        <f aca="true" t="shared" si="268" ref="X302:AQ302">X303+X306</f>
        <v>-2.33</v>
      </c>
      <c r="Y302" s="19">
        <f t="shared" si="268"/>
        <v>5.37</v>
      </c>
      <c r="Z302" s="19">
        <f t="shared" si="268"/>
        <v>17.5</v>
      </c>
      <c r="AA302" s="19">
        <f t="shared" si="268"/>
        <v>21.08</v>
      </c>
      <c r="AB302" s="25">
        <f t="shared" si="268"/>
        <v>41.62</v>
      </c>
      <c r="AC302" s="19">
        <f t="shared" si="268"/>
        <v>-0.6199999999999997</v>
      </c>
      <c r="AD302" s="19">
        <f t="shared" si="268"/>
        <v>6.879999999999999</v>
      </c>
      <c r="AE302" s="19">
        <f t="shared" si="268"/>
        <v>13.68</v>
      </c>
      <c r="AF302" s="19">
        <f t="shared" si="268"/>
        <v>15.55</v>
      </c>
      <c r="AG302" s="25">
        <f t="shared" si="268"/>
        <v>35.49</v>
      </c>
      <c r="AH302" s="21">
        <f t="shared" si="268"/>
        <v>3.5999999999999996</v>
      </c>
      <c r="AI302" s="21">
        <f t="shared" si="268"/>
        <v>0.5300000000000002</v>
      </c>
      <c r="AJ302" s="21">
        <f t="shared" si="268"/>
        <v>-1.0300000000000002</v>
      </c>
      <c r="AK302" s="21">
        <f t="shared" si="268"/>
        <v>3.3699999999999997</v>
      </c>
      <c r="AL302" s="26">
        <f t="shared" si="268"/>
        <v>6.470000000000001</v>
      </c>
      <c r="AM302" s="23">
        <f t="shared" si="268"/>
        <v>8.73</v>
      </c>
      <c r="AN302" s="23">
        <f t="shared" si="268"/>
        <v>4.91</v>
      </c>
      <c r="AO302" s="23">
        <f t="shared" si="268"/>
        <v>0.71</v>
      </c>
      <c r="AP302" s="23">
        <f t="shared" si="268"/>
        <v>0.40000000000000013</v>
      </c>
      <c r="AQ302" s="26">
        <f t="shared" si="268"/>
        <v>14.75</v>
      </c>
    </row>
    <row r="303" spans="1:43" ht="11.25" customHeight="1">
      <c r="A303" s="36" t="s">
        <v>426</v>
      </c>
      <c r="B303" s="30" t="s">
        <v>427</v>
      </c>
      <c r="C303" s="16" t="s">
        <v>428</v>
      </c>
      <c r="D303" s="19">
        <f aca="true" t="shared" si="269" ref="D303:S304">D304</f>
        <v>1.39</v>
      </c>
      <c r="E303" s="19">
        <f t="shared" si="269"/>
        <v>0.74</v>
      </c>
      <c r="F303" s="19">
        <f t="shared" si="269"/>
        <v>2.94</v>
      </c>
      <c r="G303" s="19">
        <f t="shared" si="269"/>
        <v>3.13</v>
      </c>
      <c r="H303" s="25">
        <f t="shared" si="269"/>
        <v>8.2</v>
      </c>
      <c r="I303" s="19">
        <f t="shared" si="269"/>
        <v>0.18</v>
      </c>
      <c r="J303" s="19">
        <f t="shared" si="269"/>
        <v>1.9599999999999997</v>
      </c>
      <c r="K303" s="19">
        <f t="shared" si="269"/>
        <v>0.13</v>
      </c>
      <c r="L303" s="19">
        <f t="shared" si="269"/>
        <v>1.12</v>
      </c>
      <c r="M303" s="25">
        <f t="shared" si="269"/>
        <v>3.3899999999999997</v>
      </c>
      <c r="N303" s="19">
        <f t="shared" si="269"/>
        <v>2.74</v>
      </c>
      <c r="O303" s="19">
        <f t="shared" si="269"/>
        <v>3.8</v>
      </c>
      <c r="P303" s="19">
        <f t="shared" si="269"/>
        <v>0.42</v>
      </c>
      <c r="Q303" s="19">
        <f t="shared" si="269"/>
        <v>13.2</v>
      </c>
      <c r="R303" s="25">
        <f t="shared" si="269"/>
        <v>20.16</v>
      </c>
      <c r="S303" s="19">
        <f t="shared" si="269"/>
        <v>5.19</v>
      </c>
      <c r="T303" s="19">
        <f aca="true" t="shared" si="270" ref="T303:AM304">T304</f>
        <v>3.66</v>
      </c>
      <c r="U303" s="19">
        <f t="shared" si="270"/>
        <v>7.22</v>
      </c>
      <c r="V303" s="19">
        <f t="shared" si="270"/>
        <v>2.33</v>
      </c>
      <c r="W303" s="25">
        <f t="shared" si="270"/>
        <v>18.4</v>
      </c>
      <c r="X303" s="19">
        <f t="shared" si="270"/>
        <v>2.41</v>
      </c>
      <c r="Y303" s="19">
        <f t="shared" si="270"/>
        <v>4.58</v>
      </c>
      <c r="Z303" s="19">
        <f t="shared" si="270"/>
        <v>2.2</v>
      </c>
      <c r="AA303" s="19">
        <f t="shared" si="270"/>
        <v>17.24</v>
      </c>
      <c r="AB303" s="25">
        <f t="shared" si="270"/>
        <v>26.43</v>
      </c>
      <c r="AC303" s="19">
        <f t="shared" si="270"/>
        <v>3.02</v>
      </c>
      <c r="AD303" s="19">
        <f t="shared" si="270"/>
        <v>5</v>
      </c>
      <c r="AE303" s="19">
        <f t="shared" si="270"/>
        <v>2.88</v>
      </c>
      <c r="AF303" s="19">
        <f t="shared" si="270"/>
        <v>27.52</v>
      </c>
      <c r="AG303" s="25">
        <f t="shared" si="270"/>
        <v>38.42</v>
      </c>
      <c r="AH303" s="21">
        <f t="shared" si="270"/>
        <v>8.07</v>
      </c>
      <c r="AI303" s="21">
        <f t="shared" si="270"/>
        <v>2.64</v>
      </c>
      <c r="AJ303" s="21">
        <f t="shared" si="270"/>
        <v>1.63</v>
      </c>
      <c r="AK303" s="21">
        <f t="shared" si="270"/>
        <v>3.2399999999999998</v>
      </c>
      <c r="AL303" s="26">
        <f t="shared" si="270"/>
        <v>15.58</v>
      </c>
      <c r="AM303" s="23">
        <f t="shared" si="270"/>
        <v>2.5700000000000003</v>
      </c>
      <c r="AN303" s="23">
        <f aca="true" t="shared" si="271" ref="AN303:AQ304">AN304</f>
        <v>3.11</v>
      </c>
      <c r="AO303" s="23">
        <f t="shared" si="271"/>
        <v>1</v>
      </c>
      <c r="AP303" s="23">
        <f t="shared" si="271"/>
        <v>2.2</v>
      </c>
      <c r="AQ303" s="26">
        <f t="shared" si="271"/>
        <v>8.879999999999999</v>
      </c>
    </row>
    <row r="304" spans="1:43" ht="11.25" customHeight="1">
      <c r="A304" s="36" t="s">
        <v>429</v>
      </c>
      <c r="B304" s="36" t="s">
        <v>430</v>
      </c>
      <c r="C304" s="16" t="s">
        <v>431</v>
      </c>
      <c r="D304" s="19">
        <f t="shared" si="269"/>
        <v>1.39</v>
      </c>
      <c r="E304" s="19">
        <f t="shared" si="269"/>
        <v>0.74</v>
      </c>
      <c r="F304" s="19">
        <f t="shared" si="269"/>
        <v>2.94</v>
      </c>
      <c r="G304" s="19">
        <f t="shared" si="269"/>
        <v>3.13</v>
      </c>
      <c r="H304" s="25">
        <f t="shared" si="269"/>
        <v>8.2</v>
      </c>
      <c r="I304" s="19">
        <f t="shared" si="269"/>
        <v>0.18</v>
      </c>
      <c r="J304" s="19">
        <f t="shared" si="269"/>
        <v>1.9599999999999997</v>
      </c>
      <c r="K304" s="19">
        <f t="shared" si="269"/>
        <v>0.13</v>
      </c>
      <c r="L304" s="19">
        <f t="shared" si="269"/>
        <v>1.12</v>
      </c>
      <c r="M304" s="25">
        <f t="shared" si="269"/>
        <v>3.3899999999999997</v>
      </c>
      <c r="N304" s="19">
        <f t="shared" si="269"/>
        <v>2.74</v>
      </c>
      <c r="O304" s="19">
        <f t="shared" si="269"/>
        <v>3.8</v>
      </c>
      <c r="P304" s="19">
        <f t="shared" si="269"/>
        <v>0.42</v>
      </c>
      <c r="Q304" s="19">
        <f t="shared" si="269"/>
        <v>13.2</v>
      </c>
      <c r="R304" s="25">
        <f t="shared" si="269"/>
        <v>20.16</v>
      </c>
      <c r="S304" s="19">
        <f t="shared" si="269"/>
        <v>5.19</v>
      </c>
      <c r="T304" s="19">
        <f t="shared" si="270"/>
        <v>3.66</v>
      </c>
      <c r="U304" s="19">
        <f t="shared" si="270"/>
        <v>7.22</v>
      </c>
      <c r="V304" s="19">
        <f t="shared" si="270"/>
        <v>2.33</v>
      </c>
      <c r="W304" s="25">
        <f t="shared" si="270"/>
        <v>18.4</v>
      </c>
      <c r="X304" s="19">
        <f t="shared" si="270"/>
        <v>2.41</v>
      </c>
      <c r="Y304" s="19">
        <f t="shared" si="270"/>
        <v>4.58</v>
      </c>
      <c r="Z304" s="19">
        <f t="shared" si="270"/>
        <v>2.2</v>
      </c>
      <c r="AA304" s="19">
        <f t="shared" si="270"/>
        <v>17.24</v>
      </c>
      <c r="AB304" s="25">
        <f t="shared" si="270"/>
        <v>26.43</v>
      </c>
      <c r="AC304" s="19">
        <f t="shared" si="270"/>
        <v>3.02</v>
      </c>
      <c r="AD304" s="19">
        <f t="shared" si="270"/>
        <v>5</v>
      </c>
      <c r="AE304" s="19">
        <f t="shared" si="270"/>
        <v>2.88</v>
      </c>
      <c r="AF304" s="19">
        <f t="shared" si="270"/>
        <v>27.52</v>
      </c>
      <c r="AG304" s="25">
        <f t="shared" si="270"/>
        <v>38.42</v>
      </c>
      <c r="AH304" s="21">
        <f t="shared" si="270"/>
        <v>8.07</v>
      </c>
      <c r="AI304" s="21">
        <f t="shared" si="270"/>
        <v>2.64</v>
      </c>
      <c r="AJ304" s="21">
        <f t="shared" si="270"/>
        <v>1.63</v>
      </c>
      <c r="AK304" s="21">
        <f t="shared" si="270"/>
        <v>3.2399999999999998</v>
      </c>
      <c r="AL304" s="26">
        <f t="shared" si="270"/>
        <v>15.58</v>
      </c>
      <c r="AM304" s="23">
        <f t="shared" si="270"/>
        <v>2.5700000000000003</v>
      </c>
      <c r="AN304" s="23">
        <f t="shared" si="271"/>
        <v>3.11</v>
      </c>
      <c r="AO304" s="23">
        <f t="shared" si="271"/>
        <v>1</v>
      </c>
      <c r="AP304" s="23">
        <f t="shared" si="271"/>
        <v>2.2</v>
      </c>
      <c r="AQ304" s="26">
        <f t="shared" si="271"/>
        <v>8.879999999999999</v>
      </c>
    </row>
    <row r="305" spans="1:43" ht="11.25" customHeight="1">
      <c r="A305" s="30" t="s">
        <v>432</v>
      </c>
      <c r="B305" s="30" t="s">
        <v>433</v>
      </c>
      <c r="C305" s="16" t="s">
        <v>434</v>
      </c>
      <c r="D305" s="17">
        <v>1.39</v>
      </c>
      <c r="E305" s="17">
        <v>0.74</v>
      </c>
      <c r="F305" s="17">
        <v>2.94</v>
      </c>
      <c r="G305" s="17">
        <v>3.13</v>
      </c>
      <c r="H305" s="37">
        <f>SUM(D305:G305)</f>
        <v>8.2</v>
      </c>
      <c r="I305" s="17">
        <v>0.18</v>
      </c>
      <c r="J305" s="17">
        <v>1.9599999999999997</v>
      </c>
      <c r="K305" s="17">
        <v>0.13</v>
      </c>
      <c r="L305" s="17">
        <v>1.12</v>
      </c>
      <c r="M305" s="37">
        <f>SUM(I305:L305)</f>
        <v>3.3899999999999997</v>
      </c>
      <c r="N305" s="17">
        <v>2.74</v>
      </c>
      <c r="O305" s="17">
        <v>3.8</v>
      </c>
      <c r="P305" s="17">
        <v>0.42</v>
      </c>
      <c r="Q305" s="17">
        <v>13.2</v>
      </c>
      <c r="R305" s="37">
        <f>SUM(N305:Q305)</f>
        <v>20.16</v>
      </c>
      <c r="S305" s="17">
        <v>5.19</v>
      </c>
      <c r="T305" s="17">
        <v>3.66</v>
      </c>
      <c r="U305" s="17">
        <v>7.22</v>
      </c>
      <c r="V305" s="17">
        <v>2.33</v>
      </c>
      <c r="W305" s="37">
        <f>SUM(S305:V305)</f>
        <v>18.4</v>
      </c>
      <c r="X305" s="17">
        <v>2.41</v>
      </c>
      <c r="Y305" s="17">
        <v>4.58</v>
      </c>
      <c r="Z305" s="17">
        <v>2.2</v>
      </c>
      <c r="AA305" s="17">
        <v>17.24</v>
      </c>
      <c r="AB305" s="37">
        <f>SUM(X305:AA305)</f>
        <v>26.43</v>
      </c>
      <c r="AC305" s="17">
        <v>3.02</v>
      </c>
      <c r="AD305" s="17">
        <v>5</v>
      </c>
      <c r="AE305" s="17">
        <v>2.88</v>
      </c>
      <c r="AF305" s="17">
        <v>27.52</v>
      </c>
      <c r="AG305" s="20">
        <f>SUM(AC305:AF305)</f>
        <v>38.42</v>
      </c>
      <c r="AH305" s="27">
        <v>8.07</v>
      </c>
      <c r="AI305" s="27">
        <v>2.64</v>
      </c>
      <c r="AJ305" s="27">
        <v>1.63</v>
      </c>
      <c r="AK305" s="27">
        <v>3.2399999999999998</v>
      </c>
      <c r="AL305" s="22">
        <f>SUM(AH305:AK305)</f>
        <v>15.58</v>
      </c>
      <c r="AM305" s="23">
        <v>2.5700000000000003</v>
      </c>
      <c r="AN305" s="23">
        <v>3.11</v>
      </c>
      <c r="AO305" s="23">
        <v>1</v>
      </c>
      <c r="AP305" s="23">
        <v>2.2</v>
      </c>
      <c r="AQ305" s="22">
        <f>SUM(AM305:AP305)</f>
        <v>8.879999999999999</v>
      </c>
    </row>
    <row r="306" spans="1:43" ht="11.25" customHeight="1">
      <c r="A306" s="30" t="s">
        <v>435</v>
      </c>
      <c r="B306" s="30" t="s">
        <v>436</v>
      </c>
      <c r="C306" s="16" t="s">
        <v>437</v>
      </c>
      <c r="D306" s="19">
        <f aca="true" t="shared" si="272" ref="D306:AQ306">D307+D308</f>
        <v>-2.69</v>
      </c>
      <c r="E306" s="19">
        <f t="shared" si="272"/>
        <v>-1.5199999999999998</v>
      </c>
      <c r="F306" s="19">
        <f t="shared" si="272"/>
        <v>-5.33</v>
      </c>
      <c r="G306" s="19">
        <f t="shared" si="272"/>
        <v>-2.0800000000000005</v>
      </c>
      <c r="H306" s="25">
        <f t="shared" si="272"/>
        <v>-11.62</v>
      </c>
      <c r="I306" s="19">
        <f t="shared" si="272"/>
        <v>-2.5500000000000003</v>
      </c>
      <c r="J306" s="19">
        <f t="shared" si="272"/>
        <v>-0.06999999999999999</v>
      </c>
      <c r="K306" s="19">
        <f t="shared" si="272"/>
        <v>0.03</v>
      </c>
      <c r="L306" s="19">
        <f t="shared" si="272"/>
        <v>6.8</v>
      </c>
      <c r="M306" s="25">
        <f t="shared" si="272"/>
        <v>4.21</v>
      </c>
      <c r="N306" s="19">
        <f t="shared" si="272"/>
        <v>-1.0299999999999998</v>
      </c>
      <c r="O306" s="19">
        <f t="shared" si="272"/>
        <v>0.32</v>
      </c>
      <c r="P306" s="19">
        <f t="shared" si="272"/>
        <v>-0.67</v>
      </c>
      <c r="Q306" s="19">
        <f t="shared" si="272"/>
        <v>15</v>
      </c>
      <c r="R306" s="25">
        <f t="shared" si="272"/>
        <v>13.62</v>
      </c>
      <c r="S306" s="19">
        <f t="shared" si="272"/>
        <v>0.4</v>
      </c>
      <c r="T306" s="19">
        <f t="shared" si="272"/>
        <v>0.22</v>
      </c>
      <c r="U306" s="19">
        <f t="shared" si="272"/>
        <v>5.15</v>
      </c>
      <c r="V306" s="19">
        <f t="shared" si="272"/>
        <v>5.410000000000001</v>
      </c>
      <c r="W306" s="25">
        <f t="shared" si="272"/>
        <v>11.180000000000001</v>
      </c>
      <c r="X306" s="19">
        <f t="shared" si="272"/>
        <v>-4.74</v>
      </c>
      <c r="Y306" s="19">
        <f t="shared" si="272"/>
        <v>0.79</v>
      </c>
      <c r="Z306" s="19">
        <f t="shared" si="272"/>
        <v>15.3</v>
      </c>
      <c r="AA306" s="19">
        <f t="shared" si="272"/>
        <v>3.8400000000000003</v>
      </c>
      <c r="AB306" s="25">
        <f t="shared" si="272"/>
        <v>15.19</v>
      </c>
      <c r="AC306" s="19">
        <f t="shared" si="272"/>
        <v>-3.6399999999999997</v>
      </c>
      <c r="AD306" s="19">
        <f t="shared" si="272"/>
        <v>1.879999999999999</v>
      </c>
      <c r="AE306" s="19">
        <f t="shared" si="272"/>
        <v>10.8</v>
      </c>
      <c r="AF306" s="19">
        <f t="shared" si="272"/>
        <v>-11.969999999999999</v>
      </c>
      <c r="AG306" s="25">
        <f t="shared" si="272"/>
        <v>-2.9299999999999997</v>
      </c>
      <c r="AH306" s="21">
        <f t="shared" si="272"/>
        <v>-4.470000000000001</v>
      </c>
      <c r="AI306" s="21">
        <f t="shared" si="272"/>
        <v>-2.11</v>
      </c>
      <c r="AJ306" s="21">
        <f t="shared" si="272"/>
        <v>-2.66</v>
      </c>
      <c r="AK306" s="21">
        <f t="shared" si="272"/>
        <v>0.12999999999999998</v>
      </c>
      <c r="AL306" s="26">
        <f t="shared" si="272"/>
        <v>-9.11</v>
      </c>
      <c r="AM306" s="23">
        <f t="shared" si="272"/>
        <v>6.16</v>
      </c>
      <c r="AN306" s="23">
        <f t="shared" si="272"/>
        <v>1.8</v>
      </c>
      <c r="AO306" s="23">
        <f t="shared" si="272"/>
        <v>-0.29000000000000004</v>
      </c>
      <c r="AP306" s="23">
        <f t="shared" si="272"/>
        <v>-1.8</v>
      </c>
      <c r="AQ306" s="26">
        <f t="shared" si="272"/>
        <v>5.87</v>
      </c>
    </row>
    <row r="307" spans="1:43" ht="11.25" customHeight="1">
      <c r="A307" s="30" t="s">
        <v>438</v>
      </c>
      <c r="B307" s="30" t="s">
        <v>439</v>
      </c>
      <c r="C307" s="16" t="s">
        <v>440</v>
      </c>
      <c r="D307" s="38">
        <v>-0.06</v>
      </c>
      <c r="E307" s="38">
        <v>-1.5699999999999998</v>
      </c>
      <c r="F307" s="38">
        <v>0.1</v>
      </c>
      <c r="G307" s="38">
        <v>0.08999999999999986</v>
      </c>
      <c r="H307" s="37">
        <f>SUM(D307:G307)</f>
        <v>-1.44</v>
      </c>
      <c r="I307" s="38">
        <v>0.01</v>
      </c>
      <c r="J307" s="38">
        <v>0.08</v>
      </c>
      <c r="K307" s="38">
        <v>0.03</v>
      </c>
      <c r="L307" s="38">
        <v>0</v>
      </c>
      <c r="M307" s="37">
        <f>SUM(I307:L307)</f>
        <v>0.12</v>
      </c>
      <c r="N307" s="38">
        <v>0.14</v>
      </c>
      <c r="O307" s="38">
        <v>0.22</v>
      </c>
      <c r="P307" s="38">
        <v>0.08</v>
      </c>
      <c r="Q307" s="38">
        <v>-0.03</v>
      </c>
      <c r="R307" s="37">
        <f>SUM(N307:Q307)</f>
        <v>0.41000000000000003</v>
      </c>
      <c r="S307" s="38">
        <v>0.34</v>
      </c>
      <c r="T307" s="38">
        <v>0.22</v>
      </c>
      <c r="U307" s="38">
        <v>0.58</v>
      </c>
      <c r="V307" s="38">
        <v>0.24</v>
      </c>
      <c r="W307" s="37">
        <f>SUM(S307:V307)</f>
        <v>1.3800000000000001</v>
      </c>
      <c r="X307" s="38">
        <v>0.34</v>
      </c>
      <c r="Y307" s="38">
        <v>0.85</v>
      </c>
      <c r="Z307" s="38">
        <v>0.82</v>
      </c>
      <c r="AA307" s="38">
        <v>0.44</v>
      </c>
      <c r="AB307" s="37">
        <f>SUM(X307:AA307)</f>
        <v>2.4499999999999997</v>
      </c>
      <c r="AC307" s="38">
        <v>0.49</v>
      </c>
      <c r="AD307" s="38">
        <v>2.54</v>
      </c>
      <c r="AE307" s="38">
        <v>0.16</v>
      </c>
      <c r="AF307" s="38">
        <v>0.81</v>
      </c>
      <c r="AG307" s="20">
        <f>SUM(AC307:AF307)</f>
        <v>4</v>
      </c>
      <c r="AH307" s="39">
        <v>1.26</v>
      </c>
      <c r="AI307" s="39">
        <v>0.56</v>
      </c>
      <c r="AJ307" s="39">
        <v>0.3</v>
      </c>
      <c r="AK307" s="39">
        <v>-0.11000000000000001</v>
      </c>
      <c r="AL307" s="22">
        <f>SUM(AH307:AK307)</f>
        <v>2.0100000000000002</v>
      </c>
      <c r="AM307" s="23">
        <v>0.04</v>
      </c>
      <c r="AN307" s="23">
        <v>0.09</v>
      </c>
      <c r="AO307" s="23">
        <v>0</v>
      </c>
      <c r="AP307" s="23">
        <v>-0.05</v>
      </c>
      <c r="AQ307" s="22">
        <f>SUM(AM307:AP307)</f>
        <v>0.08</v>
      </c>
    </row>
    <row r="308" spans="1:43" ht="22.5">
      <c r="A308" s="30" t="s">
        <v>441</v>
      </c>
      <c r="B308" s="30" t="s">
        <v>442</v>
      </c>
      <c r="C308" s="16" t="s">
        <v>443</v>
      </c>
      <c r="D308" s="38">
        <v>-2.63</v>
      </c>
      <c r="E308" s="38">
        <v>0.05</v>
      </c>
      <c r="F308" s="38">
        <v>-5.43</v>
      </c>
      <c r="G308" s="38">
        <v>-2.1700000000000004</v>
      </c>
      <c r="H308" s="37">
        <f>SUM(D308:G308)</f>
        <v>-10.18</v>
      </c>
      <c r="I308" s="38">
        <v>-2.56</v>
      </c>
      <c r="J308" s="38">
        <v>-0.15</v>
      </c>
      <c r="K308" s="38">
        <v>0</v>
      </c>
      <c r="L308" s="38">
        <v>6.8</v>
      </c>
      <c r="M308" s="37">
        <f>SUM(I308:L308)</f>
        <v>4.09</v>
      </c>
      <c r="N308" s="38">
        <v>-1.17</v>
      </c>
      <c r="O308" s="38">
        <v>0.1</v>
      </c>
      <c r="P308" s="38">
        <v>-0.75</v>
      </c>
      <c r="Q308" s="38">
        <v>15.03</v>
      </c>
      <c r="R308" s="37">
        <f>SUM(N308:Q308)</f>
        <v>13.209999999999999</v>
      </c>
      <c r="S308" s="38">
        <v>0.06</v>
      </c>
      <c r="T308" s="38">
        <v>0</v>
      </c>
      <c r="U308" s="38">
        <v>4.57</v>
      </c>
      <c r="V308" s="38">
        <v>5.170000000000001</v>
      </c>
      <c r="W308" s="37">
        <f>SUM(S308:V308)</f>
        <v>9.8</v>
      </c>
      <c r="X308" s="38">
        <v>-5.08</v>
      </c>
      <c r="Y308" s="38">
        <v>-0.06</v>
      </c>
      <c r="Z308" s="38">
        <v>14.48</v>
      </c>
      <c r="AA308" s="38">
        <v>3.4000000000000004</v>
      </c>
      <c r="AB308" s="37">
        <f>SUM(X308:AA308)</f>
        <v>12.74</v>
      </c>
      <c r="AC308" s="38">
        <v>-4.13</v>
      </c>
      <c r="AD308" s="38">
        <v>-0.660000000000001</v>
      </c>
      <c r="AE308" s="38">
        <v>10.64</v>
      </c>
      <c r="AF308" s="38">
        <v>-12.78</v>
      </c>
      <c r="AG308" s="20">
        <f>SUM(AC308:AF308)</f>
        <v>-6.93</v>
      </c>
      <c r="AH308" s="39">
        <v>-5.73</v>
      </c>
      <c r="AI308" s="39">
        <v>-2.67</v>
      </c>
      <c r="AJ308" s="39">
        <v>-2.96</v>
      </c>
      <c r="AK308" s="39">
        <v>0.24</v>
      </c>
      <c r="AL308" s="22">
        <f>SUM(AH308:AK308)</f>
        <v>-11.12</v>
      </c>
      <c r="AM308" s="23">
        <v>6.12</v>
      </c>
      <c r="AN308" s="23">
        <v>1.71</v>
      </c>
      <c r="AO308" s="23">
        <v>-0.29000000000000004</v>
      </c>
      <c r="AP308" s="23">
        <v>-1.75</v>
      </c>
      <c r="AQ308" s="22">
        <f>SUM(AM308:AP308)</f>
        <v>5.79</v>
      </c>
    </row>
    <row r="309" spans="1:43" ht="11.25">
      <c r="A309" s="36" t="s">
        <v>444</v>
      </c>
      <c r="B309" s="36" t="s">
        <v>445</v>
      </c>
      <c r="C309" s="16" t="s">
        <v>446</v>
      </c>
      <c r="D309" s="19">
        <f aca="true" t="shared" si="273" ref="D309:AQ309">D310+D314</f>
        <v>103.47999999999999</v>
      </c>
      <c r="E309" s="19">
        <f t="shared" si="273"/>
        <v>9.449999999999996</v>
      </c>
      <c r="F309" s="19">
        <f t="shared" si="273"/>
        <v>47.71000000000001</v>
      </c>
      <c r="G309" s="19">
        <f t="shared" si="273"/>
        <v>97.54999999999998</v>
      </c>
      <c r="H309" s="25">
        <f t="shared" si="273"/>
        <v>258.19</v>
      </c>
      <c r="I309" s="19">
        <f t="shared" si="273"/>
        <v>53.42</v>
      </c>
      <c r="J309" s="19">
        <f t="shared" si="273"/>
        <v>23.6</v>
      </c>
      <c r="K309" s="19">
        <f t="shared" si="273"/>
        <v>86.56</v>
      </c>
      <c r="L309" s="19">
        <f t="shared" si="273"/>
        <v>122.54000000000002</v>
      </c>
      <c r="M309" s="25">
        <f t="shared" si="273"/>
        <v>286.12</v>
      </c>
      <c r="N309" s="19">
        <f t="shared" si="273"/>
        <v>67.94999999999999</v>
      </c>
      <c r="O309" s="19">
        <f t="shared" si="273"/>
        <v>28.529999999999987</v>
      </c>
      <c r="P309" s="19">
        <f t="shared" si="273"/>
        <v>72.97000000000001</v>
      </c>
      <c r="Q309" s="19">
        <f t="shared" si="273"/>
        <v>178.48</v>
      </c>
      <c r="R309" s="25">
        <f t="shared" si="273"/>
        <v>347.93</v>
      </c>
      <c r="S309" s="19">
        <f t="shared" si="273"/>
        <v>74.03999999999999</v>
      </c>
      <c r="T309" s="19">
        <f t="shared" si="273"/>
        <v>8.189999999999998</v>
      </c>
      <c r="U309" s="19">
        <f t="shared" si="273"/>
        <v>47.85</v>
      </c>
      <c r="V309" s="19">
        <f t="shared" si="273"/>
        <v>152.49999999999994</v>
      </c>
      <c r="W309" s="25">
        <f t="shared" si="273"/>
        <v>282.5799999999999</v>
      </c>
      <c r="X309" s="19">
        <f t="shared" si="273"/>
        <v>79.15</v>
      </c>
      <c r="Y309" s="19">
        <f t="shared" si="273"/>
        <v>25.220000000000006</v>
      </c>
      <c r="Z309" s="19">
        <f t="shared" si="273"/>
        <v>66.37</v>
      </c>
      <c r="AA309" s="19">
        <f t="shared" si="273"/>
        <v>119.72000000000003</v>
      </c>
      <c r="AB309" s="25">
        <f t="shared" si="273"/>
        <v>290.46000000000004</v>
      </c>
      <c r="AC309" s="19">
        <f t="shared" si="273"/>
        <v>141.28</v>
      </c>
      <c r="AD309" s="19">
        <f t="shared" si="273"/>
        <v>7.6499999999999915</v>
      </c>
      <c r="AE309" s="19">
        <f t="shared" si="273"/>
        <v>96.21000000000001</v>
      </c>
      <c r="AF309" s="19">
        <f t="shared" si="273"/>
        <v>104.78999999999996</v>
      </c>
      <c r="AG309" s="25">
        <f t="shared" si="273"/>
        <v>349.92999999999995</v>
      </c>
      <c r="AH309" s="21">
        <f t="shared" si="273"/>
        <v>148.15</v>
      </c>
      <c r="AI309" s="21">
        <f t="shared" si="273"/>
        <v>77.13000000000001</v>
      </c>
      <c r="AJ309" s="21">
        <f t="shared" si="273"/>
        <v>-16.630000000000003</v>
      </c>
      <c r="AK309" s="21">
        <f t="shared" si="273"/>
        <v>25.759999999999987</v>
      </c>
      <c r="AL309" s="26">
        <f t="shared" si="273"/>
        <v>234.41000000000003</v>
      </c>
      <c r="AM309" s="23">
        <f t="shared" si="273"/>
        <v>41.129999999999995</v>
      </c>
      <c r="AN309" s="23">
        <f t="shared" si="273"/>
        <v>0.46000000000000085</v>
      </c>
      <c r="AO309" s="23">
        <f t="shared" si="273"/>
        <v>67.31</v>
      </c>
      <c r="AP309" s="23">
        <f t="shared" si="273"/>
        <v>15.49</v>
      </c>
      <c r="AQ309" s="26">
        <f t="shared" si="273"/>
        <v>124.38999999999999</v>
      </c>
    </row>
    <row r="310" spans="1:43" ht="11.25" customHeight="1">
      <c r="A310" s="36" t="s">
        <v>426</v>
      </c>
      <c r="B310" s="36" t="s">
        <v>427</v>
      </c>
      <c r="C310" s="16" t="s">
        <v>428</v>
      </c>
      <c r="D310" s="19">
        <f aca="true" t="shared" si="274" ref="D310:AQ310">D311+D313</f>
        <v>31.3</v>
      </c>
      <c r="E310" s="19">
        <f t="shared" si="274"/>
        <v>30.949999999999996</v>
      </c>
      <c r="F310" s="19">
        <f t="shared" si="274"/>
        <v>33.34</v>
      </c>
      <c r="G310" s="19">
        <f t="shared" si="274"/>
        <v>54.40999999999999</v>
      </c>
      <c r="H310" s="25">
        <f t="shared" si="274"/>
        <v>150</v>
      </c>
      <c r="I310" s="19">
        <f t="shared" si="274"/>
        <v>27.72</v>
      </c>
      <c r="J310" s="19">
        <f t="shared" si="274"/>
        <v>20.53</v>
      </c>
      <c r="K310" s="19">
        <f t="shared" si="274"/>
        <v>70.14</v>
      </c>
      <c r="L310" s="19">
        <f t="shared" si="274"/>
        <v>53.14000000000001</v>
      </c>
      <c r="M310" s="25">
        <f t="shared" si="274"/>
        <v>171.53000000000003</v>
      </c>
      <c r="N310" s="19">
        <f t="shared" si="274"/>
        <v>40.14</v>
      </c>
      <c r="O310" s="19">
        <f t="shared" si="274"/>
        <v>60.349999999999994</v>
      </c>
      <c r="P310" s="19">
        <f t="shared" si="274"/>
        <v>58.120000000000005</v>
      </c>
      <c r="Q310" s="19">
        <f t="shared" si="274"/>
        <v>72.00999999999999</v>
      </c>
      <c r="R310" s="25">
        <f t="shared" si="274"/>
        <v>230.62</v>
      </c>
      <c r="S310" s="19">
        <f t="shared" si="274"/>
        <v>42.669999999999995</v>
      </c>
      <c r="T310" s="19">
        <f t="shared" si="274"/>
        <v>52.43</v>
      </c>
      <c r="U310" s="19">
        <f t="shared" si="274"/>
        <v>-2.490000000000002</v>
      </c>
      <c r="V310" s="19">
        <f t="shared" si="274"/>
        <v>40.92999999999999</v>
      </c>
      <c r="W310" s="25">
        <f t="shared" si="274"/>
        <v>133.54</v>
      </c>
      <c r="X310" s="19">
        <f t="shared" si="274"/>
        <v>63.59</v>
      </c>
      <c r="Y310" s="19">
        <f t="shared" si="274"/>
        <v>43.11</v>
      </c>
      <c r="Z310" s="19">
        <f t="shared" si="274"/>
        <v>43.92</v>
      </c>
      <c r="AA310" s="19">
        <f t="shared" si="274"/>
        <v>28.9</v>
      </c>
      <c r="AB310" s="25">
        <f t="shared" si="274"/>
        <v>179.51999999999998</v>
      </c>
      <c r="AC310" s="19">
        <f t="shared" si="274"/>
        <v>51.18000000000001</v>
      </c>
      <c r="AD310" s="19">
        <f t="shared" si="274"/>
        <v>79.47</v>
      </c>
      <c r="AE310" s="19">
        <f t="shared" si="274"/>
        <v>55.29</v>
      </c>
      <c r="AF310" s="19">
        <f t="shared" si="274"/>
        <v>12.729999999999993</v>
      </c>
      <c r="AG310" s="25">
        <f t="shared" si="274"/>
        <v>198.67000000000002</v>
      </c>
      <c r="AH310" s="21">
        <f t="shared" si="274"/>
        <v>62.25000000000001</v>
      </c>
      <c r="AI310" s="21">
        <f t="shared" si="274"/>
        <v>99.66</v>
      </c>
      <c r="AJ310" s="21">
        <f t="shared" si="274"/>
        <v>30.32</v>
      </c>
      <c r="AK310" s="21">
        <f t="shared" si="274"/>
        <v>2.9400000000000013</v>
      </c>
      <c r="AL310" s="26">
        <f t="shared" si="274"/>
        <v>195.17000000000002</v>
      </c>
      <c r="AM310" s="23">
        <f t="shared" si="274"/>
        <v>38.23</v>
      </c>
      <c r="AN310" s="23">
        <f t="shared" si="274"/>
        <v>26.39</v>
      </c>
      <c r="AO310" s="23">
        <f t="shared" si="274"/>
        <v>75.88</v>
      </c>
      <c r="AP310" s="23">
        <f t="shared" si="274"/>
        <v>19.02</v>
      </c>
      <c r="AQ310" s="26">
        <f t="shared" si="274"/>
        <v>159.51999999999998</v>
      </c>
    </row>
    <row r="311" spans="1:43" ht="11.25" customHeight="1">
      <c r="A311" s="36" t="s">
        <v>429</v>
      </c>
      <c r="B311" s="36" t="s">
        <v>430</v>
      </c>
      <c r="C311" s="16" t="s">
        <v>431</v>
      </c>
      <c r="D311" s="19">
        <f aca="true" t="shared" si="275" ref="D311:AQ311">D312</f>
        <v>27.330000000000002</v>
      </c>
      <c r="E311" s="19">
        <f t="shared" si="275"/>
        <v>33.23</v>
      </c>
      <c r="F311" s="19">
        <f t="shared" si="275"/>
        <v>36.24</v>
      </c>
      <c r="G311" s="19">
        <f t="shared" si="275"/>
        <v>64.75999999999999</v>
      </c>
      <c r="H311" s="25">
        <f t="shared" si="275"/>
        <v>161.56</v>
      </c>
      <c r="I311" s="19">
        <f t="shared" si="275"/>
        <v>23.23</v>
      </c>
      <c r="J311" s="19">
        <f t="shared" si="275"/>
        <v>17.98</v>
      </c>
      <c r="K311" s="19">
        <f t="shared" si="275"/>
        <v>57.64</v>
      </c>
      <c r="L311" s="19">
        <f t="shared" si="275"/>
        <v>58.13000000000001</v>
      </c>
      <c r="M311" s="25">
        <f t="shared" si="275"/>
        <v>156.98000000000002</v>
      </c>
      <c r="N311" s="19">
        <f t="shared" si="275"/>
        <v>31.64</v>
      </c>
      <c r="O311" s="19">
        <f t="shared" si="275"/>
        <v>22.360000000000003</v>
      </c>
      <c r="P311" s="19">
        <f t="shared" si="275"/>
        <v>36.330000000000005</v>
      </c>
      <c r="Q311" s="19">
        <f t="shared" si="275"/>
        <v>53.56999999999999</v>
      </c>
      <c r="R311" s="25">
        <f t="shared" si="275"/>
        <v>143.9</v>
      </c>
      <c r="S311" s="19">
        <f t="shared" si="275"/>
        <v>39.099999999999994</v>
      </c>
      <c r="T311" s="19">
        <f t="shared" si="275"/>
        <v>56.53</v>
      </c>
      <c r="U311" s="19">
        <f t="shared" si="275"/>
        <v>-4.170000000000002</v>
      </c>
      <c r="V311" s="19">
        <f t="shared" si="275"/>
        <v>53.089999999999996</v>
      </c>
      <c r="W311" s="25">
        <f t="shared" si="275"/>
        <v>144.54999999999998</v>
      </c>
      <c r="X311" s="19">
        <f t="shared" si="275"/>
        <v>49.07</v>
      </c>
      <c r="Y311" s="19">
        <f t="shared" si="275"/>
        <v>22.729999999999997</v>
      </c>
      <c r="Z311" s="19">
        <f t="shared" si="275"/>
        <v>34.94</v>
      </c>
      <c r="AA311" s="19">
        <f t="shared" si="275"/>
        <v>53.58</v>
      </c>
      <c r="AB311" s="25">
        <f t="shared" si="275"/>
        <v>160.32</v>
      </c>
      <c r="AC311" s="19">
        <f t="shared" si="275"/>
        <v>37.24</v>
      </c>
      <c r="AD311" s="19">
        <f t="shared" si="275"/>
        <v>71.44</v>
      </c>
      <c r="AE311" s="19">
        <f t="shared" si="275"/>
        <v>15.700000000000001</v>
      </c>
      <c r="AF311" s="19">
        <f t="shared" si="275"/>
        <v>41.21999999999999</v>
      </c>
      <c r="AG311" s="25">
        <f t="shared" si="275"/>
        <v>165.6</v>
      </c>
      <c r="AH311" s="21">
        <f t="shared" si="275"/>
        <v>19.380000000000003</v>
      </c>
      <c r="AI311" s="21">
        <f t="shared" si="275"/>
        <v>18.380000000000003</v>
      </c>
      <c r="AJ311" s="21">
        <f t="shared" si="275"/>
        <v>15.400000000000002</v>
      </c>
      <c r="AK311" s="21">
        <f t="shared" si="275"/>
        <v>18.96</v>
      </c>
      <c r="AL311" s="26">
        <f t="shared" si="275"/>
        <v>72.12</v>
      </c>
      <c r="AM311" s="23">
        <f t="shared" si="275"/>
        <v>16.369999999999997</v>
      </c>
      <c r="AN311" s="23">
        <f t="shared" si="275"/>
        <v>9.58</v>
      </c>
      <c r="AO311" s="23">
        <f t="shared" si="275"/>
        <v>17.42</v>
      </c>
      <c r="AP311" s="23">
        <f t="shared" si="275"/>
        <v>22.8</v>
      </c>
      <c r="AQ311" s="26">
        <f t="shared" si="275"/>
        <v>66.17</v>
      </c>
    </row>
    <row r="312" spans="1:43" ht="11.25" customHeight="1">
      <c r="A312" s="30" t="s">
        <v>432</v>
      </c>
      <c r="B312" s="30" t="s">
        <v>433</v>
      </c>
      <c r="C312" s="16" t="s">
        <v>447</v>
      </c>
      <c r="D312" s="38">
        <v>27.330000000000002</v>
      </c>
      <c r="E312" s="38">
        <v>33.23</v>
      </c>
      <c r="F312" s="38">
        <v>36.24</v>
      </c>
      <c r="G312" s="38">
        <v>64.75999999999999</v>
      </c>
      <c r="H312" s="37">
        <f>SUM(D312:G312)</f>
        <v>161.56</v>
      </c>
      <c r="I312" s="38">
        <v>23.23</v>
      </c>
      <c r="J312" s="38">
        <v>17.98</v>
      </c>
      <c r="K312" s="38">
        <v>57.64</v>
      </c>
      <c r="L312" s="38">
        <v>58.13000000000001</v>
      </c>
      <c r="M312" s="37">
        <f>SUM(I312:L312)</f>
        <v>156.98000000000002</v>
      </c>
      <c r="N312" s="38">
        <v>31.64</v>
      </c>
      <c r="O312" s="38">
        <v>22.360000000000003</v>
      </c>
      <c r="P312" s="38">
        <v>36.330000000000005</v>
      </c>
      <c r="Q312" s="38">
        <v>53.56999999999999</v>
      </c>
      <c r="R312" s="37">
        <f>SUM(N312:Q312)</f>
        <v>143.9</v>
      </c>
      <c r="S312" s="38">
        <v>39.099999999999994</v>
      </c>
      <c r="T312" s="38">
        <v>56.53</v>
      </c>
      <c r="U312" s="38">
        <v>-4.170000000000002</v>
      </c>
      <c r="V312" s="38">
        <v>53.089999999999996</v>
      </c>
      <c r="W312" s="37">
        <f>SUM(S312:V312)</f>
        <v>144.54999999999998</v>
      </c>
      <c r="X312" s="38">
        <v>49.07</v>
      </c>
      <c r="Y312" s="38">
        <v>22.729999999999997</v>
      </c>
      <c r="Z312" s="38">
        <v>34.94</v>
      </c>
      <c r="AA312" s="38">
        <v>53.58</v>
      </c>
      <c r="AB312" s="37">
        <f>SUM(X312:AA312)</f>
        <v>160.32</v>
      </c>
      <c r="AC312" s="38">
        <v>37.24</v>
      </c>
      <c r="AD312" s="38">
        <v>71.44</v>
      </c>
      <c r="AE312" s="38">
        <v>15.700000000000001</v>
      </c>
      <c r="AF312" s="38">
        <v>41.21999999999999</v>
      </c>
      <c r="AG312" s="20">
        <f>SUM(AC312:AF312)</f>
        <v>165.6</v>
      </c>
      <c r="AH312" s="39">
        <v>19.380000000000003</v>
      </c>
      <c r="AI312" s="39">
        <v>18.380000000000003</v>
      </c>
      <c r="AJ312" s="39">
        <v>15.400000000000002</v>
      </c>
      <c r="AK312" s="39">
        <v>18.96</v>
      </c>
      <c r="AL312" s="22">
        <f>SUM(AH312:AK312)</f>
        <v>72.12</v>
      </c>
      <c r="AM312" s="23">
        <v>16.369999999999997</v>
      </c>
      <c r="AN312" s="23">
        <v>9.58</v>
      </c>
      <c r="AO312" s="23">
        <v>17.42</v>
      </c>
      <c r="AP312" s="23">
        <v>22.8</v>
      </c>
      <c r="AQ312" s="22">
        <f>SUM(AM312:AP312)</f>
        <v>66.17</v>
      </c>
    </row>
    <row r="313" spans="1:43" ht="11.25">
      <c r="A313" s="30" t="s">
        <v>448</v>
      </c>
      <c r="B313" s="30" t="s">
        <v>449</v>
      </c>
      <c r="C313" s="16" t="s">
        <v>450</v>
      </c>
      <c r="D313" s="38">
        <v>3.9699999999999998</v>
      </c>
      <c r="E313" s="38">
        <v>-2.28</v>
      </c>
      <c r="F313" s="38">
        <v>-2.9000000000000004</v>
      </c>
      <c r="G313" s="38">
        <v>-10.35</v>
      </c>
      <c r="H313" s="37">
        <f>SUM(D313:G313)</f>
        <v>-11.56</v>
      </c>
      <c r="I313" s="38">
        <v>4.49</v>
      </c>
      <c r="J313" s="38">
        <v>2.55</v>
      </c>
      <c r="K313" s="38">
        <v>12.5</v>
      </c>
      <c r="L313" s="38">
        <v>-4.99</v>
      </c>
      <c r="M313" s="37">
        <f>SUM(I313:L313)</f>
        <v>14.549999999999999</v>
      </c>
      <c r="N313" s="38">
        <v>8.5</v>
      </c>
      <c r="O313" s="38">
        <v>37.989999999999995</v>
      </c>
      <c r="P313" s="38">
        <v>21.79</v>
      </c>
      <c r="Q313" s="38">
        <v>18.44</v>
      </c>
      <c r="R313" s="37">
        <f>SUM(N313:Q313)</f>
        <v>86.72</v>
      </c>
      <c r="S313" s="38">
        <v>3.5700000000000003</v>
      </c>
      <c r="T313" s="38">
        <v>-4.1</v>
      </c>
      <c r="U313" s="38">
        <v>1.6799999999999997</v>
      </c>
      <c r="V313" s="38">
        <v>-12.16</v>
      </c>
      <c r="W313" s="37">
        <f>SUM(S313:V313)</f>
        <v>-11.01</v>
      </c>
      <c r="X313" s="38">
        <v>14.52</v>
      </c>
      <c r="Y313" s="38">
        <v>20.38</v>
      </c>
      <c r="Z313" s="38">
        <v>8.98</v>
      </c>
      <c r="AA313" s="38">
        <v>-24.68</v>
      </c>
      <c r="AB313" s="37">
        <f>SUM(X313:AA313)</f>
        <v>19.199999999999996</v>
      </c>
      <c r="AC313" s="38">
        <v>13.940000000000001</v>
      </c>
      <c r="AD313" s="38">
        <v>8.030000000000001</v>
      </c>
      <c r="AE313" s="38">
        <v>39.589999999999996</v>
      </c>
      <c r="AF313" s="38">
        <v>-28.49</v>
      </c>
      <c r="AG313" s="20">
        <f>SUM(AC313:AF313)</f>
        <v>33.07000000000001</v>
      </c>
      <c r="AH313" s="39">
        <v>42.870000000000005</v>
      </c>
      <c r="AI313" s="39">
        <v>81.28</v>
      </c>
      <c r="AJ313" s="39">
        <v>14.92</v>
      </c>
      <c r="AK313" s="39">
        <v>-16.02</v>
      </c>
      <c r="AL313" s="22">
        <f>SUM(AH313:AK313)</f>
        <v>123.05</v>
      </c>
      <c r="AM313" s="23">
        <v>21.86</v>
      </c>
      <c r="AN313" s="23">
        <v>16.81</v>
      </c>
      <c r="AO313" s="23">
        <v>58.46</v>
      </c>
      <c r="AP313" s="23">
        <v>-3.78</v>
      </c>
      <c r="AQ313" s="22">
        <f>SUM(AM313:AP313)</f>
        <v>93.35</v>
      </c>
    </row>
    <row r="314" spans="1:43" ht="11.25">
      <c r="A314" s="30" t="s">
        <v>435</v>
      </c>
      <c r="B314" s="30" t="s">
        <v>436</v>
      </c>
      <c r="C314" s="30" t="s">
        <v>437</v>
      </c>
      <c r="D314" s="19">
        <f aca="true" t="shared" si="276" ref="D314:AQ314">D315</f>
        <v>72.17999999999999</v>
      </c>
      <c r="E314" s="19">
        <f t="shared" si="276"/>
        <v>-21.5</v>
      </c>
      <c r="F314" s="19">
        <f t="shared" si="276"/>
        <v>14.370000000000005</v>
      </c>
      <c r="G314" s="19">
        <f t="shared" si="276"/>
        <v>43.14</v>
      </c>
      <c r="H314" s="25">
        <f t="shared" si="276"/>
        <v>108.19</v>
      </c>
      <c r="I314" s="19">
        <f t="shared" si="276"/>
        <v>25.700000000000003</v>
      </c>
      <c r="J314" s="19">
        <f t="shared" si="276"/>
        <v>3.0700000000000003</v>
      </c>
      <c r="K314" s="19">
        <f t="shared" si="276"/>
        <v>16.42</v>
      </c>
      <c r="L314" s="19">
        <f t="shared" si="276"/>
        <v>69.4</v>
      </c>
      <c r="M314" s="25">
        <f t="shared" si="276"/>
        <v>114.59</v>
      </c>
      <c r="N314" s="19">
        <f t="shared" si="276"/>
        <v>27.80999999999999</v>
      </c>
      <c r="O314" s="19">
        <f t="shared" si="276"/>
        <v>-31.820000000000007</v>
      </c>
      <c r="P314" s="19">
        <f t="shared" si="276"/>
        <v>14.850000000000005</v>
      </c>
      <c r="Q314" s="19">
        <f t="shared" si="276"/>
        <v>106.47</v>
      </c>
      <c r="R314" s="25">
        <f t="shared" si="276"/>
        <v>117.30999999999999</v>
      </c>
      <c r="S314" s="19">
        <f t="shared" si="276"/>
        <v>31.37</v>
      </c>
      <c r="T314" s="19">
        <f t="shared" si="276"/>
        <v>-44.24</v>
      </c>
      <c r="U314" s="19">
        <f t="shared" si="276"/>
        <v>50.34</v>
      </c>
      <c r="V314" s="19">
        <f t="shared" si="276"/>
        <v>111.56999999999996</v>
      </c>
      <c r="W314" s="25">
        <f t="shared" si="276"/>
        <v>149.03999999999996</v>
      </c>
      <c r="X314" s="19">
        <f t="shared" si="276"/>
        <v>15.56000000000001</v>
      </c>
      <c r="Y314" s="19">
        <f t="shared" si="276"/>
        <v>-17.889999999999993</v>
      </c>
      <c r="Z314" s="19">
        <f t="shared" si="276"/>
        <v>22.45</v>
      </c>
      <c r="AA314" s="19">
        <f t="shared" si="276"/>
        <v>90.82000000000002</v>
      </c>
      <c r="AB314" s="25">
        <f t="shared" si="276"/>
        <v>110.94000000000004</v>
      </c>
      <c r="AC314" s="19">
        <f t="shared" si="276"/>
        <v>90.1</v>
      </c>
      <c r="AD314" s="19">
        <f t="shared" si="276"/>
        <v>-71.82000000000001</v>
      </c>
      <c r="AE314" s="19">
        <f t="shared" si="276"/>
        <v>40.92</v>
      </c>
      <c r="AF314" s="19">
        <f t="shared" si="276"/>
        <v>92.05999999999997</v>
      </c>
      <c r="AG314" s="25">
        <f t="shared" si="276"/>
        <v>151.25999999999996</v>
      </c>
      <c r="AH314" s="21">
        <f t="shared" si="276"/>
        <v>85.9</v>
      </c>
      <c r="AI314" s="21">
        <f t="shared" si="276"/>
        <v>-22.52999999999999</v>
      </c>
      <c r="AJ314" s="21">
        <f t="shared" si="276"/>
        <v>-46.95</v>
      </c>
      <c r="AK314" s="21">
        <f t="shared" si="276"/>
        <v>22.819999999999986</v>
      </c>
      <c r="AL314" s="26">
        <f t="shared" si="276"/>
        <v>39.24</v>
      </c>
      <c r="AM314" s="23">
        <f t="shared" si="276"/>
        <v>2.9</v>
      </c>
      <c r="AN314" s="23">
        <f t="shared" si="276"/>
        <v>-25.93</v>
      </c>
      <c r="AO314" s="23">
        <f t="shared" si="276"/>
        <v>-8.57</v>
      </c>
      <c r="AP314" s="23">
        <f t="shared" si="276"/>
        <v>-3.53</v>
      </c>
      <c r="AQ314" s="26">
        <f t="shared" si="276"/>
        <v>-35.13</v>
      </c>
    </row>
    <row r="315" spans="1:43" ht="11.25" customHeight="1">
      <c r="A315" s="30" t="s">
        <v>438</v>
      </c>
      <c r="B315" s="30" t="s">
        <v>439</v>
      </c>
      <c r="C315" s="16" t="s">
        <v>440</v>
      </c>
      <c r="D315" s="38">
        <v>72.17999999999999</v>
      </c>
      <c r="E315" s="38">
        <v>-21.5</v>
      </c>
      <c r="F315" s="38">
        <v>14.370000000000005</v>
      </c>
      <c r="G315" s="38">
        <v>43.14</v>
      </c>
      <c r="H315" s="37">
        <f>SUM(D315:G315)</f>
        <v>108.19</v>
      </c>
      <c r="I315" s="38">
        <v>25.700000000000003</v>
      </c>
      <c r="J315" s="38">
        <v>3.0700000000000003</v>
      </c>
      <c r="K315" s="38">
        <v>16.42</v>
      </c>
      <c r="L315" s="38">
        <v>69.4</v>
      </c>
      <c r="M315" s="37">
        <f>SUM(I315:L315)</f>
        <v>114.59</v>
      </c>
      <c r="N315" s="38">
        <v>27.80999999999999</v>
      </c>
      <c r="O315" s="38">
        <v>-31.820000000000007</v>
      </c>
      <c r="P315" s="38">
        <v>14.850000000000005</v>
      </c>
      <c r="Q315" s="38">
        <v>106.47</v>
      </c>
      <c r="R315" s="37">
        <f>SUM(N315:Q315)</f>
        <v>117.30999999999999</v>
      </c>
      <c r="S315" s="38">
        <v>31.37</v>
      </c>
      <c r="T315" s="38">
        <v>-44.24</v>
      </c>
      <c r="U315" s="38">
        <v>50.34</v>
      </c>
      <c r="V315" s="38">
        <v>111.56999999999996</v>
      </c>
      <c r="W315" s="37">
        <f>SUM(S315:V315)</f>
        <v>149.03999999999996</v>
      </c>
      <c r="X315" s="38">
        <v>15.56000000000001</v>
      </c>
      <c r="Y315" s="38">
        <v>-17.889999999999993</v>
      </c>
      <c r="Z315" s="38">
        <v>22.45</v>
      </c>
      <c r="AA315" s="38">
        <v>90.82000000000002</v>
      </c>
      <c r="AB315" s="37">
        <f>SUM(X315:AA315)</f>
        <v>110.94000000000004</v>
      </c>
      <c r="AC315" s="38">
        <v>90.1</v>
      </c>
      <c r="AD315" s="38">
        <v>-71.82000000000001</v>
      </c>
      <c r="AE315" s="38">
        <v>40.92</v>
      </c>
      <c r="AF315" s="38">
        <v>92.05999999999997</v>
      </c>
      <c r="AG315" s="20">
        <f>SUM(AC315:AF315)</f>
        <v>151.25999999999996</v>
      </c>
      <c r="AH315" s="39">
        <v>85.9</v>
      </c>
      <c r="AI315" s="39">
        <v>-22.52999999999999</v>
      </c>
      <c r="AJ315" s="39">
        <v>-46.95</v>
      </c>
      <c r="AK315" s="39">
        <v>22.819999999999986</v>
      </c>
      <c r="AL315" s="22">
        <f aca="true" t="shared" si="277" ref="AL315:AL321">SUM(AH315:AK315)</f>
        <v>39.24</v>
      </c>
      <c r="AM315" s="23">
        <v>2.9</v>
      </c>
      <c r="AN315" s="23">
        <v>-25.93</v>
      </c>
      <c r="AO315" s="23">
        <v>-8.57</v>
      </c>
      <c r="AP315" s="23">
        <v>-3.53</v>
      </c>
      <c r="AQ315" s="22">
        <f aca="true" t="shared" si="278" ref="AQ315:AQ321">SUM(AM315:AP315)</f>
        <v>-35.13</v>
      </c>
    </row>
    <row r="316" spans="1:43" ht="11.25">
      <c r="A316" s="33" t="s">
        <v>451</v>
      </c>
      <c r="B316" s="33" t="s">
        <v>452</v>
      </c>
      <c r="C316" s="8" t="s">
        <v>453</v>
      </c>
      <c r="D316" s="12">
        <f aca="true" t="shared" si="279" ref="D316:AP316">D317-D329</f>
        <v>-0.9700000000000002</v>
      </c>
      <c r="E316" s="12">
        <f t="shared" si="279"/>
        <v>3.46</v>
      </c>
      <c r="F316" s="12">
        <f t="shared" si="279"/>
        <v>-0.010000000000000002</v>
      </c>
      <c r="G316" s="12">
        <f t="shared" si="279"/>
        <v>3.3900000000000006</v>
      </c>
      <c r="H316" s="11">
        <f t="shared" si="279"/>
        <v>5.87</v>
      </c>
      <c r="I316" s="12">
        <f t="shared" si="279"/>
        <v>-0.01</v>
      </c>
      <c r="J316" s="12">
        <f t="shared" si="279"/>
        <v>-1.73</v>
      </c>
      <c r="K316" s="12">
        <f t="shared" si="279"/>
        <v>2.87</v>
      </c>
      <c r="L316" s="12">
        <f t="shared" si="279"/>
        <v>-2.1300000000000003</v>
      </c>
      <c r="M316" s="11">
        <f t="shared" si="279"/>
        <v>-1.0000000000000009</v>
      </c>
      <c r="N316" s="12">
        <f t="shared" si="279"/>
        <v>6.200000000000001</v>
      </c>
      <c r="O316" s="12">
        <f t="shared" si="279"/>
        <v>-2.04</v>
      </c>
      <c r="P316" s="12">
        <f>P317-P329</f>
        <v>-2.58</v>
      </c>
      <c r="Q316" s="12">
        <f t="shared" si="279"/>
        <v>-0.6100000000000001</v>
      </c>
      <c r="R316" s="11">
        <f t="shared" si="279"/>
        <v>0.9699999999999998</v>
      </c>
      <c r="S316" s="12">
        <f t="shared" si="279"/>
        <v>-9.81</v>
      </c>
      <c r="T316" s="12">
        <f t="shared" si="279"/>
        <v>-0.12</v>
      </c>
      <c r="U316" s="12">
        <f t="shared" si="279"/>
        <v>-10.24</v>
      </c>
      <c r="V316" s="12">
        <f t="shared" si="279"/>
        <v>-1.1700000000000002</v>
      </c>
      <c r="W316" s="11">
        <f t="shared" si="279"/>
        <v>-21.34</v>
      </c>
      <c r="X316" s="12">
        <f t="shared" si="279"/>
        <v>-1.9800000000000002</v>
      </c>
      <c r="Y316" s="12">
        <f t="shared" si="279"/>
        <v>-4.369999999999999</v>
      </c>
      <c r="Z316" s="12">
        <f t="shared" si="279"/>
        <v>-0.4999999999999999</v>
      </c>
      <c r="AA316" s="12">
        <f t="shared" si="279"/>
        <v>-2.9099999999999997</v>
      </c>
      <c r="AB316" s="11">
        <f t="shared" si="279"/>
        <v>-9.76</v>
      </c>
      <c r="AC316" s="12">
        <f t="shared" si="279"/>
        <v>-5.1899999999999995</v>
      </c>
      <c r="AD316" s="12">
        <f t="shared" si="279"/>
        <v>-3.93</v>
      </c>
      <c r="AE316" s="12">
        <f t="shared" si="279"/>
        <v>-0.92</v>
      </c>
      <c r="AF316" s="12">
        <f t="shared" si="279"/>
        <v>-3.7</v>
      </c>
      <c r="AG316" s="11">
        <f t="shared" si="279"/>
        <v>-13.74</v>
      </c>
      <c r="AH316" s="13">
        <f t="shared" si="279"/>
        <v>-1.3900000000000003</v>
      </c>
      <c r="AI316" s="13">
        <f t="shared" si="279"/>
        <v>-1.4999999999999998</v>
      </c>
      <c r="AJ316" s="13">
        <f t="shared" si="279"/>
        <v>0.45</v>
      </c>
      <c r="AK316" s="13">
        <f t="shared" si="279"/>
        <v>0.16999999999999998</v>
      </c>
      <c r="AL316" s="14">
        <f t="shared" si="277"/>
        <v>-2.27</v>
      </c>
      <c r="AM316" s="15">
        <f t="shared" si="279"/>
        <v>-0.16999999999999998</v>
      </c>
      <c r="AN316" s="15">
        <f t="shared" si="279"/>
        <v>-0.009999999999999995</v>
      </c>
      <c r="AO316" s="15">
        <f t="shared" si="279"/>
        <v>-0.03</v>
      </c>
      <c r="AP316" s="15">
        <f t="shared" si="279"/>
        <v>-0.5499999999999999</v>
      </c>
      <c r="AQ316" s="14">
        <f t="shared" si="278"/>
        <v>-0.7599999999999999</v>
      </c>
    </row>
    <row r="317" spans="1:43" ht="11.25">
      <c r="A317" s="36" t="s">
        <v>423</v>
      </c>
      <c r="B317" s="36" t="s">
        <v>424</v>
      </c>
      <c r="C317" s="16" t="s">
        <v>425</v>
      </c>
      <c r="D317" s="19">
        <f aca="true" t="shared" si="280" ref="D317:AP317">D318+D322</f>
        <v>0.01</v>
      </c>
      <c r="E317" s="19">
        <f t="shared" si="280"/>
        <v>0</v>
      </c>
      <c r="F317" s="19">
        <f t="shared" si="280"/>
        <v>0.05</v>
      </c>
      <c r="G317" s="19">
        <f t="shared" si="280"/>
        <v>0.24</v>
      </c>
      <c r="H317" s="25">
        <f t="shared" si="280"/>
        <v>0.3</v>
      </c>
      <c r="I317" s="19">
        <f t="shared" si="280"/>
        <v>0</v>
      </c>
      <c r="J317" s="19">
        <f t="shared" si="280"/>
        <v>0.1</v>
      </c>
      <c r="K317" s="19">
        <f t="shared" si="280"/>
        <v>4.55</v>
      </c>
      <c r="L317" s="19">
        <f t="shared" si="280"/>
        <v>0.18999999999999997</v>
      </c>
      <c r="M317" s="25">
        <f t="shared" si="280"/>
        <v>4.839999999999999</v>
      </c>
      <c r="N317" s="19">
        <f t="shared" si="280"/>
        <v>6.220000000000001</v>
      </c>
      <c r="O317" s="19">
        <f t="shared" si="280"/>
        <v>0.37</v>
      </c>
      <c r="P317" s="19">
        <f t="shared" si="280"/>
        <v>-0.07000000000000006</v>
      </c>
      <c r="Q317" s="19">
        <f t="shared" si="280"/>
        <v>-0.42000000000000004</v>
      </c>
      <c r="R317" s="25">
        <f t="shared" si="280"/>
        <v>6.1</v>
      </c>
      <c r="S317" s="19">
        <f t="shared" si="280"/>
        <v>-7.98</v>
      </c>
      <c r="T317" s="19">
        <f t="shared" si="280"/>
        <v>-0.1</v>
      </c>
      <c r="U317" s="19">
        <f t="shared" si="280"/>
        <v>0.010000000000000009</v>
      </c>
      <c r="V317" s="19">
        <f t="shared" si="280"/>
        <v>1.09</v>
      </c>
      <c r="W317" s="25">
        <f t="shared" si="280"/>
        <v>-6.98</v>
      </c>
      <c r="X317" s="19">
        <f t="shared" si="280"/>
        <v>-0.5700000000000001</v>
      </c>
      <c r="Y317" s="19">
        <f t="shared" si="280"/>
        <v>1.06</v>
      </c>
      <c r="Z317" s="19">
        <f t="shared" si="280"/>
        <v>0.35</v>
      </c>
      <c r="AA317" s="19">
        <f t="shared" si="280"/>
        <v>-0.44</v>
      </c>
      <c r="AB317" s="25">
        <f t="shared" si="280"/>
        <v>0.4</v>
      </c>
      <c r="AC317" s="19">
        <f t="shared" si="280"/>
        <v>-2</v>
      </c>
      <c r="AD317" s="19">
        <f t="shared" si="280"/>
        <v>0.36</v>
      </c>
      <c r="AE317" s="19">
        <f t="shared" si="280"/>
        <v>-0.15</v>
      </c>
      <c r="AF317" s="19">
        <f t="shared" si="280"/>
        <v>-1.6400000000000001</v>
      </c>
      <c r="AG317" s="25">
        <f t="shared" si="280"/>
        <v>-3.43</v>
      </c>
      <c r="AH317" s="21">
        <f t="shared" si="280"/>
        <v>0.8099999999999998</v>
      </c>
      <c r="AI317" s="21">
        <f t="shared" si="280"/>
        <v>-0.17</v>
      </c>
      <c r="AJ317" s="21">
        <f t="shared" si="280"/>
        <v>0.45</v>
      </c>
      <c r="AK317" s="21">
        <f t="shared" si="280"/>
        <v>-0.04</v>
      </c>
      <c r="AL317" s="26">
        <f t="shared" si="277"/>
        <v>1.0499999999999998</v>
      </c>
      <c r="AM317" s="23">
        <f t="shared" si="280"/>
        <v>-0.02</v>
      </c>
      <c r="AN317" s="23">
        <f t="shared" si="280"/>
        <v>0.11</v>
      </c>
      <c r="AO317" s="23">
        <f t="shared" si="280"/>
        <v>0.01</v>
      </c>
      <c r="AP317" s="23">
        <f t="shared" si="280"/>
        <v>-0.47</v>
      </c>
      <c r="AQ317" s="26">
        <f t="shared" si="278"/>
        <v>-0.37</v>
      </c>
    </row>
    <row r="318" spans="1:43" ht="11.25" customHeight="1">
      <c r="A318" s="36" t="s">
        <v>426</v>
      </c>
      <c r="B318" s="30" t="s">
        <v>427</v>
      </c>
      <c r="C318" s="16" t="s">
        <v>428</v>
      </c>
      <c r="D318" s="19">
        <f>D320</f>
        <v>0.01</v>
      </c>
      <c r="E318" s="19">
        <f aca="true" t="shared" si="281" ref="E318:AP318">E320</f>
        <v>0</v>
      </c>
      <c r="F318" s="19">
        <f t="shared" si="281"/>
        <v>0.05</v>
      </c>
      <c r="G318" s="19">
        <f t="shared" si="281"/>
        <v>0.24</v>
      </c>
      <c r="H318" s="25">
        <f>H320</f>
        <v>0.3</v>
      </c>
      <c r="I318" s="19">
        <f t="shared" si="281"/>
        <v>0</v>
      </c>
      <c r="J318" s="19">
        <f t="shared" si="281"/>
        <v>0.1</v>
      </c>
      <c r="K318" s="19">
        <f t="shared" si="281"/>
        <v>0.2</v>
      </c>
      <c r="L318" s="19">
        <f t="shared" si="281"/>
        <v>0.16999999999999998</v>
      </c>
      <c r="M318" s="25">
        <f t="shared" si="281"/>
        <v>0.47000000000000003</v>
      </c>
      <c r="N318" s="19">
        <f t="shared" si="281"/>
        <v>0.07</v>
      </c>
      <c r="O318" s="19">
        <f t="shared" si="281"/>
        <v>0.04</v>
      </c>
      <c r="P318" s="19">
        <f t="shared" si="281"/>
        <v>0.47</v>
      </c>
      <c r="Q318" s="19">
        <f t="shared" si="281"/>
        <v>0.23</v>
      </c>
      <c r="R318" s="25">
        <f t="shared" si="281"/>
        <v>0.8099999999999999</v>
      </c>
      <c r="S318" s="19">
        <f t="shared" si="281"/>
        <v>0.01</v>
      </c>
      <c r="T318" s="19">
        <f t="shared" si="281"/>
        <v>0.01</v>
      </c>
      <c r="U318" s="19">
        <f t="shared" si="281"/>
        <v>0.16</v>
      </c>
      <c r="V318" s="19">
        <f t="shared" si="281"/>
        <v>0</v>
      </c>
      <c r="W318" s="25">
        <f t="shared" si="281"/>
        <v>0.18</v>
      </c>
      <c r="X318" s="19">
        <f t="shared" si="281"/>
        <v>0</v>
      </c>
      <c r="Y318" s="19">
        <f t="shared" si="281"/>
        <v>0.88</v>
      </c>
      <c r="Z318" s="19">
        <f t="shared" si="281"/>
        <v>0.03</v>
      </c>
      <c r="AA318" s="19">
        <f t="shared" si="281"/>
        <v>-0.78</v>
      </c>
      <c r="AB318" s="25">
        <f t="shared" si="281"/>
        <v>0.13</v>
      </c>
      <c r="AC318" s="19">
        <f t="shared" si="281"/>
        <v>-0.14</v>
      </c>
      <c r="AD318" s="19">
        <f t="shared" si="281"/>
        <v>0.22</v>
      </c>
      <c r="AE318" s="19">
        <f t="shared" si="281"/>
        <v>-0.03</v>
      </c>
      <c r="AF318" s="19">
        <f t="shared" si="281"/>
        <v>-0.78</v>
      </c>
      <c r="AG318" s="25">
        <f>AG320</f>
        <v>-0.73</v>
      </c>
      <c r="AH318" s="21">
        <f t="shared" si="281"/>
        <v>1.15</v>
      </c>
      <c r="AI318" s="21">
        <f t="shared" si="281"/>
        <v>-0.03</v>
      </c>
      <c r="AJ318" s="21">
        <f t="shared" si="281"/>
        <v>0</v>
      </c>
      <c r="AK318" s="21">
        <f t="shared" si="281"/>
        <v>0</v>
      </c>
      <c r="AL318" s="26">
        <f t="shared" si="277"/>
        <v>1.1199999999999999</v>
      </c>
      <c r="AM318" s="23">
        <f t="shared" si="281"/>
        <v>0</v>
      </c>
      <c r="AN318" s="23">
        <f t="shared" si="281"/>
        <v>0</v>
      </c>
      <c r="AO318" s="23">
        <f t="shared" si="281"/>
        <v>0</v>
      </c>
      <c r="AP318" s="23">
        <f t="shared" si="281"/>
        <v>0</v>
      </c>
      <c r="AQ318" s="26">
        <f t="shared" si="278"/>
        <v>0</v>
      </c>
    </row>
    <row r="319" spans="1:43" ht="22.5" hidden="1">
      <c r="A319" s="30" t="s">
        <v>454</v>
      </c>
      <c r="B319" s="30" t="s">
        <v>455</v>
      </c>
      <c r="C319" s="16" t="s">
        <v>456</v>
      </c>
      <c r="D319" s="17">
        <v>0</v>
      </c>
      <c r="E319" s="17">
        <v>0</v>
      </c>
      <c r="F319" s="17">
        <v>0</v>
      </c>
      <c r="G319" s="17">
        <v>0</v>
      </c>
      <c r="H319" s="37">
        <f>SUM(D319:G319)</f>
        <v>0</v>
      </c>
      <c r="I319" s="17">
        <v>0</v>
      </c>
      <c r="J319" s="17">
        <v>0</v>
      </c>
      <c r="K319" s="17">
        <v>0</v>
      </c>
      <c r="L319" s="17">
        <v>0</v>
      </c>
      <c r="M319" s="37">
        <f>SUM(I319:L319)</f>
        <v>0</v>
      </c>
      <c r="N319" s="17">
        <v>0</v>
      </c>
      <c r="O319" s="17">
        <v>0</v>
      </c>
      <c r="P319" s="17">
        <v>0</v>
      </c>
      <c r="Q319" s="17">
        <v>0</v>
      </c>
      <c r="R319" s="37">
        <f>SUM(N319:Q319)</f>
        <v>0</v>
      </c>
      <c r="S319" s="17">
        <v>0</v>
      </c>
      <c r="T319" s="17">
        <v>0</v>
      </c>
      <c r="U319" s="17">
        <v>0</v>
      </c>
      <c r="V319" s="17">
        <v>0</v>
      </c>
      <c r="W319" s="37">
        <f>SUM(S319:V319)</f>
        <v>0</v>
      </c>
      <c r="X319" s="17">
        <v>0</v>
      </c>
      <c r="Y319" s="17">
        <v>0</v>
      </c>
      <c r="Z319" s="17">
        <v>0</v>
      </c>
      <c r="AA319" s="17">
        <v>0</v>
      </c>
      <c r="AB319" s="37">
        <f>SUM(X319:AA319)</f>
        <v>0</v>
      </c>
      <c r="AC319" s="17">
        <v>0</v>
      </c>
      <c r="AD319" s="17">
        <v>0</v>
      </c>
      <c r="AE319" s="17">
        <v>0</v>
      </c>
      <c r="AF319" s="17">
        <v>0</v>
      </c>
      <c r="AG319" s="37">
        <f>SUM(AC319:AF319)</f>
        <v>0</v>
      </c>
      <c r="AH319" s="27">
        <v>0</v>
      </c>
      <c r="AI319" s="27">
        <v>0</v>
      </c>
      <c r="AJ319" s="27">
        <v>0</v>
      </c>
      <c r="AK319" s="27">
        <v>0</v>
      </c>
      <c r="AL319" s="40">
        <f t="shared" si="277"/>
        <v>0</v>
      </c>
      <c r="AM319" s="23">
        <v>0</v>
      </c>
      <c r="AN319" s="23">
        <v>0</v>
      </c>
      <c r="AO319" s="23">
        <v>0</v>
      </c>
      <c r="AP319" s="23">
        <v>0</v>
      </c>
      <c r="AQ319" s="40">
        <f t="shared" si="278"/>
        <v>0</v>
      </c>
    </row>
    <row r="320" spans="1:43" ht="11.25">
      <c r="A320" s="30" t="s">
        <v>457</v>
      </c>
      <c r="B320" s="30" t="s">
        <v>458</v>
      </c>
      <c r="C320" s="16" t="s">
        <v>459</v>
      </c>
      <c r="D320" s="19">
        <f aca="true" t="shared" si="282" ref="D320:AP320">D321</f>
        <v>0.01</v>
      </c>
      <c r="E320" s="19">
        <f t="shared" si="282"/>
        <v>0</v>
      </c>
      <c r="F320" s="19">
        <f t="shared" si="282"/>
        <v>0.05</v>
      </c>
      <c r="G320" s="19">
        <f t="shared" si="282"/>
        <v>0.24</v>
      </c>
      <c r="H320" s="25">
        <f>H321</f>
        <v>0.3</v>
      </c>
      <c r="I320" s="19">
        <f t="shared" si="282"/>
        <v>0</v>
      </c>
      <c r="J320" s="19">
        <f t="shared" si="282"/>
        <v>0.1</v>
      </c>
      <c r="K320" s="19">
        <f t="shared" si="282"/>
        <v>0.2</v>
      </c>
      <c r="L320" s="19">
        <f t="shared" si="282"/>
        <v>0.16999999999999998</v>
      </c>
      <c r="M320" s="25">
        <f t="shared" si="282"/>
        <v>0.47000000000000003</v>
      </c>
      <c r="N320" s="19">
        <f t="shared" si="282"/>
        <v>0.07</v>
      </c>
      <c r="O320" s="19">
        <f t="shared" si="282"/>
        <v>0.04</v>
      </c>
      <c r="P320" s="19">
        <f t="shared" si="282"/>
        <v>0.47</v>
      </c>
      <c r="Q320" s="19">
        <f t="shared" si="282"/>
        <v>0.23</v>
      </c>
      <c r="R320" s="25">
        <f t="shared" si="282"/>
        <v>0.8099999999999999</v>
      </c>
      <c r="S320" s="19">
        <f t="shared" si="282"/>
        <v>0.01</v>
      </c>
      <c r="T320" s="19">
        <f t="shared" si="282"/>
        <v>0.01</v>
      </c>
      <c r="U320" s="19">
        <f t="shared" si="282"/>
        <v>0.16</v>
      </c>
      <c r="V320" s="19">
        <f t="shared" si="282"/>
        <v>0</v>
      </c>
      <c r="W320" s="25">
        <f t="shared" si="282"/>
        <v>0.18</v>
      </c>
      <c r="X320" s="19">
        <f t="shared" si="282"/>
        <v>0</v>
      </c>
      <c r="Y320" s="19">
        <f t="shared" si="282"/>
        <v>0.88</v>
      </c>
      <c r="Z320" s="19">
        <f t="shared" si="282"/>
        <v>0.03</v>
      </c>
      <c r="AA320" s="19">
        <f t="shared" si="282"/>
        <v>-0.78</v>
      </c>
      <c r="AB320" s="25">
        <f t="shared" si="282"/>
        <v>0.13</v>
      </c>
      <c r="AC320" s="19">
        <f t="shared" si="282"/>
        <v>-0.14</v>
      </c>
      <c r="AD320" s="19">
        <f t="shared" si="282"/>
        <v>0.22</v>
      </c>
      <c r="AE320" s="19">
        <f t="shared" si="282"/>
        <v>-0.03</v>
      </c>
      <c r="AF320" s="19">
        <f t="shared" si="282"/>
        <v>-0.78</v>
      </c>
      <c r="AG320" s="25">
        <f t="shared" si="282"/>
        <v>-0.73</v>
      </c>
      <c r="AH320" s="21">
        <f t="shared" si="282"/>
        <v>1.15</v>
      </c>
      <c r="AI320" s="21">
        <f t="shared" si="282"/>
        <v>-0.03</v>
      </c>
      <c r="AJ320" s="21">
        <f t="shared" si="282"/>
        <v>0</v>
      </c>
      <c r="AK320" s="21">
        <f t="shared" si="282"/>
        <v>0</v>
      </c>
      <c r="AL320" s="26">
        <f t="shared" si="277"/>
        <v>1.1199999999999999</v>
      </c>
      <c r="AM320" s="23">
        <f t="shared" si="282"/>
        <v>0</v>
      </c>
      <c r="AN320" s="23">
        <f t="shared" si="282"/>
        <v>0</v>
      </c>
      <c r="AO320" s="23">
        <f t="shared" si="282"/>
        <v>0</v>
      </c>
      <c r="AP320" s="23">
        <f t="shared" si="282"/>
        <v>0</v>
      </c>
      <c r="AQ320" s="26">
        <f t="shared" si="278"/>
        <v>0</v>
      </c>
    </row>
    <row r="321" spans="1:43" ht="11.25" customHeight="1">
      <c r="A321" s="30" t="s">
        <v>460</v>
      </c>
      <c r="B321" s="30" t="s">
        <v>461</v>
      </c>
      <c r="C321" s="16" t="s">
        <v>462</v>
      </c>
      <c r="D321" s="38">
        <v>0.01</v>
      </c>
      <c r="E321" s="38">
        <v>0</v>
      </c>
      <c r="F321" s="38">
        <v>0.05</v>
      </c>
      <c r="G321" s="38">
        <v>0.24</v>
      </c>
      <c r="H321" s="37">
        <f>SUM(D321:G321)</f>
        <v>0.3</v>
      </c>
      <c r="I321" s="38">
        <v>0</v>
      </c>
      <c r="J321" s="38">
        <v>0.1</v>
      </c>
      <c r="K321" s="38">
        <v>0.2</v>
      </c>
      <c r="L321" s="38">
        <v>0.16999999999999998</v>
      </c>
      <c r="M321" s="37">
        <f>SUM(I321:L321)</f>
        <v>0.47000000000000003</v>
      </c>
      <c r="N321" s="38">
        <v>0.07</v>
      </c>
      <c r="O321" s="38">
        <v>0.04</v>
      </c>
      <c r="P321" s="38">
        <v>0.47</v>
      </c>
      <c r="Q321" s="38">
        <v>0.23</v>
      </c>
      <c r="R321" s="37">
        <f>SUM(N321:Q321)</f>
        <v>0.8099999999999999</v>
      </c>
      <c r="S321" s="38">
        <v>0.01</v>
      </c>
      <c r="T321" s="38">
        <v>0.01</v>
      </c>
      <c r="U321" s="38">
        <v>0.16</v>
      </c>
      <c r="V321" s="38">
        <v>0</v>
      </c>
      <c r="W321" s="37">
        <f>SUM(S321:V321)</f>
        <v>0.18</v>
      </c>
      <c r="X321" s="38">
        <v>0</v>
      </c>
      <c r="Y321" s="38">
        <v>0.88</v>
      </c>
      <c r="Z321" s="38">
        <v>0.03</v>
      </c>
      <c r="AA321" s="38">
        <v>-0.78</v>
      </c>
      <c r="AB321" s="37">
        <f>SUM(X321:AA321)</f>
        <v>0.13</v>
      </c>
      <c r="AC321" s="38">
        <v>-0.14</v>
      </c>
      <c r="AD321" s="38">
        <v>0.22</v>
      </c>
      <c r="AE321" s="38">
        <v>-0.03</v>
      </c>
      <c r="AF321" s="38">
        <v>-0.78</v>
      </c>
      <c r="AG321" s="37">
        <f>SUM(AC321:AF321)</f>
        <v>-0.73</v>
      </c>
      <c r="AH321" s="39">
        <v>1.15</v>
      </c>
      <c r="AI321" s="39">
        <v>-0.03</v>
      </c>
      <c r="AJ321" s="39">
        <v>0</v>
      </c>
      <c r="AK321" s="39">
        <v>0</v>
      </c>
      <c r="AL321" s="40">
        <f t="shared" si="277"/>
        <v>1.1199999999999999</v>
      </c>
      <c r="AM321" s="23">
        <v>0</v>
      </c>
      <c r="AN321" s="23">
        <v>0</v>
      </c>
      <c r="AO321" s="23">
        <v>0</v>
      </c>
      <c r="AP321" s="23">
        <v>0</v>
      </c>
      <c r="AQ321" s="40">
        <f t="shared" si="278"/>
        <v>0</v>
      </c>
    </row>
    <row r="322" spans="1:43" ht="11.25">
      <c r="A322" s="30" t="s">
        <v>435</v>
      </c>
      <c r="B322" s="30" t="s">
        <v>463</v>
      </c>
      <c r="C322" s="16" t="s">
        <v>464</v>
      </c>
      <c r="D322" s="19">
        <f aca="true" t="shared" si="283" ref="D322:AQ322">D323+D325</f>
        <v>0</v>
      </c>
      <c r="E322" s="19">
        <f t="shared" si="283"/>
        <v>0</v>
      </c>
      <c r="F322" s="19">
        <f t="shared" si="283"/>
        <v>0</v>
      </c>
      <c r="G322" s="19">
        <f t="shared" si="283"/>
        <v>0</v>
      </c>
      <c r="H322" s="25">
        <f>H323+H325</f>
        <v>0</v>
      </c>
      <c r="I322" s="19">
        <f t="shared" si="283"/>
        <v>0</v>
      </c>
      <c r="J322" s="19">
        <f t="shared" si="283"/>
        <v>0</v>
      </c>
      <c r="K322" s="19">
        <f t="shared" si="283"/>
        <v>4.35</v>
      </c>
      <c r="L322" s="19">
        <f t="shared" si="283"/>
        <v>0.02</v>
      </c>
      <c r="M322" s="25">
        <f t="shared" si="283"/>
        <v>4.369999999999999</v>
      </c>
      <c r="N322" s="19">
        <f t="shared" si="283"/>
        <v>6.15</v>
      </c>
      <c r="O322" s="19">
        <f t="shared" si="283"/>
        <v>0.33</v>
      </c>
      <c r="P322" s="19">
        <f t="shared" si="283"/>
        <v>-0.54</v>
      </c>
      <c r="Q322" s="19">
        <f t="shared" si="283"/>
        <v>-0.65</v>
      </c>
      <c r="R322" s="25">
        <f t="shared" si="283"/>
        <v>5.29</v>
      </c>
      <c r="S322" s="19">
        <f t="shared" si="283"/>
        <v>-7.99</v>
      </c>
      <c r="T322" s="19">
        <f t="shared" si="283"/>
        <v>-0.11</v>
      </c>
      <c r="U322" s="19">
        <f t="shared" si="283"/>
        <v>-0.15</v>
      </c>
      <c r="V322" s="19">
        <f t="shared" si="283"/>
        <v>1.09</v>
      </c>
      <c r="W322" s="25">
        <f t="shared" si="283"/>
        <v>-7.16</v>
      </c>
      <c r="X322" s="19">
        <f t="shared" si="283"/>
        <v>-0.5700000000000001</v>
      </c>
      <c r="Y322" s="19">
        <f t="shared" si="283"/>
        <v>0.18</v>
      </c>
      <c r="Z322" s="19">
        <f t="shared" si="283"/>
        <v>0.32</v>
      </c>
      <c r="AA322" s="19">
        <f t="shared" si="283"/>
        <v>0.34</v>
      </c>
      <c r="AB322" s="25">
        <f t="shared" si="283"/>
        <v>0.27</v>
      </c>
      <c r="AC322" s="19">
        <f t="shared" si="283"/>
        <v>-1.86</v>
      </c>
      <c r="AD322" s="19">
        <f t="shared" si="283"/>
        <v>0.14</v>
      </c>
      <c r="AE322" s="19">
        <f t="shared" si="283"/>
        <v>-0.12</v>
      </c>
      <c r="AF322" s="19">
        <f t="shared" si="283"/>
        <v>-0.86</v>
      </c>
      <c r="AG322" s="25">
        <f t="shared" si="283"/>
        <v>-2.7</v>
      </c>
      <c r="AH322" s="21">
        <f t="shared" si="283"/>
        <v>-0.34</v>
      </c>
      <c r="AI322" s="21">
        <f t="shared" si="283"/>
        <v>-0.14</v>
      </c>
      <c r="AJ322" s="21">
        <f t="shared" si="283"/>
        <v>0.45</v>
      </c>
      <c r="AK322" s="21">
        <f t="shared" si="283"/>
        <v>-0.04</v>
      </c>
      <c r="AL322" s="26">
        <f t="shared" si="283"/>
        <v>-0.07000000000000003</v>
      </c>
      <c r="AM322" s="23">
        <f t="shared" si="283"/>
        <v>-0.02</v>
      </c>
      <c r="AN322" s="23">
        <f t="shared" si="283"/>
        <v>0.11</v>
      </c>
      <c r="AO322" s="23">
        <f t="shared" si="283"/>
        <v>0.01</v>
      </c>
      <c r="AP322" s="23">
        <f t="shared" si="283"/>
        <v>-0.47</v>
      </c>
      <c r="AQ322" s="26">
        <f t="shared" si="283"/>
        <v>-0.37</v>
      </c>
    </row>
    <row r="323" spans="1:43" ht="11.25" customHeight="1">
      <c r="A323" s="30" t="s">
        <v>454</v>
      </c>
      <c r="B323" s="30" t="s">
        <v>455</v>
      </c>
      <c r="C323" s="16" t="s">
        <v>456</v>
      </c>
      <c r="D323" s="19">
        <f aca="true" t="shared" si="284" ref="D323:AQ323">D324</f>
        <v>0</v>
      </c>
      <c r="E323" s="19">
        <f t="shared" si="284"/>
        <v>0</v>
      </c>
      <c r="F323" s="19">
        <f t="shared" si="284"/>
        <v>0</v>
      </c>
      <c r="G323" s="19">
        <f t="shared" si="284"/>
        <v>0</v>
      </c>
      <c r="H323" s="25">
        <f t="shared" si="284"/>
        <v>0</v>
      </c>
      <c r="I323" s="19">
        <f t="shared" si="284"/>
        <v>0</v>
      </c>
      <c r="J323" s="19">
        <f t="shared" si="284"/>
        <v>0</v>
      </c>
      <c r="K323" s="19">
        <f t="shared" si="284"/>
        <v>4.35</v>
      </c>
      <c r="L323" s="19">
        <f t="shared" si="284"/>
        <v>0.02</v>
      </c>
      <c r="M323" s="25">
        <f t="shared" si="284"/>
        <v>4.369999999999999</v>
      </c>
      <c r="N323" s="19">
        <f t="shared" si="284"/>
        <v>6.15</v>
      </c>
      <c r="O323" s="19">
        <f t="shared" si="284"/>
        <v>0.33</v>
      </c>
      <c r="P323" s="19">
        <f t="shared" si="284"/>
        <v>-0.54</v>
      </c>
      <c r="Q323" s="19">
        <f t="shared" si="284"/>
        <v>-0.65</v>
      </c>
      <c r="R323" s="25">
        <f t="shared" si="284"/>
        <v>5.29</v>
      </c>
      <c r="S323" s="19">
        <f t="shared" si="284"/>
        <v>-7.99</v>
      </c>
      <c r="T323" s="19">
        <f t="shared" si="284"/>
        <v>-0.11</v>
      </c>
      <c r="U323" s="19">
        <f t="shared" si="284"/>
        <v>-0.15</v>
      </c>
      <c r="V323" s="19">
        <f t="shared" si="284"/>
        <v>1.09</v>
      </c>
      <c r="W323" s="25">
        <f t="shared" si="284"/>
        <v>-7.16</v>
      </c>
      <c r="X323" s="19">
        <f t="shared" si="284"/>
        <v>-0.54</v>
      </c>
      <c r="Y323" s="19">
        <f t="shared" si="284"/>
        <v>0.18</v>
      </c>
      <c r="Z323" s="19">
        <f t="shared" si="284"/>
        <v>0.32</v>
      </c>
      <c r="AA323" s="19">
        <f t="shared" si="284"/>
        <v>0.34</v>
      </c>
      <c r="AB323" s="25">
        <f t="shared" si="284"/>
        <v>0.3</v>
      </c>
      <c r="AC323" s="19">
        <f t="shared" si="284"/>
        <v>-0.25</v>
      </c>
      <c r="AD323" s="19">
        <f t="shared" si="284"/>
        <v>0.14</v>
      </c>
      <c r="AE323" s="19">
        <f t="shared" si="284"/>
        <v>-0.12</v>
      </c>
      <c r="AF323" s="19">
        <f t="shared" si="284"/>
        <v>-0.86</v>
      </c>
      <c r="AG323" s="25">
        <f t="shared" si="284"/>
        <v>-1.0899999999999999</v>
      </c>
      <c r="AH323" s="21">
        <f t="shared" si="284"/>
        <v>-0.34</v>
      </c>
      <c r="AI323" s="21">
        <f t="shared" si="284"/>
        <v>-0.14</v>
      </c>
      <c r="AJ323" s="21">
        <f t="shared" si="284"/>
        <v>0.45</v>
      </c>
      <c r="AK323" s="21">
        <f t="shared" si="284"/>
        <v>-0.04</v>
      </c>
      <c r="AL323" s="26">
        <f t="shared" si="284"/>
        <v>-0.07000000000000003</v>
      </c>
      <c r="AM323" s="23">
        <f t="shared" si="284"/>
        <v>-0.02</v>
      </c>
      <c r="AN323" s="23">
        <f t="shared" si="284"/>
        <v>0.11</v>
      </c>
      <c r="AO323" s="23">
        <f t="shared" si="284"/>
        <v>0.01</v>
      </c>
      <c r="AP323" s="23">
        <f t="shared" si="284"/>
        <v>-0.47</v>
      </c>
      <c r="AQ323" s="26">
        <f t="shared" si="284"/>
        <v>-0.37</v>
      </c>
    </row>
    <row r="324" spans="1:43" ht="11.25">
      <c r="A324" s="30" t="s">
        <v>465</v>
      </c>
      <c r="B324" s="30" t="s">
        <v>466</v>
      </c>
      <c r="C324" s="16" t="s">
        <v>467</v>
      </c>
      <c r="D324" s="17">
        <v>0</v>
      </c>
      <c r="E324" s="17">
        <v>0</v>
      </c>
      <c r="F324" s="17">
        <v>0</v>
      </c>
      <c r="G324" s="17">
        <v>0</v>
      </c>
      <c r="H324" s="37">
        <f>SUM(D324:G324)</f>
        <v>0</v>
      </c>
      <c r="I324" s="17">
        <v>0</v>
      </c>
      <c r="J324" s="17">
        <v>0</v>
      </c>
      <c r="K324" s="17">
        <v>4.35</v>
      </c>
      <c r="L324" s="17">
        <v>0.02</v>
      </c>
      <c r="M324" s="37">
        <f>SUM(I324:L324)</f>
        <v>4.369999999999999</v>
      </c>
      <c r="N324" s="17">
        <v>6.15</v>
      </c>
      <c r="O324" s="17">
        <v>0.33</v>
      </c>
      <c r="P324" s="17">
        <v>-0.54</v>
      </c>
      <c r="Q324" s="17">
        <v>-0.65</v>
      </c>
      <c r="R324" s="37">
        <f>SUM(N324:Q324)</f>
        <v>5.29</v>
      </c>
      <c r="S324" s="17">
        <v>-7.99</v>
      </c>
      <c r="T324" s="17">
        <v>-0.11</v>
      </c>
      <c r="U324" s="17">
        <v>-0.15</v>
      </c>
      <c r="V324" s="17">
        <v>1.09</v>
      </c>
      <c r="W324" s="37">
        <f>SUM(S324:V324)</f>
        <v>-7.16</v>
      </c>
      <c r="X324" s="17">
        <v>-0.54</v>
      </c>
      <c r="Y324" s="17">
        <v>0.18</v>
      </c>
      <c r="Z324" s="17">
        <v>0.32</v>
      </c>
      <c r="AA324" s="17">
        <v>0.34</v>
      </c>
      <c r="AB324" s="37">
        <f>SUM(X324:AA324)</f>
        <v>0.3</v>
      </c>
      <c r="AC324" s="17">
        <v>-0.25</v>
      </c>
      <c r="AD324" s="17">
        <v>0.14</v>
      </c>
      <c r="AE324" s="17">
        <v>-0.12</v>
      </c>
      <c r="AF324" s="17">
        <v>-0.86</v>
      </c>
      <c r="AG324" s="20">
        <f>SUM(AC324:AF324)</f>
        <v>-1.0899999999999999</v>
      </c>
      <c r="AH324" s="27">
        <v>-0.34</v>
      </c>
      <c r="AI324" s="27">
        <v>-0.14</v>
      </c>
      <c r="AJ324" s="27">
        <v>0.45</v>
      </c>
      <c r="AK324" s="27">
        <v>-0.04</v>
      </c>
      <c r="AL324" s="22">
        <f>SUM(AH324:AK324)</f>
        <v>-0.07000000000000003</v>
      </c>
      <c r="AM324" s="23">
        <v>-0.02</v>
      </c>
      <c r="AN324" s="23">
        <v>0.11</v>
      </c>
      <c r="AO324" s="23">
        <v>0.01</v>
      </c>
      <c r="AP324" s="23">
        <v>-0.47</v>
      </c>
      <c r="AQ324" s="22">
        <f>SUM(AM324:AP324)</f>
        <v>-0.37</v>
      </c>
    </row>
    <row r="325" spans="1:43" ht="11.25">
      <c r="A325" s="30" t="s">
        <v>457</v>
      </c>
      <c r="B325" s="30" t="s">
        <v>458</v>
      </c>
      <c r="C325" s="16" t="s">
        <v>459</v>
      </c>
      <c r="D325" s="19">
        <f aca="true" t="shared" si="285" ref="D325:AQ325">D326</f>
        <v>0</v>
      </c>
      <c r="E325" s="19">
        <f t="shared" si="285"/>
        <v>0</v>
      </c>
      <c r="F325" s="19">
        <f t="shared" si="285"/>
        <v>0</v>
      </c>
      <c r="G325" s="19">
        <f t="shared" si="285"/>
        <v>0</v>
      </c>
      <c r="H325" s="25">
        <f t="shared" si="285"/>
        <v>0</v>
      </c>
      <c r="I325" s="19">
        <f t="shared" si="285"/>
        <v>0</v>
      </c>
      <c r="J325" s="19">
        <f t="shared" si="285"/>
        <v>0</v>
      </c>
      <c r="K325" s="19">
        <f t="shared" si="285"/>
        <v>0</v>
      </c>
      <c r="L325" s="19">
        <f t="shared" si="285"/>
        <v>0</v>
      </c>
      <c r="M325" s="25">
        <f t="shared" si="285"/>
        <v>0</v>
      </c>
      <c r="N325" s="19">
        <f t="shared" si="285"/>
        <v>0</v>
      </c>
      <c r="O325" s="19">
        <f t="shared" si="285"/>
        <v>0</v>
      </c>
      <c r="P325" s="19">
        <f t="shared" si="285"/>
        <v>0</v>
      </c>
      <c r="Q325" s="19">
        <f t="shared" si="285"/>
        <v>0</v>
      </c>
      <c r="R325" s="25">
        <f t="shared" si="285"/>
        <v>0</v>
      </c>
      <c r="S325" s="19">
        <f t="shared" si="285"/>
        <v>0</v>
      </c>
      <c r="T325" s="19">
        <f t="shared" si="285"/>
        <v>0</v>
      </c>
      <c r="U325" s="19">
        <f t="shared" si="285"/>
        <v>0</v>
      </c>
      <c r="V325" s="19">
        <f t="shared" si="285"/>
        <v>0</v>
      </c>
      <c r="W325" s="25">
        <f t="shared" si="285"/>
        <v>0</v>
      </c>
      <c r="X325" s="19">
        <f t="shared" si="285"/>
        <v>-0.03</v>
      </c>
      <c r="Y325" s="19">
        <f t="shared" si="285"/>
        <v>0</v>
      </c>
      <c r="Z325" s="19">
        <f t="shared" si="285"/>
        <v>0</v>
      </c>
      <c r="AA325" s="19">
        <f t="shared" si="285"/>
        <v>0</v>
      </c>
      <c r="AB325" s="25">
        <f t="shared" si="285"/>
        <v>-0.03</v>
      </c>
      <c r="AC325" s="19">
        <f t="shared" si="285"/>
        <v>-1.61</v>
      </c>
      <c r="AD325" s="19">
        <f t="shared" si="285"/>
        <v>0</v>
      </c>
      <c r="AE325" s="19">
        <f t="shared" si="285"/>
        <v>0</v>
      </c>
      <c r="AF325" s="19">
        <f t="shared" si="285"/>
        <v>0</v>
      </c>
      <c r="AG325" s="25">
        <f t="shared" si="285"/>
        <v>-1.61</v>
      </c>
      <c r="AH325" s="21">
        <f t="shared" si="285"/>
        <v>0</v>
      </c>
      <c r="AI325" s="21">
        <f t="shared" si="285"/>
        <v>0</v>
      </c>
      <c r="AJ325" s="21">
        <f t="shared" si="285"/>
        <v>0</v>
      </c>
      <c r="AK325" s="21">
        <f t="shared" si="285"/>
        <v>0</v>
      </c>
      <c r="AL325" s="26">
        <f t="shared" si="285"/>
        <v>0</v>
      </c>
      <c r="AM325" s="23">
        <f t="shared" si="285"/>
        <v>0</v>
      </c>
      <c r="AN325" s="23">
        <f t="shared" si="285"/>
        <v>0</v>
      </c>
      <c r="AO325" s="23">
        <f t="shared" si="285"/>
        <v>0</v>
      </c>
      <c r="AP325" s="23">
        <f t="shared" si="285"/>
        <v>0</v>
      </c>
      <c r="AQ325" s="26">
        <f t="shared" si="285"/>
        <v>0</v>
      </c>
    </row>
    <row r="326" spans="1:43" ht="11.25">
      <c r="A326" s="30" t="s">
        <v>465</v>
      </c>
      <c r="B326" s="30" t="s">
        <v>466</v>
      </c>
      <c r="C326" s="16" t="s">
        <v>467</v>
      </c>
      <c r="D326" s="19">
        <f aca="true" t="shared" si="286" ref="D326:AQ326">D328</f>
        <v>0</v>
      </c>
      <c r="E326" s="19">
        <f t="shared" si="286"/>
        <v>0</v>
      </c>
      <c r="F326" s="19">
        <f t="shared" si="286"/>
        <v>0</v>
      </c>
      <c r="G326" s="19">
        <f t="shared" si="286"/>
        <v>0</v>
      </c>
      <c r="H326" s="25">
        <f t="shared" si="286"/>
        <v>0</v>
      </c>
      <c r="I326" s="19">
        <f t="shared" si="286"/>
        <v>0</v>
      </c>
      <c r="J326" s="19">
        <f t="shared" si="286"/>
        <v>0</v>
      </c>
      <c r="K326" s="19">
        <f t="shared" si="286"/>
        <v>0</v>
      </c>
      <c r="L326" s="19">
        <f t="shared" si="286"/>
        <v>0</v>
      </c>
      <c r="M326" s="25">
        <f t="shared" si="286"/>
        <v>0</v>
      </c>
      <c r="N326" s="19">
        <f t="shared" si="286"/>
        <v>0</v>
      </c>
      <c r="O326" s="19">
        <f t="shared" si="286"/>
        <v>0</v>
      </c>
      <c r="P326" s="19">
        <f t="shared" si="286"/>
        <v>0</v>
      </c>
      <c r="Q326" s="19">
        <f t="shared" si="286"/>
        <v>0</v>
      </c>
      <c r="R326" s="25">
        <f t="shared" si="286"/>
        <v>0</v>
      </c>
      <c r="S326" s="19">
        <f t="shared" si="286"/>
        <v>0</v>
      </c>
      <c r="T326" s="19">
        <f t="shared" si="286"/>
        <v>0</v>
      </c>
      <c r="U326" s="19">
        <f t="shared" si="286"/>
        <v>0</v>
      </c>
      <c r="V326" s="19">
        <f t="shared" si="286"/>
        <v>0</v>
      </c>
      <c r="W326" s="25">
        <f t="shared" si="286"/>
        <v>0</v>
      </c>
      <c r="X326" s="19">
        <f t="shared" si="286"/>
        <v>-0.03</v>
      </c>
      <c r="Y326" s="19">
        <f t="shared" si="286"/>
        <v>0</v>
      </c>
      <c r="Z326" s="19">
        <f t="shared" si="286"/>
        <v>0</v>
      </c>
      <c r="AA326" s="19">
        <f t="shared" si="286"/>
        <v>0</v>
      </c>
      <c r="AB326" s="25">
        <f t="shared" si="286"/>
        <v>-0.03</v>
      </c>
      <c r="AC326" s="19">
        <f t="shared" si="286"/>
        <v>-1.61</v>
      </c>
      <c r="AD326" s="19">
        <f t="shared" si="286"/>
        <v>0</v>
      </c>
      <c r="AE326" s="19">
        <f t="shared" si="286"/>
        <v>0</v>
      </c>
      <c r="AF326" s="19">
        <f t="shared" si="286"/>
        <v>0</v>
      </c>
      <c r="AG326" s="25">
        <f t="shared" si="286"/>
        <v>-1.61</v>
      </c>
      <c r="AH326" s="21">
        <f t="shared" si="286"/>
        <v>0</v>
      </c>
      <c r="AI326" s="21">
        <f t="shared" si="286"/>
        <v>0</v>
      </c>
      <c r="AJ326" s="21">
        <f t="shared" si="286"/>
        <v>0</v>
      </c>
      <c r="AK326" s="21">
        <f t="shared" si="286"/>
        <v>0</v>
      </c>
      <c r="AL326" s="26">
        <f t="shared" si="286"/>
        <v>0</v>
      </c>
      <c r="AM326" s="23">
        <f t="shared" si="286"/>
        <v>0</v>
      </c>
      <c r="AN326" s="23">
        <f t="shared" si="286"/>
        <v>0</v>
      </c>
      <c r="AO326" s="23">
        <f t="shared" si="286"/>
        <v>0</v>
      </c>
      <c r="AP326" s="23">
        <f t="shared" si="286"/>
        <v>0</v>
      </c>
      <c r="AQ326" s="26">
        <f t="shared" si="286"/>
        <v>0</v>
      </c>
    </row>
    <row r="327" spans="1:43" ht="11.25" customHeight="1">
      <c r="A327" s="30" t="s">
        <v>468</v>
      </c>
      <c r="B327" s="30" t="s">
        <v>461</v>
      </c>
      <c r="C327" s="16" t="s">
        <v>462</v>
      </c>
      <c r="D327" s="19">
        <f aca="true" t="shared" si="287" ref="D327:AQ327">D328</f>
        <v>0</v>
      </c>
      <c r="E327" s="19">
        <f t="shared" si="287"/>
        <v>0</v>
      </c>
      <c r="F327" s="19">
        <f t="shared" si="287"/>
        <v>0</v>
      </c>
      <c r="G327" s="19">
        <f t="shared" si="287"/>
        <v>0</v>
      </c>
      <c r="H327" s="25">
        <f t="shared" si="287"/>
        <v>0</v>
      </c>
      <c r="I327" s="19">
        <f t="shared" si="287"/>
        <v>0</v>
      </c>
      <c r="J327" s="19">
        <f t="shared" si="287"/>
        <v>0</v>
      </c>
      <c r="K327" s="19">
        <f t="shared" si="287"/>
        <v>0</v>
      </c>
      <c r="L327" s="19">
        <f t="shared" si="287"/>
        <v>0</v>
      </c>
      <c r="M327" s="25">
        <f t="shared" si="287"/>
        <v>0</v>
      </c>
      <c r="N327" s="19">
        <f t="shared" si="287"/>
        <v>0</v>
      </c>
      <c r="O327" s="19">
        <f t="shared" si="287"/>
        <v>0</v>
      </c>
      <c r="P327" s="41"/>
      <c r="Q327" s="19">
        <f t="shared" si="287"/>
        <v>0</v>
      </c>
      <c r="R327" s="25">
        <f t="shared" si="287"/>
        <v>0</v>
      </c>
      <c r="S327" s="19">
        <f t="shared" si="287"/>
        <v>0</v>
      </c>
      <c r="T327" s="19">
        <f t="shared" si="287"/>
        <v>0</v>
      </c>
      <c r="U327" s="19">
        <f t="shared" si="287"/>
        <v>0</v>
      </c>
      <c r="V327" s="19">
        <f t="shared" si="287"/>
        <v>0</v>
      </c>
      <c r="W327" s="25">
        <f t="shared" si="287"/>
        <v>0</v>
      </c>
      <c r="X327" s="19">
        <f t="shared" si="287"/>
        <v>-0.03</v>
      </c>
      <c r="Y327" s="19">
        <f t="shared" si="287"/>
        <v>0</v>
      </c>
      <c r="Z327" s="19">
        <f t="shared" si="287"/>
        <v>0</v>
      </c>
      <c r="AA327" s="19">
        <f t="shared" si="287"/>
        <v>0</v>
      </c>
      <c r="AB327" s="25">
        <f>AB328</f>
        <v>-0.03</v>
      </c>
      <c r="AC327" s="19">
        <f t="shared" si="287"/>
        <v>-1.61</v>
      </c>
      <c r="AD327" s="19">
        <f t="shared" si="287"/>
        <v>0</v>
      </c>
      <c r="AE327" s="19">
        <f t="shared" si="287"/>
        <v>0</v>
      </c>
      <c r="AF327" s="19">
        <f t="shared" si="287"/>
        <v>0</v>
      </c>
      <c r="AG327" s="25">
        <f t="shared" si="287"/>
        <v>-1.61</v>
      </c>
      <c r="AH327" s="21">
        <f t="shared" si="287"/>
        <v>0</v>
      </c>
      <c r="AI327" s="21">
        <f t="shared" si="287"/>
        <v>0</v>
      </c>
      <c r="AJ327" s="21">
        <f t="shared" si="287"/>
        <v>0</v>
      </c>
      <c r="AK327" s="21">
        <f t="shared" si="287"/>
        <v>0</v>
      </c>
      <c r="AL327" s="26">
        <f t="shared" si="287"/>
        <v>0</v>
      </c>
      <c r="AM327" s="23">
        <f t="shared" si="287"/>
        <v>0</v>
      </c>
      <c r="AN327" s="23">
        <f t="shared" si="287"/>
        <v>0</v>
      </c>
      <c r="AO327" s="23">
        <f t="shared" si="287"/>
        <v>0</v>
      </c>
      <c r="AP327" s="23">
        <f t="shared" si="287"/>
        <v>0</v>
      </c>
      <c r="AQ327" s="26">
        <f t="shared" si="287"/>
        <v>0</v>
      </c>
    </row>
    <row r="328" spans="1:43" ht="11.25">
      <c r="A328" s="30" t="s">
        <v>469</v>
      </c>
      <c r="B328" s="30" t="s">
        <v>470</v>
      </c>
      <c r="C328" s="16" t="s">
        <v>471</v>
      </c>
      <c r="D328" s="17">
        <v>0</v>
      </c>
      <c r="E328" s="17">
        <v>0</v>
      </c>
      <c r="F328" s="17">
        <v>0</v>
      </c>
      <c r="G328" s="17">
        <v>0</v>
      </c>
      <c r="H328" s="37">
        <f>SUM(D328:G328)</f>
        <v>0</v>
      </c>
      <c r="I328" s="17">
        <v>0</v>
      </c>
      <c r="J328" s="17">
        <v>0</v>
      </c>
      <c r="K328" s="17">
        <v>0</v>
      </c>
      <c r="L328" s="17">
        <v>0</v>
      </c>
      <c r="M328" s="37">
        <f>SUM(I328:L328)</f>
        <v>0</v>
      </c>
      <c r="N328" s="17">
        <v>0</v>
      </c>
      <c r="O328" s="17">
        <v>0</v>
      </c>
      <c r="P328" s="17">
        <v>0</v>
      </c>
      <c r="Q328" s="17">
        <v>0</v>
      </c>
      <c r="R328" s="37">
        <f>SUM(N328:Q328)</f>
        <v>0</v>
      </c>
      <c r="S328" s="17">
        <v>0</v>
      </c>
      <c r="T328" s="17">
        <v>0</v>
      </c>
      <c r="U328" s="17">
        <v>0</v>
      </c>
      <c r="V328" s="17">
        <v>0</v>
      </c>
      <c r="W328" s="37">
        <f>SUM(S328:V328)</f>
        <v>0</v>
      </c>
      <c r="X328" s="17">
        <v>-0.03</v>
      </c>
      <c r="Y328" s="17">
        <v>0</v>
      </c>
      <c r="Z328" s="17">
        <v>0</v>
      </c>
      <c r="AA328" s="17">
        <v>0</v>
      </c>
      <c r="AB328" s="37">
        <f>SUM(X328:AA328)</f>
        <v>-0.03</v>
      </c>
      <c r="AC328" s="17">
        <v>-1.61</v>
      </c>
      <c r="AD328" s="17">
        <v>0</v>
      </c>
      <c r="AE328" s="17">
        <v>0</v>
      </c>
      <c r="AF328" s="17">
        <v>0</v>
      </c>
      <c r="AG328" s="20">
        <f>SUM(AC328:AF328)</f>
        <v>-1.61</v>
      </c>
      <c r="AH328" s="27">
        <v>0</v>
      </c>
      <c r="AI328" s="27">
        <v>0</v>
      </c>
      <c r="AJ328" s="27">
        <v>0</v>
      </c>
      <c r="AK328" s="27">
        <v>0</v>
      </c>
      <c r="AL328" s="22">
        <f>SUM(AH328:AK328)</f>
        <v>0</v>
      </c>
      <c r="AM328" s="23">
        <v>0</v>
      </c>
      <c r="AN328" s="23">
        <v>0</v>
      </c>
      <c r="AO328" s="23">
        <v>0</v>
      </c>
      <c r="AP328" s="23">
        <v>0</v>
      </c>
      <c r="AQ328" s="22">
        <f>SUM(AM328:AP328)</f>
        <v>0</v>
      </c>
    </row>
    <row r="329" spans="1:43" ht="11.25">
      <c r="A329" s="36" t="s">
        <v>444</v>
      </c>
      <c r="B329" s="30" t="s">
        <v>445</v>
      </c>
      <c r="C329" s="16" t="s">
        <v>446</v>
      </c>
      <c r="D329" s="19">
        <f>D330+D335</f>
        <v>0.9800000000000002</v>
      </c>
      <c r="E329" s="19">
        <f aca="true" t="shared" si="288" ref="E329:AQ329">E330+E335</f>
        <v>-3.46</v>
      </c>
      <c r="F329" s="19">
        <f t="shared" si="288"/>
        <v>0.060000000000000005</v>
      </c>
      <c r="G329" s="19">
        <f t="shared" si="288"/>
        <v>-3.1500000000000004</v>
      </c>
      <c r="H329" s="25">
        <f t="shared" si="288"/>
        <v>-5.57</v>
      </c>
      <c r="I329" s="19">
        <f t="shared" si="288"/>
        <v>0.01</v>
      </c>
      <c r="J329" s="19">
        <f t="shared" si="288"/>
        <v>1.83</v>
      </c>
      <c r="K329" s="19">
        <f t="shared" si="288"/>
        <v>1.68</v>
      </c>
      <c r="L329" s="19">
        <f t="shared" si="288"/>
        <v>2.3200000000000003</v>
      </c>
      <c r="M329" s="25">
        <f t="shared" si="288"/>
        <v>5.84</v>
      </c>
      <c r="N329" s="19">
        <f t="shared" si="288"/>
        <v>0.019999999999999768</v>
      </c>
      <c r="O329" s="19">
        <f t="shared" si="288"/>
        <v>2.41</v>
      </c>
      <c r="P329" s="19">
        <f t="shared" si="288"/>
        <v>2.51</v>
      </c>
      <c r="Q329" s="19">
        <f t="shared" si="288"/>
        <v>0.19000000000000006</v>
      </c>
      <c r="R329" s="25">
        <f t="shared" si="288"/>
        <v>5.13</v>
      </c>
      <c r="S329" s="19">
        <f t="shared" si="288"/>
        <v>1.83</v>
      </c>
      <c r="T329" s="19">
        <f t="shared" si="288"/>
        <v>0.019999999999999997</v>
      </c>
      <c r="U329" s="19">
        <f t="shared" si="288"/>
        <v>10.25</v>
      </c>
      <c r="V329" s="19">
        <f t="shared" si="288"/>
        <v>2.2600000000000002</v>
      </c>
      <c r="W329" s="25">
        <f t="shared" si="288"/>
        <v>14.36</v>
      </c>
      <c r="X329" s="19">
        <f t="shared" si="288"/>
        <v>1.4100000000000001</v>
      </c>
      <c r="Y329" s="19">
        <f t="shared" si="288"/>
        <v>5.43</v>
      </c>
      <c r="Z329" s="19">
        <f t="shared" si="288"/>
        <v>0.8499999999999999</v>
      </c>
      <c r="AA329" s="19">
        <f t="shared" si="288"/>
        <v>2.4699999999999998</v>
      </c>
      <c r="AB329" s="25">
        <f>AB330+AB335</f>
        <v>10.16</v>
      </c>
      <c r="AC329" s="19">
        <f t="shared" si="288"/>
        <v>3.19</v>
      </c>
      <c r="AD329" s="19">
        <f t="shared" si="288"/>
        <v>4.29</v>
      </c>
      <c r="AE329" s="19">
        <f t="shared" si="288"/>
        <v>0.77</v>
      </c>
      <c r="AF329" s="19">
        <f t="shared" si="288"/>
        <v>2.06</v>
      </c>
      <c r="AG329" s="25">
        <f t="shared" si="288"/>
        <v>10.31</v>
      </c>
      <c r="AH329" s="21">
        <f t="shared" si="288"/>
        <v>2.2</v>
      </c>
      <c r="AI329" s="21">
        <f t="shared" si="288"/>
        <v>1.3299999999999998</v>
      </c>
      <c r="AJ329" s="21">
        <f t="shared" si="288"/>
        <v>0</v>
      </c>
      <c r="AK329" s="21">
        <f t="shared" si="288"/>
        <v>-0.21</v>
      </c>
      <c r="AL329" s="26">
        <f t="shared" si="288"/>
        <v>3.3199999999999994</v>
      </c>
      <c r="AM329" s="23">
        <f t="shared" si="288"/>
        <v>0.15</v>
      </c>
      <c r="AN329" s="23">
        <f t="shared" si="288"/>
        <v>0.12</v>
      </c>
      <c r="AO329" s="23">
        <f t="shared" si="288"/>
        <v>0.04</v>
      </c>
      <c r="AP329" s="23">
        <f t="shared" si="288"/>
        <v>0.08</v>
      </c>
      <c r="AQ329" s="26">
        <f t="shared" si="288"/>
        <v>0.39</v>
      </c>
    </row>
    <row r="330" spans="1:43" ht="11.25" customHeight="1">
      <c r="A330" s="36" t="s">
        <v>426</v>
      </c>
      <c r="B330" s="30" t="s">
        <v>427</v>
      </c>
      <c r="C330" s="16" t="s">
        <v>428</v>
      </c>
      <c r="D330" s="19">
        <f aca="true" t="shared" si="289" ref="D330:AQ330">D331+D333+D332</f>
        <v>2.5900000000000003</v>
      </c>
      <c r="E330" s="19">
        <f t="shared" si="289"/>
        <v>-3.46</v>
      </c>
      <c r="F330" s="19">
        <f t="shared" si="289"/>
        <v>0.060000000000000005</v>
      </c>
      <c r="G330" s="19">
        <f t="shared" si="289"/>
        <v>-3.1500000000000004</v>
      </c>
      <c r="H330" s="25">
        <f t="shared" si="289"/>
        <v>-3.96</v>
      </c>
      <c r="I330" s="19">
        <f t="shared" si="289"/>
        <v>0.01</v>
      </c>
      <c r="J330" s="19">
        <f t="shared" si="289"/>
        <v>1.83</v>
      </c>
      <c r="K330" s="19">
        <f t="shared" si="289"/>
        <v>1.68</v>
      </c>
      <c r="L330" s="19">
        <f t="shared" si="289"/>
        <v>2.3200000000000003</v>
      </c>
      <c r="M330" s="25">
        <f t="shared" si="289"/>
        <v>5.84</v>
      </c>
      <c r="N330" s="19">
        <f t="shared" si="289"/>
        <v>0.03</v>
      </c>
      <c r="O330" s="19">
        <f t="shared" si="289"/>
        <v>2.3400000000000003</v>
      </c>
      <c r="P330" s="19">
        <f t="shared" si="289"/>
        <v>2.51</v>
      </c>
      <c r="Q330" s="19">
        <f t="shared" si="289"/>
        <v>0.19000000000000006</v>
      </c>
      <c r="R330" s="25">
        <f t="shared" si="289"/>
        <v>5.07</v>
      </c>
      <c r="S330" s="19">
        <f t="shared" si="289"/>
        <v>1.83</v>
      </c>
      <c r="T330" s="19">
        <f t="shared" si="289"/>
        <v>0.019999999999999997</v>
      </c>
      <c r="U330" s="19">
        <f t="shared" si="289"/>
        <v>10.25</v>
      </c>
      <c r="V330" s="19">
        <f t="shared" si="289"/>
        <v>2.2600000000000002</v>
      </c>
      <c r="W330" s="25">
        <f t="shared" si="289"/>
        <v>14.36</v>
      </c>
      <c r="X330" s="19">
        <f t="shared" si="289"/>
        <v>1.28</v>
      </c>
      <c r="Y330" s="19">
        <f t="shared" si="289"/>
        <v>5.43</v>
      </c>
      <c r="Z330" s="19">
        <f t="shared" si="289"/>
        <v>0.8899999999999999</v>
      </c>
      <c r="AA330" s="19">
        <f t="shared" si="289"/>
        <v>2.4699999999999998</v>
      </c>
      <c r="AB330" s="25">
        <f t="shared" si="289"/>
        <v>10.07</v>
      </c>
      <c r="AC330" s="19">
        <f t="shared" si="289"/>
        <v>3.19</v>
      </c>
      <c r="AD330" s="19">
        <f t="shared" si="289"/>
        <v>4.29</v>
      </c>
      <c r="AE330" s="19">
        <f t="shared" si="289"/>
        <v>0.77</v>
      </c>
      <c r="AF330" s="19">
        <f t="shared" si="289"/>
        <v>2.06</v>
      </c>
      <c r="AG330" s="25">
        <f t="shared" si="289"/>
        <v>10.31</v>
      </c>
      <c r="AH330" s="21">
        <f t="shared" si="289"/>
        <v>2.2</v>
      </c>
      <c r="AI330" s="21">
        <f t="shared" si="289"/>
        <v>1.2599999999999998</v>
      </c>
      <c r="AJ330" s="21">
        <f t="shared" si="289"/>
        <v>0</v>
      </c>
      <c r="AK330" s="21">
        <f t="shared" si="289"/>
        <v>-0.21</v>
      </c>
      <c r="AL330" s="26">
        <f t="shared" si="289"/>
        <v>3.2499999999999996</v>
      </c>
      <c r="AM330" s="23">
        <f t="shared" si="289"/>
        <v>0</v>
      </c>
      <c r="AN330" s="23">
        <f t="shared" si="289"/>
        <v>0</v>
      </c>
      <c r="AO330" s="23">
        <f t="shared" si="289"/>
        <v>0</v>
      </c>
      <c r="AP330" s="23">
        <f t="shared" si="289"/>
        <v>0</v>
      </c>
      <c r="AQ330" s="26">
        <f t="shared" si="289"/>
        <v>0</v>
      </c>
    </row>
    <row r="331" spans="1:43" ht="11.25" customHeight="1">
      <c r="A331" s="30" t="s">
        <v>454</v>
      </c>
      <c r="B331" s="30" t="s">
        <v>455</v>
      </c>
      <c r="C331" s="16" t="s">
        <v>456</v>
      </c>
      <c r="D331" s="38">
        <v>0</v>
      </c>
      <c r="E331" s="38">
        <v>0</v>
      </c>
      <c r="F331" s="38">
        <v>0</v>
      </c>
      <c r="G331" s="38">
        <v>-0.52</v>
      </c>
      <c r="H331" s="37">
        <f>SUM(D331:G331)</f>
        <v>-0.52</v>
      </c>
      <c r="I331" s="38">
        <v>0</v>
      </c>
      <c r="J331" s="38">
        <v>0</v>
      </c>
      <c r="K331" s="38">
        <v>0</v>
      </c>
      <c r="L331" s="38">
        <v>0</v>
      </c>
      <c r="M331" s="37">
        <f>SUM(I331:L331)</f>
        <v>0</v>
      </c>
      <c r="N331" s="38">
        <v>0.08</v>
      </c>
      <c r="O331" s="38">
        <v>1.6700000000000002</v>
      </c>
      <c r="P331" s="38">
        <v>2.02</v>
      </c>
      <c r="Q331" s="38">
        <v>-0.11</v>
      </c>
      <c r="R331" s="37">
        <f>SUM(N331:Q331)</f>
        <v>3.6600000000000006</v>
      </c>
      <c r="S331" s="38">
        <v>1.83</v>
      </c>
      <c r="T331" s="38">
        <v>0</v>
      </c>
      <c r="U331" s="38">
        <v>9.11</v>
      </c>
      <c r="V331" s="38">
        <v>2.16</v>
      </c>
      <c r="W331" s="37">
        <f>SUM(S331:V331)</f>
        <v>13.1</v>
      </c>
      <c r="X331" s="38">
        <v>1.26</v>
      </c>
      <c r="Y331" s="38">
        <v>5.37</v>
      </c>
      <c r="Z331" s="38">
        <v>1.1199999999999999</v>
      </c>
      <c r="AA331" s="38">
        <v>2.46</v>
      </c>
      <c r="AB331" s="37">
        <f>SUM(X331:AA331)</f>
        <v>10.21</v>
      </c>
      <c r="AC331" s="38">
        <v>3.09</v>
      </c>
      <c r="AD331" s="38">
        <v>4.29</v>
      </c>
      <c r="AE331" s="38">
        <v>-0.06</v>
      </c>
      <c r="AF331" s="38">
        <v>0</v>
      </c>
      <c r="AG331" s="37">
        <f>SUM(AC331:AF331)</f>
        <v>7.32</v>
      </c>
      <c r="AH331" s="39">
        <v>1.93</v>
      </c>
      <c r="AI331" s="39">
        <v>1.2599999999999998</v>
      </c>
      <c r="AJ331" s="39">
        <v>0</v>
      </c>
      <c r="AK331" s="39">
        <v>0</v>
      </c>
      <c r="AL331" s="40">
        <f>SUM(AH331:AK331)</f>
        <v>3.1899999999999995</v>
      </c>
      <c r="AM331" s="23">
        <v>0</v>
      </c>
      <c r="AN331" s="23">
        <v>0</v>
      </c>
      <c r="AO331" s="23">
        <v>0</v>
      </c>
      <c r="AP331" s="23">
        <v>0</v>
      </c>
      <c r="AQ331" s="40">
        <f>SUM(AM331:AP331)</f>
        <v>0</v>
      </c>
    </row>
    <row r="332" spans="1:43" ht="11.25" hidden="1">
      <c r="A332" s="30" t="s">
        <v>472</v>
      </c>
      <c r="B332" s="30" t="s">
        <v>352</v>
      </c>
      <c r="C332" s="30" t="s">
        <v>353</v>
      </c>
      <c r="D332" s="38">
        <v>0.12</v>
      </c>
      <c r="E332" s="38">
        <v>-3.3</v>
      </c>
      <c r="F332" s="38">
        <v>0.05</v>
      </c>
      <c r="G332" s="38">
        <v>-3.22</v>
      </c>
      <c r="H332" s="37">
        <f>SUM(D332:G332)</f>
        <v>-6.35</v>
      </c>
      <c r="I332" s="38">
        <v>0</v>
      </c>
      <c r="J332" s="38">
        <v>1.84</v>
      </c>
      <c r="K332" s="38">
        <v>1.67</v>
      </c>
      <c r="L332" s="38">
        <v>2.24</v>
      </c>
      <c r="M332" s="37">
        <f>SUM(I332:L332)</f>
        <v>5.75</v>
      </c>
      <c r="N332" s="38">
        <v>0</v>
      </c>
      <c r="O332" s="38">
        <v>0</v>
      </c>
      <c r="P332" s="38">
        <v>0</v>
      </c>
      <c r="Q332" s="38">
        <v>0</v>
      </c>
      <c r="R332" s="37">
        <f>SUM(N332:Q332)</f>
        <v>0</v>
      </c>
      <c r="S332" s="38">
        <v>0</v>
      </c>
      <c r="T332" s="38">
        <v>0</v>
      </c>
      <c r="U332" s="38">
        <v>0</v>
      </c>
      <c r="V332" s="38">
        <v>0</v>
      </c>
      <c r="W332" s="37">
        <f>SUM(S332:V332)</f>
        <v>0</v>
      </c>
      <c r="X332" s="38">
        <v>0</v>
      </c>
      <c r="Y332" s="38">
        <v>0</v>
      </c>
      <c r="Z332" s="38">
        <v>0</v>
      </c>
      <c r="AA332" s="38">
        <v>0</v>
      </c>
      <c r="AB332" s="37">
        <f>SUM(X332:AA332)</f>
        <v>0</v>
      </c>
      <c r="AC332" s="38">
        <v>0</v>
      </c>
      <c r="AD332" s="38">
        <v>0</v>
      </c>
      <c r="AE332" s="38">
        <v>0</v>
      </c>
      <c r="AF332" s="38">
        <v>0</v>
      </c>
      <c r="AG332" s="37">
        <f>SUM(AC332:AF332)</f>
        <v>0</v>
      </c>
      <c r="AH332" s="39"/>
      <c r="AI332" s="39"/>
      <c r="AJ332" s="39"/>
      <c r="AK332" s="39"/>
      <c r="AL332" s="40">
        <f>SUM(AH332:AK332)</f>
        <v>0</v>
      </c>
      <c r="AM332" s="23">
        <v>0</v>
      </c>
      <c r="AN332" s="23">
        <v>0</v>
      </c>
      <c r="AO332" s="23">
        <v>0</v>
      </c>
      <c r="AP332" s="23">
        <v>0</v>
      </c>
      <c r="AQ332" s="40">
        <f>SUM(AM332:AP332)</f>
        <v>0</v>
      </c>
    </row>
    <row r="333" spans="1:43" ht="11.25">
      <c r="A333" s="30" t="s">
        <v>457</v>
      </c>
      <c r="B333" s="30" t="s">
        <v>458</v>
      </c>
      <c r="C333" s="16" t="s">
        <v>459</v>
      </c>
      <c r="D333" s="19">
        <f>D334</f>
        <v>2.47</v>
      </c>
      <c r="E333" s="19">
        <f aca="true" t="shared" si="290" ref="E333:R333">E334</f>
        <v>-0.16</v>
      </c>
      <c r="F333" s="19">
        <f t="shared" si="290"/>
        <v>0.01</v>
      </c>
      <c r="G333" s="19">
        <f t="shared" si="290"/>
        <v>0.59</v>
      </c>
      <c r="H333" s="25">
        <f t="shared" si="290"/>
        <v>2.9099999999999997</v>
      </c>
      <c r="I333" s="19">
        <f t="shared" si="290"/>
        <v>0.01</v>
      </c>
      <c r="J333" s="19">
        <f t="shared" si="290"/>
        <v>-0.01</v>
      </c>
      <c r="K333" s="19">
        <f t="shared" si="290"/>
        <v>0.01</v>
      </c>
      <c r="L333" s="19">
        <f t="shared" si="290"/>
        <v>0.08</v>
      </c>
      <c r="M333" s="25">
        <f t="shared" si="290"/>
        <v>0.09</v>
      </c>
      <c r="N333" s="19">
        <f>N334</f>
        <v>-0.05</v>
      </c>
      <c r="O333" s="19">
        <f t="shared" si="290"/>
        <v>0.67</v>
      </c>
      <c r="P333" s="19">
        <f t="shared" si="290"/>
        <v>0.49</v>
      </c>
      <c r="Q333" s="19">
        <f t="shared" si="290"/>
        <v>0.30000000000000004</v>
      </c>
      <c r="R333" s="25">
        <f t="shared" si="290"/>
        <v>1.41</v>
      </c>
      <c r="S333" s="19">
        <f>S334</f>
        <v>0</v>
      </c>
      <c r="T333" s="19">
        <f aca="true" t="shared" si="291" ref="T333:AQ333">T334</f>
        <v>0.019999999999999997</v>
      </c>
      <c r="U333" s="19">
        <f t="shared" si="291"/>
        <v>1.14</v>
      </c>
      <c r="V333" s="19">
        <f t="shared" si="291"/>
        <v>0.10000000000000003</v>
      </c>
      <c r="W333" s="25">
        <f t="shared" si="291"/>
        <v>1.26</v>
      </c>
      <c r="X333" s="19">
        <f>X334</f>
        <v>0.02</v>
      </c>
      <c r="Y333" s="19">
        <f t="shared" si="291"/>
        <v>0.060000000000000005</v>
      </c>
      <c r="Z333" s="19">
        <f t="shared" si="291"/>
        <v>-0.23</v>
      </c>
      <c r="AA333" s="19">
        <f t="shared" si="291"/>
        <v>0.01</v>
      </c>
      <c r="AB333" s="25">
        <f t="shared" si="291"/>
        <v>-0.14</v>
      </c>
      <c r="AC333" s="19">
        <f t="shared" si="291"/>
        <v>0.1</v>
      </c>
      <c r="AD333" s="19">
        <f t="shared" si="291"/>
        <v>0</v>
      </c>
      <c r="AE333" s="19">
        <f t="shared" si="291"/>
        <v>0.83</v>
      </c>
      <c r="AF333" s="19">
        <f t="shared" si="291"/>
        <v>2.06</v>
      </c>
      <c r="AG333" s="25">
        <f t="shared" si="291"/>
        <v>2.99</v>
      </c>
      <c r="AH333" s="21">
        <f t="shared" si="291"/>
        <v>0.27</v>
      </c>
      <c r="AI333" s="21">
        <f t="shared" si="291"/>
        <v>0</v>
      </c>
      <c r="AJ333" s="21">
        <f t="shared" si="291"/>
        <v>0</v>
      </c>
      <c r="AK333" s="21">
        <f t="shared" si="291"/>
        <v>-0.21</v>
      </c>
      <c r="AL333" s="26">
        <f t="shared" si="291"/>
        <v>0.060000000000000026</v>
      </c>
      <c r="AM333" s="23">
        <f t="shared" si="291"/>
        <v>0</v>
      </c>
      <c r="AN333" s="23">
        <f t="shared" si="291"/>
        <v>0</v>
      </c>
      <c r="AO333" s="23">
        <f t="shared" si="291"/>
        <v>0</v>
      </c>
      <c r="AP333" s="23">
        <f t="shared" si="291"/>
        <v>0</v>
      </c>
      <c r="AQ333" s="26">
        <f t="shared" si="291"/>
        <v>0</v>
      </c>
    </row>
    <row r="334" spans="1:43" ht="11.25" customHeight="1">
      <c r="A334" s="30" t="s">
        <v>468</v>
      </c>
      <c r="B334" s="30" t="s">
        <v>461</v>
      </c>
      <c r="C334" s="16" t="s">
        <v>462</v>
      </c>
      <c r="D334" s="17">
        <v>2.47</v>
      </c>
      <c r="E334" s="17">
        <v>-0.16</v>
      </c>
      <c r="F334" s="17">
        <v>0.01</v>
      </c>
      <c r="G334" s="17">
        <v>0.59</v>
      </c>
      <c r="H334" s="37">
        <f>SUM(D334:G334)</f>
        <v>2.9099999999999997</v>
      </c>
      <c r="I334" s="17">
        <v>0.01</v>
      </c>
      <c r="J334" s="17">
        <v>-0.01</v>
      </c>
      <c r="K334" s="17">
        <v>0.01</v>
      </c>
      <c r="L334" s="17">
        <v>0.08</v>
      </c>
      <c r="M334" s="37">
        <f>SUM(I334:L334)</f>
        <v>0.09</v>
      </c>
      <c r="N334" s="17">
        <v>-0.05</v>
      </c>
      <c r="O334" s="17">
        <v>0.67</v>
      </c>
      <c r="P334" s="17">
        <v>0.49</v>
      </c>
      <c r="Q334" s="17">
        <v>0.30000000000000004</v>
      </c>
      <c r="R334" s="37">
        <f>SUM(N334:Q334)</f>
        <v>1.41</v>
      </c>
      <c r="S334" s="17">
        <v>0</v>
      </c>
      <c r="T334" s="17">
        <v>0.019999999999999997</v>
      </c>
      <c r="U334" s="17">
        <v>1.14</v>
      </c>
      <c r="V334" s="17">
        <v>0.10000000000000003</v>
      </c>
      <c r="W334" s="37">
        <f>SUM(S334:V334)</f>
        <v>1.26</v>
      </c>
      <c r="X334" s="17">
        <v>0.02</v>
      </c>
      <c r="Y334" s="17">
        <v>0.060000000000000005</v>
      </c>
      <c r="Z334" s="17">
        <v>-0.23</v>
      </c>
      <c r="AA334" s="17">
        <v>0.01</v>
      </c>
      <c r="AB334" s="37">
        <f>SUM(X334:AA334)</f>
        <v>-0.14</v>
      </c>
      <c r="AC334" s="17">
        <v>0.1</v>
      </c>
      <c r="AD334" s="17">
        <v>0</v>
      </c>
      <c r="AE334" s="17">
        <v>0.83</v>
      </c>
      <c r="AF334" s="17">
        <v>2.06</v>
      </c>
      <c r="AG334" s="37">
        <f>SUM(AC334:AF334)</f>
        <v>2.99</v>
      </c>
      <c r="AH334" s="27">
        <v>0.27</v>
      </c>
      <c r="AI334" s="27">
        <v>0</v>
      </c>
      <c r="AJ334" s="27">
        <v>0</v>
      </c>
      <c r="AK334" s="27">
        <v>-0.21</v>
      </c>
      <c r="AL334" s="40">
        <f>SUM(AH334:AK334)</f>
        <v>0.060000000000000026</v>
      </c>
      <c r="AM334" s="23">
        <v>0</v>
      </c>
      <c r="AN334" s="23">
        <v>0</v>
      </c>
      <c r="AO334" s="23">
        <v>0</v>
      </c>
      <c r="AP334" s="23">
        <v>0</v>
      </c>
      <c r="AQ334" s="40">
        <f>SUM(AM334:AP334)</f>
        <v>0</v>
      </c>
    </row>
    <row r="335" spans="1:43" ht="11.25">
      <c r="A335" s="42" t="s">
        <v>435</v>
      </c>
      <c r="B335" s="30" t="s">
        <v>463</v>
      </c>
      <c r="C335" s="16" t="s">
        <v>464</v>
      </c>
      <c r="D335" s="19">
        <f aca="true" t="shared" si="292" ref="D335:AQ335">D338+D336+D337</f>
        <v>-1.61</v>
      </c>
      <c r="E335" s="19">
        <f t="shared" si="292"/>
        <v>0</v>
      </c>
      <c r="F335" s="19">
        <f t="shared" si="292"/>
        <v>0</v>
      </c>
      <c r="G335" s="19">
        <f t="shared" si="292"/>
        <v>0</v>
      </c>
      <c r="H335" s="25">
        <f t="shared" si="292"/>
        <v>-1.61</v>
      </c>
      <c r="I335" s="19">
        <f t="shared" si="292"/>
        <v>0</v>
      </c>
      <c r="J335" s="19">
        <f t="shared" si="292"/>
        <v>0</v>
      </c>
      <c r="K335" s="19">
        <f t="shared" si="292"/>
        <v>0</v>
      </c>
      <c r="L335" s="19">
        <f t="shared" si="292"/>
        <v>0</v>
      </c>
      <c r="M335" s="25">
        <f t="shared" si="292"/>
        <v>0</v>
      </c>
      <c r="N335" s="19">
        <f t="shared" si="292"/>
        <v>-0.010000000000000231</v>
      </c>
      <c r="O335" s="19">
        <f t="shared" si="292"/>
        <v>0.07</v>
      </c>
      <c r="P335" s="19">
        <f t="shared" si="292"/>
        <v>0</v>
      </c>
      <c r="Q335" s="19">
        <f t="shared" si="292"/>
        <v>0</v>
      </c>
      <c r="R335" s="25">
        <f t="shared" si="292"/>
        <v>0.059999999999999776</v>
      </c>
      <c r="S335" s="19">
        <f t="shared" si="292"/>
        <v>0</v>
      </c>
      <c r="T335" s="19">
        <f t="shared" si="292"/>
        <v>0</v>
      </c>
      <c r="U335" s="19">
        <f t="shared" si="292"/>
        <v>0</v>
      </c>
      <c r="V335" s="19">
        <f t="shared" si="292"/>
        <v>0</v>
      </c>
      <c r="W335" s="25">
        <f t="shared" si="292"/>
        <v>0</v>
      </c>
      <c r="X335" s="19">
        <f t="shared" si="292"/>
        <v>0.13</v>
      </c>
      <c r="Y335" s="19">
        <f t="shared" si="292"/>
        <v>0</v>
      </c>
      <c r="Z335" s="19">
        <f t="shared" si="292"/>
        <v>-0.04000000000000001</v>
      </c>
      <c r="AA335" s="19">
        <f t="shared" si="292"/>
        <v>0</v>
      </c>
      <c r="AB335" s="25">
        <f t="shared" si="292"/>
        <v>0.09</v>
      </c>
      <c r="AC335" s="19">
        <f t="shared" si="292"/>
        <v>0</v>
      </c>
      <c r="AD335" s="19">
        <f t="shared" si="292"/>
        <v>0</v>
      </c>
      <c r="AE335" s="19">
        <f t="shared" si="292"/>
        <v>0</v>
      </c>
      <c r="AF335" s="19">
        <f t="shared" si="292"/>
        <v>0</v>
      </c>
      <c r="AG335" s="25">
        <f t="shared" si="292"/>
        <v>0</v>
      </c>
      <c r="AH335" s="21">
        <f t="shared" si="292"/>
        <v>0</v>
      </c>
      <c r="AI335" s="21">
        <f t="shared" si="292"/>
        <v>0.07</v>
      </c>
      <c r="AJ335" s="21">
        <f t="shared" si="292"/>
        <v>0</v>
      </c>
      <c r="AK335" s="21">
        <f t="shared" si="292"/>
        <v>0</v>
      </c>
      <c r="AL335" s="26">
        <f t="shared" si="292"/>
        <v>0.07</v>
      </c>
      <c r="AM335" s="21">
        <f t="shared" si="292"/>
        <v>0.15</v>
      </c>
      <c r="AN335" s="21">
        <f t="shared" si="292"/>
        <v>0.12</v>
      </c>
      <c r="AO335" s="21">
        <f t="shared" si="292"/>
        <v>0.04</v>
      </c>
      <c r="AP335" s="21">
        <f t="shared" si="292"/>
        <v>0.08</v>
      </c>
      <c r="AQ335" s="26">
        <f t="shared" si="292"/>
        <v>0.39</v>
      </c>
    </row>
    <row r="336" spans="1:43" ht="22.5" hidden="1">
      <c r="A336" s="30" t="s">
        <v>473</v>
      </c>
      <c r="B336" s="30" t="s">
        <v>455</v>
      </c>
      <c r="C336" s="16" t="s">
        <v>456</v>
      </c>
      <c r="D336" s="38">
        <v>0</v>
      </c>
      <c r="E336" s="38">
        <v>0</v>
      </c>
      <c r="F336" s="38">
        <v>0</v>
      </c>
      <c r="G336" s="38">
        <v>0</v>
      </c>
      <c r="H336" s="37">
        <f>SUM(D336:G336)</f>
        <v>0</v>
      </c>
      <c r="I336" s="38">
        <v>0</v>
      </c>
      <c r="J336" s="38">
        <v>0</v>
      </c>
      <c r="K336" s="38">
        <v>0</v>
      </c>
      <c r="L336" s="38">
        <v>0</v>
      </c>
      <c r="M336" s="37">
        <f>SUM(I336:L336)</f>
        <v>0</v>
      </c>
      <c r="N336" s="38">
        <v>-0.010000000000000231</v>
      </c>
      <c r="O336" s="38">
        <v>0.07</v>
      </c>
      <c r="P336" s="38">
        <v>0</v>
      </c>
      <c r="Q336" s="38">
        <v>0</v>
      </c>
      <c r="R336" s="37">
        <f>SUM(N336:Q336)</f>
        <v>0.059999999999999776</v>
      </c>
      <c r="S336" s="38">
        <v>0</v>
      </c>
      <c r="T336" s="38">
        <v>0</v>
      </c>
      <c r="U336" s="38">
        <v>0</v>
      </c>
      <c r="V336" s="38">
        <v>0</v>
      </c>
      <c r="W336" s="37">
        <f>SUM(S336:V336)</f>
        <v>0</v>
      </c>
      <c r="X336" s="38">
        <v>0</v>
      </c>
      <c r="Y336" s="38">
        <v>0</v>
      </c>
      <c r="Z336" s="38">
        <v>0</v>
      </c>
      <c r="AA336" s="38">
        <v>0</v>
      </c>
      <c r="AB336" s="25"/>
      <c r="AC336" s="38">
        <v>0</v>
      </c>
      <c r="AD336" s="38">
        <v>0</v>
      </c>
      <c r="AE336" s="38">
        <v>0</v>
      </c>
      <c r="AF336" s="38">
        <v>0</v>
      </c>
      <c r="AG336" s="20">
        <f>SUM(AC336:AF336)</f>
        <v>0</v>
      </c>
      <c r="AH336" s="39">
        <v>0</v>
      </c>
      <c r="AI336" s="39">
        <v>0</v>
      </c>
      <c r="AJ336" s="39">
        <v>0</v>
      </c>
      <c r="AK336" s="39">
        <v>0</v>
      </c>
      <c r="AL336" s="22">
        <f>SUM(AH336:AK336)</f>
        <v>0</v>
      </c>
      <c r="AM336" s="23">
        <v>0</v>
      </c>
      <c r="AN336" s="23">
        <v>0</v>
      </c>
      <c r="AO336" s="23">
        <v>0</v>
      </c>
      <c r="AP336" s="23">
        <v>0</v>
      </c>
      <c r="AQ336" s="22">
        <f>SUM(AM336:AP336)</f>
        <v>0</v>
      </c>
    </row>
    <row r="337" spans="1:43" ht="11.25">
      <c r="A337" s="30" t="s">
        <v>472</v>
      </c>
      <c r="B337" s="30" t="s">
        <v>352</v>
      </c>
      <c r="C337" s="30" t="s">
        <v>353</v>
      </c>
      <c r="D337" s="38">
        <v>-1.61</v>
      </c>
      <c r="E337" s="38">
        <v>0</v>
      </c>
      <c r="F337" s="38">
        <v>0</v>
      </c>
      <c r="G337" s="38">
        <v>0</v>
      </c>
      <c r="H337" s="37">
        <f>SUM(D337:G337)</f>
        <v>-1.61</v>
      </c>
      <c r="I337" s="38">
        <v>0</v>
      </c>
      <c r="J337" s="38">
        <v>0</v>
      </c>
      <c r="K337" s="38">
        <v>0</v>
      </c>
      <c r="L337" s="38">
        <v>0</v>
      </c>
      <c r="M337" s="37">
        <f>SUM(I337:L337)</f>
        <v>0</v>
      </c>
      <c r="N337" s="38">
        <v>0</v>
      </c>
      <c r="O337" s="38">
        <v>0</v>
      </c>
      <c r="P337" s="38">
        <v>0</v>
      </c>
      <c r="Q337" s="38">
        <v>0</v>
      </c>
      <c r="R337" s="37">
        <f>SUM(N337:Q337)</f>
        <v>0</v>
      </c>
      <c r="S337" s="38">
        <v>0</v>
      </c>
      <c r="T337" s="38">
        <v>0</v>
      </c>
      <c r="U337" s="38">
        <v>0</v>
      </c>
      <c r="V337" s="38">
        <v>0</v>
      </c>
      <c r="W337" s="37">
        <f>SUM(S337:V337)</f>
        <v>0</v>
      </c>
      <c r="X337" s="38">
        <v>0</v>
      </c>
      <c r="Y337" s="38">
        <v>0</v>
      </c>
      <c r="Z337" s="38">
        <v>0</v>
      </c>
      <c r="AA337" s="38">
        <v>0</v>
      </c>
      <c r="AB337" s="25">
        <f>SUM(X337:AA337)</f>
        <v>0</v>
      </c>
      <c r="AC337" s="38">
        <v>0</v>
      </c>
      <c r="AD337" s="38">
        <v>0</v>
      </c>
      <c r="AE337" s="38">
        <v>0</v>
      </c>
      <c r="AF337" s="38">
        <v>0</v>
      </c>
      <c r="AG337" s="20">
        <f>SUM(AC337:AF337)</f>
        <v>0</v>
      </c>
      <c r="AH337" s="39">
        <v>0</v>
      </c>
      <c r="AI337" s="39">
        <v>0.07</v>
      </c>
      <c r="AJ337" s="39">
        <v>0</v>
      </c>
      <c r="AK337" s="39">
        <v>0</v>
      </c>
      <c r="AL337" s="22">
        <f>SUM(AH337:AK337)</f>
        <v>0.07</v>
      </c>
      <c r="AM337" s="23">
        <v>0.15</v>
      </c>
      <c r="AN337" s="23">
        <v>0.12</v>
      </c>
      <c r="AO337" s="23">
        <v>0.04</v>
      </c>
      <c r="AP337" s="23">
        <v>0.08</v>
      </c>
      <c r="AQ337" s="22">
        <f>SUM(AM337:AP337)</f>
        <v>0.39</v>
      </c>
    </row>
    <row r="338" spans="1:43" ht="11.25" hidden="1">
      <c r="A338" s="30" t="s">
        <v>457</v>
      </c>
      <c r="B338" s="30" t="s">
        <v>458</v>
      </c>
      <c r="C338" s="16" t="s">
        <v>459</v>
      </c>
      <c r="D338" s="19">
        <f aca="true" t="shared" si="293" ref="D338:R338">D339</f>
        <v>0</v>
      </c>
      <c r="E338" s="19">
        <f t="shared" si="293"/>
        <v>0</v>
      </c>
      <c r="F338" s="19">
        <f t="shared" si="293"/>
        <v>0</v>
      </c>
      <c r="G338" s="19">
        <f t="shared" si="293"/>
        <v>0</v>
      </c>
      <c r="H338" s="25">
        <f t="shared" si="293"/>
        <v>0</v>
      </c>
      <c r="I338" s="19">
        <f t="shared" si="293"/>
        <v>0</v>
      </c>
      <c r="J338" s="19">
        <f t="shared" si="293"/>
        <v>0</v>
      </c>
      <c r="K338" s="19">
        <f t="shared" si="293"/>
        <v>0</v>
      </c>
      <c r="L338" s="19">
        <f t="shared" si="293"/>
        <v>0</v>
      </c>
      <c r="M338" s="25">
        <f t="shared" si="293"/>
        <v>0</v>
      </c>
      <c r="N338" s="19">
        <f>N339</f>
        <v>0</v>
      </c>
      <c r="O338" s="19">
        <f t="shared" si="293"/>
        <v>0</v>
      </c>
      <c r="P338" s="19">
        <f t="shared" si="293"/>
        <v>0</v>
      </c>
      <c r="Q338" s="19">
        <f t="shared" si="293"/>
        <v>0</v>
      </c>
      <c r="R338" s="25">
        <f t="shared" si="293"/>
        <v>0</v>
      </c>
      <c r="S338" s="19">
        <f>S339</f>
        <v>0</v>
      </c>
      <c r="T338" s="19">
        <f aca="true" t="shared" si="294" ref="T338:AK338">T339</f>
        <v>0</v>
      </c>
      <c r="U338" s="19">
        <f t="shared" si="294"/>
        <v>0</v>
      </c>
      <c r="V338" s="19">
        <f t="shared" si="294"/>
        <v>0</v>
      </c>
      <c r="W338" s="25">
        <f t="shared" si="294"/>
        <v>0</v>
      </c>
      <c r="X338" s="19">
        <f>X339</f>
        <v>0.13</v>
      </c>
      <c r="Y338" s="19">
        <f t="shared" si="294"/>
        <v>0</v>
      </c>
      <c r="Z338" s="19">
        <f t="shared" si="294"/>
        <v>-0.04000000000000001</v>
      </c>
      <c r="AA338" s="19">
        <f t="shared" si="294"/>
        <v>0</v>
      </c>
      <c r="AB338" s="25">
        <f t="shared" si="294"/>
        <v>0.09</v>
      </c>
      <c r="AC338" s="19">
        <f t="shared" si="294"/>
        <v>0</v>
      </c>
      <c r="AD338" s="19">
        <f t="shared" si="294"/>
        <v>0</v>
      </c>
      <c r="AE338" s="19">
        <f t="shared" si="294"/>
        <v>0</v>
      </c>
      <c r="AF338" s="19">
        <f t="shared" si="294"/>
        <v>0</v>
      </c>
      <c r="AG338" s="25">
        <f t="shared" si="294"/>
        <v>0</v>
      </c>
      <c r="AH338" s="21">
        <f t="shared" si="294"/>
        <v>0</v>
      </c>
      <c r="AI338" s="21">
        <f t="shared" si="294"/>
        <v>0</v>
      </c>
      <c r="AJ338" s="23">
        <f t="shared" si="294"/>
        <v>0</v>
      </c>
      <c r="AK338" s="23">
        <f t="shared" si="294"/>
        <v>0</v>
      </c>
      <c r="AL338" s="26">
        <f aca="true" t="shared" si="295" ref="AL338:AQ338">AL339</f>
        <v>0</v>
      </c>
      <c r="AM338" s="23">
        <f t="shared" si="295"/>
        <v>0</v>
      </c>
      <c r="AN338" s="23">
        <f t="shared" si="295"/>
        <v>0</v>
      </c>
      <c r="AO338" s="23">
        <f t="shared" si="295"/>
        <v>0</v>
      </c>
      <c r="AP338" s="23">
        <f t="shared" si="295"/>
        <v>0</v>
      </c>
      <c r="AQ338" s="26">
        <f t="shared" si="295"/>
        <v>0</v>
      </c>
    </row>
    <row r="339" spans="1:43" ht="22.5" hidden="1">
      <c r="A339" s="42" t="s">
        <v>468</v>
      </c>
      <c r="B339" s="30" t="s">
        <v>461</v>
      </c>
      <c r="C339" s="16" t="s">
        <v>462</v>
      </c>
      <c r="D339" s="38">
        <v>0</v>
      </c>
      <c r="E339" s="38">
        <v>0</v>
      </c>
      <c r="F339" s="38">
        <v>0</v>
      </c>
      <c r="G339" s="38">
        <v>0</v>
      </c>
      <c r="H339" s="37">
        <f>SUM(D339:G339)</f>
        <v>0</v>
      </c>
      <c r="I339" s="38">
        <v>0</v>
      </c>
      <c r="J339" s="38">
        <v>0</v>
      </c>
      <c r="K339" s="38">
        <v>0</v>
      </c>
      <c r="L339" s="38">
        <v>0</v>
      </c>
      <c r="M339" s="37">
        <f>SUM(I339:L339)</f>
        <v>0</v>
      </c>
      <c r="N339" s="38">
        <v>0</v>
      </c>
      <c r="O339" s="38">
        <v>0</v>
      </c>
      <c r="P339" s="38">
        <v>0</v>
      </c>
      <c r="Q339" s="38">
        <v>0</v>
      </c>
      <c r="R339" s="37">
        <f>SUM(N339:Q339)</f>
        <v>0</v>
      </c>
      <c r="S339" s="38">
        <v>0</v>
      </c>
      <c r="T339" s="38">
        <v>0</v>
      </c>
      <c r="U339" s="38">
        <v>0</v>
      </c>
      <c r="V339" s="38">
        <v>0</v>
      </c>
      <c r="W339" s="37">
        <f>SUM(S339:V339)</f>
        <v>0</v>
      </c>
      <c r="X339" s="38">
        <v>0.13</v>
      </c>
      <c r="Y339" s="38">
        <v>0</v>
      </c>
      <c r="Z339" s="38">
        <v>-0.04000000000000001</v>
      </c>
      <c r="AA339" s="38">
        <v>0</v>
      </c>
      <c r="AB339" s="37">
        <f>SUM(X339:AA339)</f>
        <v>0.09</v>
      </c>
      <c r="AC339" s="38">
        <v>0</v>
      </c>
      <c r="AD339" s="38">
        <v>0</v>
      </c>
      <c r="AE339" s="38">
        <v>0</v>
      </c>
      <c r="AF339" s="38">
        <v>0</v>
      </c>
      <c r="AG339" s="20">
        <f>SUM(AC339:AF339)</f>
        <v>0</v>
      </c>
      <c r="AH339" s="39">
        <v>0</v>
      </c>
      <c r="AI339" s="39">
        <v>0</v>
      </c>
      <c r="AJ339" s="39">
        <v>0</v>
      </c>
      <c r="AK339" s="39">
        <v>0</v>
      </c>
      <c r="AL339" s="22">
        <f>SUM(AH339:AK339)</f>
        <v>0</v>
      </c>
      <c r="AM339" s="23">
        <v>0</v>
      </c>
      <c r="AN339" s="23">
        <v>0</v>
      </c>
      <c r="AO339" s="23">
        <v>0</v>
      </c>
      <c r="AP339" s="23">
        <v>0</v>
      </c>
      <c r="AQ339" s="22">
        <f>SUM(AM339:AP339)</f>
        <v>0</v>
      </c>
    </row>
    <row r="340" spans="1:43" ht="22.5">
      <c r="A340" s="33" t="s">
        <v>474</v>
      </c>
      <c r="B340" s="33" t="s">
        <v>475</v>
      </c>
      <c r="C340" s="8" t="s">
        <v>476</v>
      </c>
      <c r="D340" s="12">
        <f aca="true" t="shared" si="296" ref="D340:AQ341">D342-D344</f>
        <v>-0.12</v>
      </c>
      <c r="E340" s="12">
        <f t="shared" si="296"/>
        <v>0.05</v>
      </c>
      <c r="F340" s="12">
        <f t="shared" si="296"/>
        <v>-0.3</v>
      </c>
      <c r="G340" s="12">
        <f t="shared" si="296"/>
        <v>0.03</v>
      </c>
      <c r="H340" s="11">
        <f t="shared" si="296"/>
        <v>-0.33999999999999997</v>
      </c>
      <c r="I340" s="12">
        <f t="shared" si="296"/>
        <v>0.31</v>
      </c>
      <c r="J340" s="12">
        <f t="shared" si="296"/>
        <v>0.29</v>
      </c>
      <c r="K340" s="12">
        <f t="shared" si="296"/>
        <v>0.02</v>
      </c>
      <c r="L340" s="12">
        <f t="shared" si="296"/>
        <v>0.01</v>
      </c>
      <c r="M340" s="11">
        <f t="shared" si="296"/>
        <v>0.63</v>
      </c>
      <c r="N340" s="12">
        <f t="shared" si="296"/>
        <v>-0.02</v>
      </c>
      <c r="O340" s="12">
        <f t="shared" si="296"/>
        <v>-0.17</v>
      </c>
      <c r="P340" s="12">
        <f t="shared" si="296"/>
        <v>-0.01</v>
      </c>
      <c r="Q340" s="12">
        <f t="shared" si="296"/>
        <v>0.01</v>
      </c>
      <c r="R340" s="11">
        <f t="shared" si="296"/>
        <v>-0.19</v>
      </c>
      <c r="S340" s="12">
        <f t="shared" si="296"/>
        <v>0.06</v>
      </c>
      <c r="T340" s="12">
        <f t="shared" si="296"/>
        <v>0.02</v>
      </c>
      <c r="U340" s="12">
        <f t="shared" si="296"/>
        <v>0.07</v>
      </c>
      <c r="V340" s="12">
        <f t="shared" si="296"/>
        <v>0.09</v>
      </c>
      <c r="W340" s="11">
        <f t="shared" si="296"/>
        <v>0.24000000000000002</v>
      </c>
      <c r="X340" s="12">
        <f t="shared" si="296"/>
        <v>-0.13</v>
      </c>
      <c r="Y340" s="12">
        <f t="shared" si="296"/>
        <v>-0.060000000000000005</v>
      </c>
      <c r="Z340" s="12">
        <f t="shared" si="296"/>
        <v>0.060000000000000005</v>
      </c>
      <c r="AA340" s="12">
        <f t="shared" si="296"/>
        <v>0.02</v>
      </c>
      <c r="AB340" s="11">
        <f t="shared" si="296"/>
        <v>-0.11</v>
      </c>
      <c r="AC340" s="12">
        <f t="shared" si="296"/>
        <v>-0.19</v>
      </c>
      <c r="AD340" s="12">
        <f t="shared" si="296"/>
        <v>0.11</v>
      </c>
      <c r="AE340" s="12">
        <f t="shared" si="296"/>
        <v>-0.28</v>
      </c>
      <c r="AF340" s="12">
        <f t="shared" si="296"/>
        <v>-0.25</v>
      </c>
      <c r="AG340" s="11">
        <f t="shared" si="296"/>
        <v>-0.61</v>
      </c>
      <c r="AH340" s="13">
        <f t="shared" si="296"/>
        <v>-0.14</v>
      </c>
      <c r="AI340" s="13">
        <f t="shared" si="296"/>
        <v>-0.23</v>
      </c>
      <c r="AJ340" s="13">
        <f t="shared" si="296"/>
        <v>-0.26</v>
      </c>
      <c r="AK340" s="13">
        <f t="shared" si="296"/>
        <v>-0.07</v>
      </c>
      <c r="AL340" s="14">
        <f t="shared" si="296"/>
        <v>-0.7</v>
      </c>
      <c r="AM340" s="15">
        <f t="shared" si="296"/>
        <v>-0.2</v>
      </c>
      <c r="AN340" s="15">
        <f t="shared" si="296"/>
        <v>-0.29</v>
      </c>
      <c r="AO340" s="15">
        <f t="shared" si="296"/>
        <v>-0.09999999999999998</v>
      </c>
      <c r="AP340" s="15">
        <f t="shared" si="296"/>
        <v>1.08</v>
      </c>
      <c r="AQ340" s="14">
        <f t="shared" si="296"/>
        <v>0.4900000000000001</v>
      </c>
    </row>
    <row r="341" spans="1:43" ht="11.25" customHeight="1">
      <c r="A341" s="30" t="s">
        <v>454</v>
      </c>
      <c r="B341" s="30" t="s">
        <v>477</v>
      </c>
      <c r="C341" s="16" t="s">
        <v>478</v>
      </c>
      <c r="D341" s="19">
        <f t="shared" si="296"/>
        <v>-0.12</v>
      </c>
      <c r="E341" s="19">
        <f t="shared" si="296"/>
        <v>0.05</v>
      </c>
      <c r="F341" s="19">
        <f t="shared" si="296"/>
        <v>-0.3</v>
      </c>
      <c r="G341" s="19">
        <f t="shared" si="296"/>
        <v>0.03</v>
      </c>
      <c r="H341" s="25">
        <f t="shared" si="296"/>
        <v>-0.33999999999999997</v>
      </c>
      <c r="I341" s="19">
        <f t="shared" si="296"/>
        <v>0.31</v>
      </c>
      <c r="J341" s="19">
        <f t="shared" si="296"/>
        <v>0.29</v>
      </c>
      <c r="K341" s="19">
        <f t="shared" si="296"/>
        <v>0.02</v>
      </c>
      <c r="L341" s="19">
        <f t="shared" si="296"/>
        <v>0.01</v>
      </c>
      <c r="M341" s="25">
        <f t="shared" si="296"/>
        <v>0.63</v>
      </c>
      <c r="N341" s="19">
        <f t="shared" si="296"/>
        <v>-0.02</v>
      </c>
      <c r="O341" s="19">
        <f t="shared" si="296"/>
        <v>-0.17</v>
      </c>
      <c r="P341" s="19">
        <f t="shared" si="296"/>
        <v>-0.01</v>
      </c>
      <c r="Q341" s="19">
        <f t="shared" si="296"/>
        <v>0.01</v>
      </c>
      <c r="R341" s="25">
        <f t="shared" si="296"/>
        <v>-0.19</v>
      </c>
      <c r="S341" s="19">
        <f t="shared" si="296"/>
        <v>0.06</v>
      </c>
      <c r="T341" s="19">
        <f t="shared" si="296"/>
        <v>0.02</v>
      </c>
      <c r="U341" s="19">
        <f t="shared" si="296"/>
        <v>0.07</v>
      </c>
      <c r="V341" s="19">
        <f t="shared" si="296"/>
        <v>0.09</v>
      </c>
      <c r="W341" s="25">
        <f t="shared" si="296"/>
        <v>0.24000000000000002</v>
      </c>
      <c r="X341" s="19">
        <f t="shared" si="296"/>
        <v>-0.13</v>
      </c>
      <c r="Y341" s="19">
        <f t="shared" si="296"/>
        <v>-0.060000000000000005</v>
      </c>
      <c r="Z341" s="19">
        <f t="shared" si="296"/>
        <v>0.060000000000000005</v>
      </c>
      <c r="AA341" s="19">
        <f t="shared" si="296"/>
        <v>0.02</v>
      </c>
      <c r="AB341" s="25">
        <f t="shared" si="296"/>
        <v>-0.11</v>
      </c>
      <c r="AC341" s="19">
        <f t="shared" si="296"/>
        <v>-0.19</v>
      </c>
      <c r="AD341" s="19">
        <f t="shared" si="296"/>
        <v>0.11</v>
      </c>
      <c r="AE341" s="19">
        <f t="shared" si="296"/>
        <v>-0.28</v>
      </c>
      <c r="AF341" s="19">
        <f t="shared" si="296"/>
        <v>-0.25</v>
      </c>
      <c r="AG341" s="25">
        <f t="shared" si="296"/>
        <v>-0.61</v>
      </c>
      <c r="AH341" s="21">
        <f t="shared" si="296"/>
        <v>-0.14</v>
      </c>
      <c r="AI341" s="21">
        <f t="shared" si="296"/>
        <v>-0.23</v>
      </c>
      <c r="AJ341" s="21">
        <f t="shared" si="296"/>
        <v>-0.26</v>
      </c>
      <c r="AK341" s="21">
        <f t="shared" si="296"/>
        <v>-0.07</v>
      </c>
      <c r="AL341" s="26">
        <f t="shared" si="296"/>
        <v>-0.7</v>
      </c>
      <c r="AM341" s="23">
        <f t="shared" si="296"/>
        <v>-0.2</v>
      </c>
      <c r="AN341" s="23">
        <f t="shared" si="296"/>
        <v>-0.29</v>
      </c>
      <c r="AO341" s="23">
        <f t="shared" si="296"/>
        <v>-0.09999999999999998</v>
      </c>
      <c r="AP341" s="23">
        <f t="shared" si="296"/>
        <v>1.08</v>
      </c>
      <c r="AQ341" s="26">
        <f t="shared" si="296"/>
        <v>0.4900000000000001</v>
      </c>
    </row>
    <row r="342" spans="1:43" ht="11.25" customHeight="1">
      <c r="A342" s="36" t="s">
        <v>423</v>
      </c>
      <c r="B342" s="36" t="s">
        <v>424</v>
      </c>
      <c r="C342" s="16" t="s">
        <v>425</v>
      </c>
      <c r="D342" s="19">
        <f aca="true" t="shared" si="297" ref="D342:R342">D343</f>
        <v>0</v>
      </c>
      <c r="E342" s="19">
        <f t="shared" si="297"/>
        <v>0.05</v>
      </c>
      <c r="F342" s="19">
        <f t="shared" si="297"/>
        <v>0</v>
      </c>
      <c r="G342" s="19">
        <f t="shared" si="297"/>
        <v>0.03</v>
      </c>
      <c r="H342" s="25">
        <f t="shared" si="297"/>
        <v>0.08</v>
      </c>
      <c r="I342" s="19">
        <f t="shared" si="297"/>
        <v>0.31</v>
      </c>
      <c r="J342" s="19">
        <f t="shared" si="297"/>
        <v>0.29</v>
      </c>
      <c r="K342" s="19">
        <f t="shared" si="297"/>
        <v>0.02</v>
      </c>
      <c r="L342" s="19">
        <f t="shared" si="297"/>
        <v>0.01</v>
      </c>
      <c r="M342" s="25">
        <f t="shared" si="297"/>
        <v>0.63</v>
      </c>
      <c r="N342" s="19">
        <f>N343</f>
        <v>0</v>
      </c>
      <c r="O342" s="19">
        <f t="shared" si="297"/>
        <v>0</v>
      </c>
      <c r="P342" s="19">
        <f t="shared" si="297"/>
        <v>0</v>
      </c>
      <c r="Q342" s="19">
        <f t="shared" si="297"/>
        <v>0.01</v>
      </c>
      <c r="R342" s="25">
        <f t="shared" si="297"/>
        <v>0.01</v>
      </c>
      <c r="S342" s="19">
        <f>S343</f>
        <v>0.06</v>
      </c>
      <c r="T342" s="19">
        <f aca="true" t="shared" si="298" ref="T342:AF342">T343</f>
        <v>0.02</v>
      </c>
      <c r="U342" s="19">
        <f t="shared" si="298"/>
        <v>0.07</v>
      </c>
      <c r="V342" s="19">
        <f t="shared" si="298"/>
        <v>0.09</v>
      </c>
      <c r="W342" s="25">
        <f t="shared" si="298"/>
        <v>0.24000000000000002</v>
      </c>
      <c r="X342" s="19">
        <f>X343</f>
        <v>0.02</v>
      </c>
      <c r="Y342" s="19">
        <f t="shared" si="298"/>
        <v>0.01</v>
      </c>
      <c r="Z342" s="19">
        <f t="shared" si="298"/>
        <v>0.07</v>
      </c>
      <c r="AA342" s="19">
        <f t="shared" si="298"/>
        <v>0.02</v>
      </c>
      <c r="AB342" s="25">
        <f t="shared" si="298"/>
        <v>0.12000000000000001</v>
      </c>
      <c r="AC342" s="19">
        <f t="shared" si="298"/>
        <v>0</v>
      </c>
      <c r="AD342" s="19">
        <f t="shared" si="298"/>
        <v>0.11</v>
      </c>
      <c r="AE342" s="19">
        <f t="shared" si="298"/>
        <v>0</v>
      </c>
      <c r="AF342" s="19">
        <f t="shared" si="298"/>
        <v>0</v>
      </c>
      <c r="AG342" s="25">
        <f aca="true" t="shared" si="299" ref="AG342:AQ342">AG343</f>
        <v>0.11</v>
      </c>
      <c r="AH342" s="21">
        <f t="shared" si="299"/>
        <v>0</v>
      </c>
      <c r="AI342" s="21">
        <f t="shared" si="299"/>
        <v>0</v>
      </c>
      <c r="AJ342" s="21">
        <f t="shared" si="299"/>
        <v>0</v>
      </c>
      <c r="AK342" s="21">
        <f t="shared" si="299"/>
        <v>0</v>
      </c>
      <c r="AL342" s="26">
        <f t="shared" si="299"/>
        <v>0</v>
      </c>
      <c r="AM342" s="23">
        <f t="shared" si="299"/>
        <v>0</v>
      </c>
      <c r="AN342" s="23">
        <f t="shared" si="299"/>
        <v>0</v>
      </c>
      <c r="AO342" s="23">
        <f t="shared" si="299"/>
        <v>0</v>
      </c>
      <c r="AP342" s="23">
        <f t="shared" si="299"/>
        <v>0</v>
      </c>
      <c r="AQ342" s="26">
        <f t="shared" si="299"/>
        <v>0</v>
      </c>
    </row>
    <row r="343" spans="1:43" ht="11.25" customHeight="1">
      <c r="A343" s="30" t="s">
        <v>454</v>
      </c>
      <c r="B343" s="30" t="s">
        <v>479</v>
      </c>
      <c r="C343" s="16" t="s">
        <v>480</v>
      </c>
      <c r="D343" s="38">
        <v>0</v>
      </c>
      <c r="E343" s="38">
        <v>0.05</v>
      </c>
      <c r="F343" s="38">
        <v>0</v>
      </c>
      <c r="G343" s="38">
        <v>0.03</v>
      </c>
      <c r="H343" s="37">
        <f>SUM(D343:G343)</f>
        <v>0.08</v>
      </c>
      <c r="I343" s="38">
        <v>0.31</v>
      </c>
      <c r="J343" s="38">
        <v>0.29</v>
      </c>
      <c r="K343" s="38">
        <v>0.02</v>
      </c>
      <c r="L343" s="38">
        <v>0.01</v>
      </c>
      <c r="M343" s="37">
        <f>SUM(I343:L343)</f>
        <v>0.63</v>
      </c>
      <c r="N343" s="38">
        <v>0</v>
      </c>
      <c r="O343" s="38">
        <v>0</v>
      </c>
      <c r="P343" s="38">
        <v>0</v>
      </c>
      <c r="Q343" s="38">
        <v>0.01</v>
      </c>
      <c r="R343" s="37">
        <f>SUM(N343:Q343)</f>
        <v>0.01</v>
      </c>
      <c r="S343" s="38">
        <v>0.06</v>
      </c>
      <c r="T343" s="38">
        <v>0.02</v>
      </c>
      <c r="U343" s="38">
        <v>0.07</v>
      </c>
      <c r="V343" s="38">
        <v>0.09</v>
      </c>
      <c r="W343" s="37">
        <f>SUM(S343:V343)</f>
        <v>0.24000000000000002</v>
      </c>
      <c r="X343" s="38">
        <v>0.02</v>
      </c>
      <c r="Y343" s="38">
        <v>0.01</v>
      </c>
      <c r="Z343" s="38">
        <v>0.07</v>
      </c>
      <c r="AA343" s="38">
        <v>0.02</v>
      </c>
      <c r="AB343" s="37">
        <f>SUM(X343:AA343)</f>
        <v>0.12000000000000001</v>
      </c>
      <c r="AC343" s="38">
        <v>0</v>
      </c>
      <c r="AD343" s="38">
        <v>0.11</v>
      </c>
      <c r="AE343" s="38">
        <v>0</v>
      </c>
      <c r="AF343" s="38">
        <v>0</v>
      </c>
      <c r="AG343" s="37">
        <f>SUM(AC343:AF343)</f>
        <v>0.11</v>
      </c>
      <c r="AH343" s="39">
        <v>0</v>
      </c>
      <c r="AI343" s="39">
        <v>0</v>
      </c>
      <c r="AJ343" s="39">
        <v>0</v>
      </c>
      <c r="AK343" s="39">
        <v>0</v>
      </c>
      <c r="AL343" s="40">
        <f>SUM(AH343:AK343)</f>
        <v>0</v>
      </c>
      <c r="AM343" s="23">
        <v>0</v>
      </c>
      <c r="AN343" s="23">
        <v>0</v>
      </c>
      <c r="AO343" s="23">
        <v>0</v>
      </c>
      <c r="AP343" s="23">
        <v>0</v>
      </c>
      <c r="AQ343" s="40">
        <f>SUM(AM343:AP343)</f>
        <v>0</v>
      </c>
    </row>
    <row r="344" spans="1:43" ht="11.25" customHeight="1">
      <c r="A344" s="36" t="s">
        <v>444</v>
      </c>
      <c r="B344" s="36" t="s">
        <v>445</v>
      </c>
      <c r="C344" s="16" t="s">
        <v>446</v>
      </c>
      <c r="D344" s="19">
        <f aca="true" t="shared" si="300" ref="D344:AQ344">D345</f>
        <v>0.12</v>
      </c>
      <c r="E344" s="19">
        <f t="shared" si="300"/>
        <v>0</v>
      </c>
      <c r="F344" s="19">
        <f t="shared" si="300"/>
        <v>0.3</v>
      </c>
      <c r="G344" s="19">
        <f t="shared" si="300"/>
        <v>0</v>
      </c>
      <c r="H344" s="25">
        <f t="shared" si="300"/>
        <v>0.42</v>
      </c>
      <c r="I344" s="19">
        <f t="shared" si="300"/>
        <v>0</v>
      </c>
      <c r="J344" s="19">
        <f t="shared" si="300"/>
        <v>0</v>
      </c>
      <c r="K344" s="19">
        <f t="shared" si="300"/>
        <v>0</v>
      </c>
      <c r="L344" s="19">
        <f t="shared" si="300"/>
        <v>0</v>
      </c>
      <c r="M344" s="25">
        <f t="shared" si="300"/>
        <v>0</v>
      </c>
      <c r="N344" s="19">
        <f t="shared" si="300"/>
        <v>0.02</v>
      </c>
      <c r="O344" s="19">
        <f t="shared" si="300"/>
        <v>0.17</v>
      </c>
      <c r="P344" s="19">
        <f t="shared" si="300"/>
        <v>0.01</v>
      </c>
      <c r="Q344" s="19">
        <f t="shared" si="300"/>
        <v>0</v>
      </c>
      <c r="R344" s="25">
        <f t="shared" si="300"/>
        <v>0.2</v>
      </c>
      <c r="S344" s="19">
        <f t="shared" si="300"/>
        <v>0</v>
      </c>
      <c r="T344" s="19">
        <f t="shared" si="300"/>
        <v>0</v>
      </c>
      <c r="U344" s="19">
        <f t="shared" si="300"/>
        <v>0</v>
      </c>
      <c r="V344" s="19">
        <f t="shared" si="300"/>
        <v>0</v>
      </c>
      <c r="W344" s="25">
        <f t="shared" si="300"/>
        <v>0</v>
      </c>
      <c r="X344" s="19">
        <f t="shared" si="300"/>
        <v>0.15</v>
      </c>
      <c r="Y344" s="19">
        <f t="shared" si="300"/>
        <v>0.07</v>
      </c>
      <c r="Z344" s="19">
        <f t="shared" si="300"/>
        <v>0.01</v>
      </c>
      <c r="AA344" s="19">
        <f t="shared" si="300"/>
        <v>0</v>
      </c>
      <c r="AB344" s="25">
        <f t="shared" si="300"/>
        <v>0.23</v>
      </c>
      <c r="AC344" s="19">
        <f t="shared" si="300"/>
        <v>0.19</v>
      </c>
      <c r="AD344" s="19">
        <f t="shared" si="300"/>
        <v>0</v>
      </c>
      <c r="AE344" s="19">
        <f t="shared" si="300"/>
        <v>0.28</v>
      </c>
      <c r="AF344" s="19">
        <f t="shared" si="300"/>
        <v>0.25</v>
      </c>
      <c r="AG344" s="25">
        <f t="shared" si="300"/>
        <v>0.72</v>
      </c>
      <c r="AH344" s="21">
        <f t="shared" si="300"/>
        <v>0.14</v>
      </c>
      <c r="AI344" s="21">
        <f t="shared" si="300"/>
        <v>0.23</v>
      </c>
      <c r="AJ344" s="21">
        <f t="shared" si="300"/>
        <v>0.26</v>
      </c>
      <c r="AK344" s="21">
        <f t="shared" si="300"/>
        <v>0.07</v>
      </c>
      <c r="AL344" s="26">
        <f t="shared" si="300"/>
        <v>0.7</v>
      </c>
      <c r="AM344" s="23">
        <f t="shared" si="300"/>
        <v>0.2</v>
      </c>
      <c r="AN344" s="23">
        <f t="shared" si="300"/>
        <v>0.29</v>
      </c>
      <c r="AO344" s="23">
        <f t="shared" si="300"/>
        <v>0.09999999999999998</v>
      </c>
      <c r="AP344" s="23">
        <f t="shared" si="300"/>
        <v>-1.08</v>
      </c>
      <c r="AQ344" s="26">
        <f t="shared" si="300"/>
        <v>-0.4900000000000001</v>
      </c>
    </row>
    <row r="345" spans="1:43" ht="11.25" customHeight="1">
      <c r="A345" s="30" t="s">
        <v>454</v>
      </c>
      <c r="B345" s="30" t="s">
        <v>481</v>
      </c>
      <c r="C345" s="16" t="s">
        <v>480</v>
      </c>
      <c r="D345" s="38">
        <v>0.12</v>
      </c>
      <c r="E345" s="38">
        <v>0</v>
      </c>
      <c r="F345" s="38">
        <v>0.3</v>
      </c>
      <c r="G345" s="38">
        <v>0</v>
      </c>
      <c r="H345" s="37">
        <f>SUM(D345:G345)</f>
        <v>0.42</v>
      </c>
      <c r="I345" s="38">
        <v>0</v>
      </c>
      <c r="J345" s="38">
        <v>0</v>
      </c>
      <c r="K345" s="38">
        <v>0</v>
      </c>
      <c r="L345" s="38">
        <v>0</v>
      </c>
      <c r="M345" s="37">
        <f>SUM(I345:L345)</f>
        <v>0</v>
      </c>
      <c r="N345" s="38">
        <v>0.02</v>
      </c>
      <c r="O345" s="38">
        <v>0.17</v>
      </c>
      <c r="P345" s="38">
        <v>0.01</v>
      </c>
      <c r="Q345" s="38">
        <v>0</v>
      </c>
      <c r="R345" s="37">
        <f>SUM(N345:Q345)</f>
        <v>0.2</v>
      </c>
      <c r="S345" s="38">
        <v>0</v>
      </c>
      <c r="T345" s="38">
        <v>0</v>
      </c>
      <c r="U345" s="38">
        <v>0</v>
      </c>
      <c r="V345" s="38">
        <v>0</v>
      </c>
      <c r="W345" s="37">
        <f>SUM(S345:V345)</f>
        <v>0</v>
      </c>
      <c r="X345" s="38">
        <v>0.15</v>
      </c>
      <c r="Y345" s="38">
        <v>0.07</v>
      </c>
      <c r="Z345" s="38">
        <v>0.01</v>
      </c>
      <c r="AA345" s="38">
        <v>0</v>
      </c>
      <c r="AB345" s="37">
        <f>SUM(X345:AA345)</f>
        <v>0.23</v>
      </c>
      <c r="AC345" s="38">
        <v>0.19</v>
      </c>
      <c r="AD345" s="38">
        <v>0</v>
      </c>
      <c r="AE345" s="38">
        <v>0.28</v>
      </c>
      <c r="AF345" s="38">
        <v>0.25</v>
      </c>
      <c r="AG345" s="37">
        <f>SUM(AC345:AF345)</f>
        <v>0.72</v>
      </c>
      <c r="AH345" s="39">
        <v>0.14</v>
      </c>
      <c r="AI345" s="39">
        <v>0.23</v>
      </c>
      <c r="AJ345" s="39">
        <v>0.26</v>
      </c>
      <c r="AK345" s="39">
        <v>0.07</v>
      </c>
      <c r="AL345" s="40">
        <f>SUM(AH345:AK345)</f>
        <v>0.7</v>
      </c>
      <c r="AM345" s="23">
        <v>0.2</v>
      </c>
      <c r="AN345" s="23">
        <v>0.29</v>
      </c>
      <c r="AO345" s="23">
        <v>0.09999999999999998</v>
      </c>
      <c r="AP345" s="23">
        <v>-1.08</v>
      </c>
      <c r="AQ345" s="40">
        <f>SUM(AM345:AP345)</f>
        <v>-0.4900000000000001</v>
      </c>
    </row>
    <row r="346" spans="1:43" ht="11.25">
      <c r="A346" s="33" t="s">
        <v>482</v>
      </c>
      <c r="B346" s="33" t="s">
        <v>483</v>
      </c>
      <c r="C346" s="8" t="s">
        <v>484</v>
      </c>
      <c r="D346" s="12">
        <f aca="true" t="shared" si="301" ref="D346:AQ346">D347-D348</f>
        <v>252.19000000000003</v>
      </c>
      <c r="E346" s="12">
        <f t="shared" si="301"/>
        <v>-47.75999999999999</v>
      </c>
      <c r="F346" s="12">
        <f t="shared" si="301"/>
        <v>-24.700000000000017</v>
      </c>
      <c r="G346" s="12">
        <f t="shared" si="301"/>
        <v>-110.05</v>
      </c>
      <c r="H346" s="11">
        <f t="shared" si="301"/>
        <v>69.68</v>
      </c>
      <c r="I346" s="12">
        <f t="shared" si="301"/>
        <v>-66.4</v>
      </c>
      <c r="J346" s="12">
        <f t="shared" si="301"/>
        <v>-167.35</v>
      </c>
      <c r="K346" s="12">
        <f t="shared" si="301"/>
        <v>-85.43</v>
      </c>
      <c r="L346" s="12">
        <f t="shared" si="301"/>
        <v>-98.38</v>
      </c>
      <c r="M346" s="11">
        <f t="shared" si="301"/>
        <v>-417.55999999999995</v>
      </c>
      <c r="N346" s="12">
        <f t="shared" si="301"/>
        <v>-108.08</v>
      </c>
      <c r="O346" s="12">
        <f t="shared" si="301"/>
        <v>-202.78999999999996</v>
      </c>
      <c r="P346" s="12">
        <f t="shared" si="301"/>
        <v>-186.1</v>
      </c>
      <c r="Q346" s="12">
        <f t="shared" si="301"/>
        <v>-210.91</v>
      </c>
      <c r="R346" s="11">
        <f t="shared" si="301"/>
        <v>-707.88</v>
      </c>
      <c r="S346" s="12">
        <f t="shared" si="301"/>
        <v>-126.81000000000002</v>
      </c>
      <c r="T346" s="12">
        <f t="shared" si="301"/>
        <v>-84.28</v>
      </c>
      <c r="U346" s="12">
        <f t="shared" si="301"/>
        <v>-214.88999999999996</v>
      </c>
      <c r="V346" s="12">
        <f t="shared" si="301"/>
        <v>-286.18</v>
      </c>
      <c r="W346" s="11">
        <f t="shared" si="301"/>
        <v>-712.1600000000001</v>
      </c>
      <c r="X346" s="12">
        <f t="shared" si="301"/>
        <v>-67.55</v>
      </c>
      <c r="Y346" s="12">
        <f t="shared" si="301"/>
        <v>-147.79999999999998</v>
      </c>
      <c r="Z346" s="12">
        <f t="shared" si="301"/>
        <v>-137.09</v>
      </c>
      <c r="AA346" s="12">
        <f t="shared" si="301"/>
        <v>-34.150000000000006</v>
      </c>
      <c r="AB346" s="11">
        <f t="shared" si="301"/>
        <v>-386.59</v>
      </c>
      <c r="AC346" s="12">
        <f t="shared" si="301"/>
        <v>49.410000000000004</v>
      </c>
      <c r="AD346" s="12">
        <f t="shared" si="301"/>
        <v>-14.570000000000022</v>
      </c>
      <c r="AE346" s="12">
        <f t="shared" si="301"/>
        <v>14.71999999999997</v>
      </c>
      <c r="AF346" s="12">
        <f t="shared" si="301"/>
        <v>254.01999999999992</v>
      </c>
      <c r="AG346" s="11">
        <f t="shared" si="301"/>
        <v>303.5799999999999</v>
      </c>
      <c r="AH346" s="13">
        <f t="shared" si="301"/>
        <v>258.27</v>
      </c>
      <c r="AI346" s="13">
        <f t="shared" si="301"/>
        <v>-55.709999999999994</v>
      </c>
      <c r="AJ346" s="13">
        <f t="shared" si="301"/>
        <v>-92.31</v>
      </c>
      <c r="AK346" s="13">
        <f t="shared" si="301"/>
        <v>-16.57</v>
      </c>
      <c r="AL346" s="14">
        <f t="shared" si="301"/>
        <v>93.68</v>
      </c>
      <c r="AM346" s="15">
        <f t="shared" si="301"/>
        <v>-97.35999999999999</v>
      </c>
      <c r="AN346" s="15">
        <f t="shared" si="301"/>
        <v>-231.19</v>
      </c>
      <c r="AO346" s="15">
        <f t="shared" si="301"/>
        <v>-301.13</v>
      </c>
      <c r="AP346" s="15">
        <f t="shared" si="301"/>
        <v>-81.54000000000002</v>
      </c>
      <c r="AQ346" s="14">
        <f t="shared" si="301"/>
        <v>-711.22</v>
      </c>
    </row>
    <row r="347" spans="1:43" ht="11.25">
      <c r="A347" s="36" t="s">
        <v>423</v>
      </c>
      <c r="B347" s="36" t="s">
        <v>424</v>
      </c>
      <c r="C347" s="16" t="s">
        <v>425</v>
      </c>
      <c r="D347" s="19">
        <f aca="true" t="shared" si="302" ref="D347:AQ347">D350+D361+D389+D404</f>
        <v>195.79000000000002</v>
      </c>
      <c r="E347" s="19">
        <f t="shared" si="302"/>
        <v>-50.959999999999994</v>
      </c>
      <c r="F347" s="19">
        <f t="shared" si="302"/>
        <v>154.27999999999997</v>
      </c>
      <c r="G347" s="19">
        <f t="shared" si="302"/>
        <v>-88.55</v>
      </c>
      <c r="H347" s="25">
        <f t="shared" si="302"/>
        <v>210.56</v>
      </c>
      <c r="I347" s="19">
        <f t="shared" si="302"/>
        <v>-12.700000000000003</v>
      </c>
      <c r="J347" s="19">
        <f t="shared" si="302"/>
        <v>-48.559999999999995</v>
      </c>
      <c r="K347" s="19">
        <f t="shared" si="302"/>
        <v>1.4600000000000009</v>
      </c>
      <c r="L347" s="19">
        <f t="shared" si="302"/>
        <v>-15.71</v>
      </c>
      <c r="M347" s="25">
        <f t="shared" si="302"/>
        <v>-75.50999999999999</v>
      </c>
      <c r="N347" s="19">
        <f t="shared" si="302"/>
        <v>-113.32</v>
      </c>
      <c r="O347" s="19">
        <f t="shared" si="302"/>
        <v>-7</v>
      </c>
      <c r="P347" s="19">
        <f t="shared" si="302"/>
        <v>31.679999999999996</v>
      </c>
      <c r="Q347" s="19">
        <f t="shared" si="302"/>
        <v>-19.989999999999988</v>
      </c>
      <c r="R347" s="25">
        <f t="shared" si="302"/>
        <v>-108.63000000000002</v>
      </c>
      <c r="S347" s="19">
        <f t="shared" si="302"/>
        <v>6.640000000000004</v>
      </c>
      <c r="T347" s="19">
        <f t="shared" si="302"/>
        <v>36.1</v>
      </c>
      <c r="U347" s="19">
        <f t="shared" si="302"/>
        <v>-204.61999999999998</v>
      </c>
      <c r="V347" s="19">
        <f t="shared" si="302"/>
        <v>-63.30999999999999</v>
      </c>
      <c r="W347" s="25">
        <f t="shared" si="302"/>
        <v>-225.19</v>
      </c>
      <c r="X347" s="19">
        <f t="shared" si="302"/>
        <v>-1.299999999999999</v>
      </c>
      <c r="Y347" s="19">
        <f t="shared" si="302"/>
        <v>-60.050000000000004</v>
      </c>
      <c r="Z347" s="19">
        <f t="shared" si="302"/>
        <v>1.6300000000000026</v>
      </c>
      <c r="AA347" s="19">
        <f t="shared" si="302"/>
        <v>181.28</v>
      </c>
      <c r="AB347" s="25">
        <f t="shared" si="302"/>
        <v>121.56</v>
      </c>
      <c r="AC347" s="19">
        <f t="shared" si="302"/>
        <v>109.11999999999999</v>
      </c>
      <c r="AD347" s="19">
        <f t="shared" si="302"/>
        <v>76.01999999999998</v>
      </c>
      <c r="AE347" s="19">
        <f t="shared" si="302"/>
        <v>162.76999999999998</v>
      </c>
      <c r="AF347" s="19">
        <f t="shared" si="302"/>
        <v>-9.450000000000045</v>
      </c>
      <c r="AG347" s="25">
        <f t="shared" si="302"/>
        <v>338.4599999999999</v>
      </c>
      <c r="AH347" s="21">
        <f t="shared" si="302"/>
        <v>207.26999999999998</v>
      </c>
      <c r="AI347" s="21">
        <f t="shared" si="302"/>
        <v>-58.61</v>
      </c>
      <c r="AJ347" s="21">
        <f t="shared" si="302"/>
        <v>-31.12</v>
      </c>
      <c r="AK347" s="21">
        <f t="shared" si="302"/>
        <v>-76.08</v>
      </c>
      <c r="AL347" s="26">
        <f t="shared" si="302"/>
        <v>41.46</v>
      </c>
      <c r="AM347" s="23">
        <f t="shared" si="302"/>
        <v>-112.44</v>
      </c>
      <c r="AN347" s="23">
        <f t="shared" si="302"/>
        <v>-177.19</v>
      </c>
      <c r="AO347" s="23">
        <f t="shared" si="302"/>
        <v>-146.2</v>
      </c>
      <c r="AP347" s="23">
        <f t="shared" si="302"/>
        <v>42.949999999999996</v>
      </c>
      <c r="AQ347" s="26">
        <f t="shared" si="302"/>
        <v>-392.88</v>
      </c>
    </row>
    <row r="348" spans="1:43" ht="11.25">
      <c r="A348" s="36" t="s">
        <v>444</v>
      </c>
      <c r="B348" s="36" t="s">
        <v>445</v>
      </c>
      <c r="C348" s="16" t="s">
        <v>446</v>
      </c>
      <c r="D348" s="19">
        <f>D357+D371+D396+D413+D422</f>
        <v>-56.400000000000006</v>
      </c>
      <c r="E348" s="19">
        <f>E357+E371+E396+E413+E422</f>
        <v>-3.200000000000002</v>
      </c>
      <c r="F348" s="19">
        <f>F357+F371+F396+F413+F422</f>
        <v>178.98</v>
      </c>
      <c r="G348" s="19">
        <f>G357+G371+G396+G413+G422</f>
        <v>21.5</v>
      </c>
      <c r="H348" s="25">
        <f>H357+H371+H396+H413+H422</f>
        <v>140.88</v>
      </c>
      <c r="I348" s="19">
        <f aca="true" t="shared" si="303" ref="I348:AQ348">I357+I371+I396+I413</f>
        <v>53.7</v>
      </c>
      <c r="J348" s="19">
        <f t="shared" si="303"/>
        <v>118.79</v>
      </c>
      <c r="K348" s="19">
        <f t="shared" si="303"/>
        <v>86.89</v>
      </c>
      <c r="L348" s="19">
        <f t="shared" si="303"/>
        <v>82.67</v>
      </c>
      <c r="M348" s="25">
        <f t="shared" si="303"/>
        <v>342.04999999999995</v>
      </c>
      <c r="N348" s="19">
        <f t="shared" si="303"/>
        <v>-5.239999999999994</v>
      </c>
      <c r="O348" s="19">
        <f t="shared" si="303"/>
        <v>195.78999999999996</v>
      </c>
      <c r="P348" s="19">
        <f t="shared" si="303"/>
        <v>217.78</v>
      </c>
      <c r="Q348" s="19">
        <f t="shared" si="303"/>
        <v>190.92000000000002</v>
      </c>
      <c r="R348" s="25">
        <f t="shared" si="303"/>
        <v>599.25</v>
      </c>
      <c r="S348" s="19">
        <f t="shared" si="303"/>
        <v>133.45000000000002</v>
      </c>
      <c r="T348" s="19">
        <f t="shared" si="303"/>
        <v>120.38000000000001</v>
      </c>
      <c r="U348" s="19">
        <f t="shared" si="303"/>
        <v>10.269999999999992</v>
      </c>
      <c r="V348" s="19">
        <f t="shared" si="303"/>
        <v>222.87</v>
      </c>
      <c r="W348" s="25">
        <f t="shared" si="303"/>
        <v>486.97</v>
      </c>
      <c r="X348" s="19">
        <f t="shared" si="303"/>
        <v>66.25</v>
      </c>
      <c r="Y348" s="19">
        <f t="shared" si="303"/>
        <v>87.74999999999999</v>
      </c>
      <c r="Z348" s="19">
        <f t="shared" si="303"/>
        <v>138.72</v>
      </c>
      <c r="AA348" s="19">
        <f t="shared" si="303"/>
        <v>215.43</v>
      </c>
      <c r="AB348" s="25">
        <f t="shared" si="303"/>
        <v>508.15</v>
      </c>
      <c r="AC348" s="19">
        <f t="shared" si="303"/>
        <v>59.70999999999999</v>
      </c>
      <c r="AD348" s="19">
        <f t="shared" si="303"/>
        <v>90.59</v>
      </c>
      <c r="AE348" s="19">
        <f t="shared" si="303"/>
        <v>148.05</v>
      </c>
      <c r="AF348" s="19">
        <f t="shared" si="303"/>
        <v>-263.46999999999997</v>
      </c>
      <c r="AG348" s="25">
        <f t="shared" si="303"/>
        <v>34.88000000000002</v>
      </c>
      <c r="AH348" s="21">
        <f t="shared" si="303"/>
        <v>-51</v>
      </c>
      <c r="AI348" s="21">
        <f t="shared" si="303"/>
        <v>-2.900000000000002</v>
      </c>
      <c r="AJ348" s="21">
        <f t="shared" si="303"/>
        <v>61.19</v>
      </c>
      <c r="AK348" s="21">
        <f t="shared" si="303"/>
        <v>-59.51</v>
      </c>
      <c r="AL348" s="26">
        <f t="shared" si="303"/>
        <v>-52.22000000000001</v>
      </c>
      <c r="AM348" s="23">
        <f t="shared" si="303"/>
        <v>-15.080000000000005</v>
      </c>
      <c r="AN348" s="23">
        <f t="shared" si="303"/>
        <v>54</v>
      </c>
      <c r="AO348" s="23">
        <f t="shared" si="303"/>
        <v>154.93</v>
      </c>
      <c r="AP348" s="23">
        <f t="shared" si="303"/>
        <v>124.49000000000001</v>
      </c>
      <c r="AQ348" s="26">
        <f t="shared" si="303"/>
        <v>318.34000000000003</v>
      </c>
    </row>
    <row r="349" spans="1:43" s="24" customFormat="1" ht="11.25">
      <c r="A349" s="35" t="s">
        <v>485</v>
      </c>
      <c r="B349" s="35" t="s">
        <v>486</v>
      </c>
      <c r="C349" s="8" t="s">
        <v>487</v>
      </c>
      <c r="D349" s="12">
        <f aca="true" t="shared" si="304" ref="D349:AQ349">D350-D357</f>
        <v>160.36</v>
      </c>
      <c r="E349" s="12">
        <f t="shared" si="304"/>
        <v>18.490000000000002</v>
      </c>
      <c r="F349" s="12">
        <f t="shared" si="304"/>
        <v>129.64</v>
      </c>
      <c r="G349" s="12">
        <f t="shared" si="304"/>
        <v>-2.230000000000002</v>
      </c>
      <c r="H349" s="11">
        <f t="shared" si="304"/>
        <v>306.26</v>
      </c>
      <c r="I349" s="12">
        <f t="shared" si="304"/>
        <v>-23.810000000000002</v>
      </c>
      <c r="J349" s="12">
        <f t="shared" si="304"/>
        <v>-3.049999999999997</v>
      </c>
      <c r="K349" s="12">
        <f t="shared" si="304"/>
        <v>26.970000000000002</v>
      </c>
      <c r="L349" s="12">
        <f t="shared" si="304"/>
        <v>7.82</v>
      </c>
      <c r="M349" s="11">
        <f t="shared" si="304"/>
        <v>7.930000000000007</v>
      </c>
      <c r="N349" s="12">
        <f t="shared" si="304"/>
        <v>-100.21</v>
      </c>
      <c r="O349" s="12">
        <f t="shared" si="304"/>
        <v>-13.75</v>
      </c>
      <c r="P349" s="12">
        <f t="shared" si="304"/>
        <v>2.5799999999999974</v>
      </c>
      <c r="Q349" s="12">
        <f t="shared" si="304"/>
        <v>-107.74</v>
      </c>
      <c r="R349" s="11">
        <f t="shared" si="304"/>
        <v>-219.12</v>
      </c>
      <c r="S349" s="12">
        <f t="shared" si="304"/>
        <v>17.560000000000002</v>
      </c>
      <c r="T349" s="12">
        <f t="shared" si="304"/>
        <v>71.75999999999999</v>
      </c>
      <c r="U349" s="12">
        <f t="shared" si="304"/>
        <v>-181.25999999999996</v>
      </c>
      <c r="V349" s="12">
        <f t="shared" si="304"/>
        <v>-34.05999999999999</v>
      </c>
      <c r="W349" s="11">
        <f t="shared" si="304"/>
        <v>-125.99999999999999</v>
      </c>
      <c r="X349" s="12">
        <f t="shared" si="304"/>
        <v>-12.029999999999998</v>
      </c>
      <c r="Y349" s="12">
        <f t="shared" si="304"/>
        <v>-5.32</v>
      </c>
      <c r="Z349" s="12">
        <f t="shared" si="304"/>
        <v>26.930000000000007</v>
      </c>
      <c r="AA349" s="12">
        <f t="shared" si="304"/>
        <v>9.079999999999984</v>
      </c>
      <c r="AB349" s="11">
        <f t="shared" si="304"/>
        <v>18.659999999999997</v>
      </c>
      <c r="AC349" s="12">
        <f t="shared" si="304"/>
        <v>29.25</v>
      </c>
      <c r="AD349" s="12">
        <f t="shared" si="304"/>
        <v>48.53999999999999</v>
      </c>
      <c r="AE349" s="12">
        <f t="shared" si="304"/>
        <v>32.400000000000006</v>
      </c>
      <c r="AF349" s="12">
        <f t="shared" si="304"/>
        <v>76.72999999999996</v>
      </c>
      <c r="AG349" s="11">
        <f t="shared" si="304"/>
        <v>186.91999999999996</v>
      </c>
      <c r="AH349" s="13">
        <f t="shared" si="304"/>
        <v>257.96999999999997</v>
      </c>
      <c r="AI349" s="13">
        <f t="shared" si="304"/>
        <v>-32.64</v>
      </c>
      <c r="AJ349" s="13">
        <f t="shared" si="304"/>
        <v>-4.3100000000000005</v>
      </c>
      <c r="AK349" s="13">
        <f t="shared" si="304"/>
        <v>-12.579999999999998</v>
      </c>
      <c r="AL349" s="14">
        <f t="shared" si="304"/>
        <v>208.44</v>
      </c>
      <c r="AM349" s="15">
        <f t="shared" si="304"/>
        <v>-84.37</v>
      </c>
      <c r="AN349" s="15">
        <f t="shared" si="304"/>
        <v>-164.29999999999998</v>
      </c>
      <c r="AO349" s="15">
        <f t="shared" si="304"/>
        <v>-184.61999999999998</v>
      </c>
      <c r="AP349" s="15">
        <f t="shared" si="304"/>
        <v>55.46</v>
      </c>
      <c r="AQ349" s="14">
        <f t="shared" si="304"/>
        <v>-377.83</v>
      </c>
    </row>
    <row r="350" spans="1:43" ht="11.25" customHeight="1">
      <c r="A350" s="36" t="s">
        <v>488</v>
      </c>
      <c r="B350" s="36" t="s">
        <v>489</v>
      </c>
      <c r="C350" s="16" t="s">
        <v>490</v>
      </c>
      <c r="D350" s="19">
        <f aca="true" t="shared" si="305" ref="D350:AQ350">D351+D353</f>
        <v>154.49</v>
      </c>
      <c r="E350" s="19">
        <f t="shared" si="305"/>
        <v>-2.7799999999999976</v>
      </c>
      <c r="F350" s="19">
        <f t="shared" si="305"/>
        <v>125.19999999999999</v>
      </c>
      <c r="G350" s="19">
        <f t="shared" si="305"/>
        <v>-17.290000000000003</v>
      </c>
      <c r="H350" s="25">
        <f t="shared" si="305"/>
        <v>259.62</v>
      </c>
      <c r="I350" s="19">
        <f t="shared" si="305"/>
        <v>-47.53</v>
      </c>
      <c r="J350" s="19">
        <f t="shared" si="305"/>
        <v>-23.9</v>
      </c>
      <c r="K350" s="19">
        <f t="shared" si="305"/>
        <v>14.260000000000002</v>
      </c>
      <c r="L350" s="19">
        <f t="shared" si="305"/>
        <v>-4.49</v>
      </c>
      <c r="M350" s="25">
        <f t="shared" si="305"/>
        <v>-61.66</v>
      </c>
      <c r="N350" s="19">
        <f t="shared" si="305"/>
        <v>-108.66</v>
      </c>
      <c r="O350" s="19">
        <f t="shared" si="305"/>
        <v>-19.29</v>
      </c>
      <c r="P350" s="19">
        <f t="shared" si="305"/>
        <v>7.529999999999998</v>
      </c>
      <c r="Q350" s="19">
        <f t="shared" si="305"/>
        <v>-51.00999999999999</v>
      </c>
      <c r="R350" s="25">
        <f t="shared" si="305"/>
        <v>-171.43</v>
      </c>
      <c r="S350" s="19">
        <f t="shared" si="305"/>
        <v>15.610000000000003</v>
      </c>
      <c r="T350" s="19">
        <f t="shared" si="305"/>
        <v>73.17999999999999</v>
      </c>
      <c r="U350" s="19">
        <f t="shared" si="305"/>
        <v>-180.08999999999997</v>
      </c>
      <c r="V350" s="19">
        <f t="shared" si="305"/>
        <v>-40.14999999999999</v>
      </c>
      <c r="W350" s="25">
        <f t="shared" si="305"/>
        <v>-131.45</v>
      </c>
      <c r="X350" s="19">
        <f t="shared" si="305"/>
        <v>-3.1599999999999984</v>
      </c>
      <c r="Y350" s="19">
        <f t="shared" si="305"/>
        <v>16.86</v>
      </c>
      <c r="Z350" s="19">
        <f t="shared" si="305"/>
        <v>8.760000000000005</v>
      </c>
      <c r="AA350" s="19">
        <f t="shared" si="305"/>
        <v>222.32</v>
      </c>
      <c r="AB350" s="25">
        <f t="shared" si="305"/>
        <v>244.78</v>
      </c>
      <c r="AC350" s="19">
        <f t="shared" si="305"/>
        <v>105.99</v>
      </c>
      <c r="AD350" s="19">
        <f t="shared" si="305"/>
        <v>85.19999999999999</v>
      </c>
      <c r="AE350" s="19">
        <f t="shared" si="305"/>
        <v>183.4</v>
      </c>
      <c r="AF350" s="19">
        <f t="shared" si="305"/>
        <v>-295.55</v>
      </c>
      <c r="AG350" s="25">
        <f t="shared" si="305"/>
        <v>79.03999999999996</v>
      </c>
      <c r="AH350" s="21">
        <f t="shared" si="305"/>
        <v>215.76</v>
      </c>
      <c r="AI350" s="21">
        <f t="shared" si="305"/>
        <v>-50.91</v>
      </c>
      <c r="AJ350" s="21">
        <f t="shared" si="305"/>
        <v>-11.3</v>
      </c>
      <c r="AK350" s="21">
        <f t="shared" si="305"/>
        <v>-64.86</v>
      </c>
      <c r="AL350" s="26">
        <f t="shared" si="305"/>
        <v>88.69000000000001</v>
      </c>
      <c r="AM350" s="23">
        <f t="shared" si="305"/>
        <v>-95.86</v>
      </c>
      <c r="AN350" s="23">
        <f t="shared" si="305"/>
        <v>-160.82999999999998</v>
      </c>
      <c r="AO350" s="23">
        <f t="shared" si="305"/>
        <v>-179.80999999999997</v>
      </c>
      <c r="AP350" s="23">
        <f t="shared" si="305"/>
        <v>59.5</v>
      </c>
      <c r="AQ350" s="26">
        <f t="shared" si="305"/>
        <v>-377</v>
      </c>
    </row>
    <row r="351" spans="1:43" ht="11.25" customHeight="1">
      <c r="A351" s="36" t="s">
        <v>454</v>
      </c>
      <c r="B351" s="36" t="s">
        <v>455</v>
      </c>
      <c r="C351" s="16" t="s">
        <v>456</v>
      </c>
      <c r="D351" s="19">
        <f aca="true" t="shared" si="306" ref="D351:AQ351">D352</f>
        <v>78.1</v>
      </c>
      <c r="E351" s="19">
        <f t="shared" si="306"/>
        <v>-9.889999999999999</v>
      </c>
      <c r="F351" s="19">
        <f t="shared" si="306"/>
        <v>122.71</v>
      </c>
      <c r="G351" s="19">
        <f t="shared" si="306"/>
        <v>-4.1499999999999995</v>
      </c>
      <c r="H351" s="25">
        <f t="shared" si="306"/>
        <v>186.76999999999998</v>
      </c>
      <c r="I351" s="19">
        <f t="shared" si="306"/>
        <v>-40.84</v>
      </c>
      <c r="J351" s="19">
        <f t="shared" si="306"/>
        <v>-17.8</v>
      </c>
      <c r="K351" s="19">
        <f t="shared" si="306"/>
        <v>8.97</v>
      </c>
      <c r="L351" s="19">
        <f t="shared" si="306"/>
        <v>5.68</v>
      </c>
      <c r="M351" s="25">
        <f t="shared" si="306"/>
        <v>-43.99</v>
      </c>
      <c r="N351" s="19">
        <f>N352</f>
        <v>-99.47</v>
      </c>
      <c r="O351" s="19">
        <f t="shared" si="306"/>
        <v>-9.57</v>
      </c>
      <c r="P351" s="19">
        <f t="shared" si="306"/>
        <v>21.47</v>
      </c>
      <c r="Q351" s="19">
        <f t="shared" si="306"/>
        <v>7.67</v>
      </c>
      <c r="R351" s="25">
        <f t="shared" si="306"/>
        <v>-79.89999999999999</v>
      </c>
      <c r="S351" s="19">
        <f t="shared" si="306"/>
        <v>17.03</v>
      </c>
      <c r="T351" s="19">
        <f t="shared" si="306"/>
        <v>72.27</v>
      </c>
      <c r="U351" s="19">
        <f t="shared" si="306"/>
        <v>-64.03</v>
      </c>
      <c r="V351" s="19">
        <f t="shared" si="306"/>
        <v>67.79</v>
      </c>
      <c r="W351" s="25">
        <f t="shared" si="306"/>
        <v>93.06</v>
      </c>
      <c r="X351" s="19">
        <f t="shared" si="306"/>
        <v>7.67</v>
      </c>
      <c r="Y351" s="19">
        <f t="shared" si="306"/>
        <v>67.41</v>
      </c>
      <c r="Z351" s="19">
        <f t="shared" si="306"/>
        <v>132</v>
      </c>
      <c r="AA351" s="19">
        <f t="shared" si="306"/>
        <v>238.91</v>
      </c>
      <c r="AB351" s="25">
        <f t="shared" si="306"/>
        <v>445.99</v>
      </c>
      <c r="AC351" s="19">
        <f t="shared" si="306"/>
        <v>105.27</v>
      </c>
      <c r="AD351" s="19">
        <f t="shared" si="306"/>
        <v>34.76</v>
      </c>
      <c r="AE351" s="19">
        <f t="shared" si="306"/>
        <v>121.88</v>
      </c>
      <c r="AF351" s="19">
        <f t="shared" si="306"/>
        <v>-441.56</v>
      </c>
      <c r="AG351" s="25">
        <f t="shared" si="306"/>
        <v>-179.65000000000003</v>
      </c>
      <c r="AH351" s="21">
        <f t="shared" si="306"/>
        <v>123.25</v>
      </c>
      <c r="AI351" s="21">
        <f t="shared" si="306"/>
        <v>-61.17</v>
      </c>
      <c r="AJ351" s="21">
        <f t="shared" si="306"/>
        <v>-21.03</v>
      </c>
      <c r="AK351" s="21">
        <f t="shared" si="306"/>
        <v>-71.54</v>
      </c>
      <c r="AL351" s="26">
        <f t="shared" si="306"/>
        <v>-30.49000000000001</v>
      </c>
      <c r="AM351" s="23">
        <f t="shared" si="306"/>
        <v>4.19</v>
      </c>
      <c r="AN351" s="23">
        <f t="shared" si="306"/>
        <v>15.43</v>
      </c>
      <c r="AO351" s="23">
        <f t="shared" si="306"/>
        <v>1.3599999999999999</v>
      </c>
      <c r="AP351" s="23">
        <f t="shared" si="306"/>
        <v>56.71</v>
      </c>
      <c r="AQ351" s="26">
        <f t="shared" si="306"/>
        <v>77.69</v>
      </c>
    </row>
    <row r="352" spans="1:43" ht="11.25" customHeight="1">
      <c r="A352" s="36" t="s">
        <v>491</v>
      </c>
      <c r="B352" s="36" t="s">
        <v>492</v>
      </c>
      <c r="C352" s="16" t="s">
        <v>493</v>
      </c>
      <c r="D352" s="19">
        <v>78.1</v>
      </c>
      <c r="E352" s="19">
        <v>-9.889999999999999</v>
      </c>
      <c r="F352" s="19">
        <v>122.71</v>
      </c>
      <c r="G352" s="19">
        <v>-4.1499999999999995</v>
      </c>
      <c r="H352" s="25">
        <f>SUM(D352:G352)</f>
        <v>186.76999999999998</v>
      </c>
      <c r="I352" s="19">
        <v>-40.84</v>
      </c>
      <c r="J352" s="19">
        <v>-17.8</v>
      </c>
      <c r="K352" s="19">
        <v>8.97</v>
      </c>
      <c r="L352" s="19">
        <v>5.68</v>
      </c>
      <c r="M352" s="25">
        <f>SUM(I352:L352)</f>
        <v>-43.99</v>
      </c>
      <c r="N352" s="19">
        <v>-99.47</v>
      </c>
      <c r="O352" s="19">
        <v>-9.57</v>
      </c>
      <c r="P352" s="19">
        <v>21.47</v>
      </c>
      <c r="Q352" s="19">
        <v>7.67</v>
      </c>
      <c r="R352" s="25">
        <f>SUM(N352:Q352)</f>
        <v>-79.89999999999999</v>
      </c>
      <c r="S352" s="19">
        <v>17.03</v>
      </c>
      <c r="T352" s="19">
        <v>72.27</v>
      </c>
      <c r="U352" s="19">
        <v>-64.03</v>
      </c>
      <c r="V352" s="19">
        <v>67.79</v>
      </c>
      <c r="W352" s="25">
        <f>SUM(S352:V352)</f>
        <v>93.06</v>
      </c>
      <c r="X352" s="19">
        <v>7.67</v>
      </c>
      <c r="Y352" s="19">
        <v>67.41</v>
      </c>
      <c r="Z352" s="19">
        <v>132</v>
      </c>
      <c r="AA352" s="19">
        <v>238.91</v>
      </c>
      <c r="AB352" s="25">
        <f>SUM(X352:AA352)</f>
        <v>445.99</v>
      </c>
      <c r="AC352" s="19">
        <v>105.27</v>
      </c>
      <c r="AD352" s="19">
        <v>34.76</v>
      </c>
      <c r="AE352" s="19">
        <v>121.88</v>
      </c>
      <c r="AF352" s="19">
        <v>-441.56</v>
      </c>
      <c r="AG352" s="25">
        <f>SUM(AC352:AF352)</f>
        <v>-179.65000000000003</v>
      </c>
      <c r="AH352" s="21">
        <v>123.25</v>
      </c>
      <c r="AI352" s="21">
        <v>-61.17</v>
      </c>
      <c r="AJ352" s="21">
        <v>-21.03</v>
      </c>
      <c r="AK352" s="21">
        <v>-71.54</v>
      </c>
      <c r="AL352" s="26">
        <f>SUM(AH352:AK352)</f>
        <v>-30.49000000000001</v>
      </c>
      <c r="AM352" s="23">
        <v>4.19</v>
      </c>
      <c r="AN352" s="23">
        <v>15.43</v>
      </c>
      <c r="AO352" s="23">
        <v>1.3599999999999999</v>
      </c>
      <c r="AP352" s="23">
        <v>56.71</v>
      </c>
      <c r="AQ352" s="26">
        <f>SUM(AM352:AP352)</f>
        <v>77.69</v>
      </c>
    </row>
    <row r="353" spans="1:43" ht="11.25">
      <c r="A353" s="30" t="s">
        <v>457</v>
      </c>
      <c r="B353" s="30" t="s">
        <v>458</v>
      </c>
      <c r="C353" s="16" t="s">
        <v>459</v>
      </c>
      <c r="D353" s="19">
        <f aca="true" t="shared" si="307" ref="D353:AQ353">D354</f>
        <v>76.39</v>
      </c>
      <c r="E353" s="19">
        <f t="shared" si="307"/>
        <v>7.110000000000001</v>
      </c>
      <c r="F353" s="19">
        <f t="shared" si="307"/>
        <v>2.490000000000002</v>
      </c>
      <c r="G353" s="19">
        <f t="shared" si="307"/>
        <v>-13.140000000000004</v>
      </c>
      <c r="H353" s="25">
        <f t="shared" si="307"/>
        <v>72.85000000000001</v>
      </c>
      <c r="I353" s="19">
        <f t="shared" si="307"/>
        <v>-6.6899999999999995</v>
      </c>
      <c r="J353" s="19">
        <f t="shared" si="307"/>
        <v>-6.1</v>
      </c>
      <c r="K353" s="19">
        <f t="shared" si="307"/>
        <v>5.290000000000001</v>
      </c>
      <c r="L353" s="19">
        <f t="shared" si="307"/>
        <v>-10.17</v>
      </c>
      <c r="M353" s="25">
        <f t="shared" si="307"/>
        <v>-17.669999999999998</v>
      </c>
      <c r="N353" s="19">
        <f>N354</f>
        <v>-9.190000000000001</v>
      </c>
      <c r="O353" s="19">
        <f t="shared" si="307"/>
        <v>-9.72</v>
      </c>
      <c r="P353" s="19">
        <f t="shared" si="307"/>
        <v>-13.940000000000001</v>
      </c>
      <c r="Q353" s="19">
        <f t="shared" si="307"/>
        <v>-58.67999999999999</v>
      </c>
      <c r="R353" s="25">
        <f t="shared" si="307"/>
        <v>-91.53</v>
      </c>
      <c r="S353" s="19">
        <f t="shared" si="307"/>
        <v>-1.4199999999999982</v>
      </c>
      <c r="T353" s="19">
        <f t="shared" si="307"/>
        <v>0.9100000000000001</v>
      </c>
      <c r="U353" s="19">
        <f t="shared" si="307"/>
        <v>-116.05999999999999</v>
      </c>
      <c r="V353" s="19">
        <f t="shared" si="307"/>
        <v>-107.94</v>
      </c>
      <c r="W353" s="25">
        <f t="shared" si="307"/>
        <v>-224.51</v>
      </c>
      <c r="X353" s="19">
        <f t="shared" si="307"/>
        <v>-10.829999999999998</v>
      </c>
      <c r="Y353" s="19">
        <f t="shared" si="307"/>
        <v>-50.55</v>
      </c>
      <c r="Z353" s="19">
        <f t="shared" si="307"/>
        <v>-123.24</v>
      </c>
      <c r="AA353" s="19">
        <f t="shared" si="307"/>
        <v>-16.589999999999996</v>
      </c>
      <c r="AB353" s="25">
        <f t="shared" si="307"/>
        <v>-201.21</v>
      </c>
      <c r="AC353" s="19">
        <f t="shared" si="307"/>
        <v>0.7200000000000024</v>
      </c>
      <c r="AD353" s="19">
        <f t="shared" si="307"/>
        <v>50.44</v>
      </c>
      <c r="AE353" s="19">
        <f t="shared" si="307"/>
        <v>61.52</v>
      </c>
      <c r="AF353" s="19">
        <f t="shared" si="307"/>
        <v>146.01</v>
      </c>
      <c r="AG353" s="25">
        <f t="shared" si="307"/>
        <v>258.69</v>
      </c>
      <c r="AH353" s="21">
        <f t="shared" si="307"/>
        <v>92.51</v>
      </c>
      <c r="AI353" s="21">
        <f t="shared" si="307"/>
        <v>10.260000000000002</v>
      </c>
      <c r="AJ353" s="21">
        <f t="shared" si="307"/>
        <v>9.73</v>
      </c>
      <c r="AK353" s="21">
        <f t="shared" si="307"/>
        <v>6.6800000000000015</v>
      </c>
      <c r="AL353" s="26">
        <f t="shared" si="307"/>
        <v>119.18000000000002</v>
      </c>
      <c r="AM353" s="23">
        <f t="shared" si="307"/>
        <v>-100.05</v>
      </c>
      <c r="AN353" s="23">
        <f t="shared" si="307"/>
        <v>-176.26</v>
      </c>
      <c r="AO353" s="23">
        <f t="shared" si="307"/>
        <v>-181.17</v>
      </c>
      <c r="AP353" s="23">
        <f t="shared" si="307"/>
        <v>2.79</v>
      </c>
      <c r="AQ353" s="26">
        <f t="shared" si="307"/>
        <v>-454.69</v>
      </c>
    </row>
    <row r="354" spans="1:43" ht="11.25">
      <c r="A354" s="30" t="s">
        <v>491</v>
      </c>
      <c r="B354" s="30" t="s">
        <v>494</v>
      </c>
      <c r="C354" s="16" t="s">
        <v>493</v>
      </c>
      <c r="D354" s="19">
        <f aca="true" t="shared" si="308" ref="D354:AQ354">D356</f>
        <v>76.39</v>
      </c>
      <c r="E354" s="19">
        <f t="shared" si="308"/>
        <v>7.110000000000001</v>
      </c>
      <c r="F354" s="19">
        <f t="shared" si="308"/>
        <v>2.490000000000002</v>
      </c>
      <c r="G354" s="19">
        <f t="shared" si="308"/>
        <v>-13.140000000000004</v>
      </c>
      <c r="H354" s="25">
        <f t="shared" si="308"/>
        <v>72.85000000000001</v>
      </c>
      <c r="I354" s="19">
        <f t="shared" si="308"/>
        <v>-6.6899999999999995</v>
      </c>
      <c r="J354" s="19">
        <f t="shared" si="308"/>
        <v>-6.1</v>
      </c>
      <c r="K354" s="19">
        <f t="shared" si="308"/>
        <v>5.290000000000001</v>
      </c>
      <c r="L354" s="19">
        <f t="shared" si="308"/>
        <v>-10.17</v>
      </c>
      <c r="M354" s="25">
        <f t="shared" si="308"/>
        <v>-17.669999999999998</v>
      </c>
      <c r="N354" s="19">
        <f t="shared" si="308"/>
        <v>-9.190000000000001</v>
      </c>
      <c r="O354" s="19">
        <f t="shared" si="308"/>
        <v>-9.72</v>
      </c>
      <c r="P354" s="19">
        <f t="shared" si="308"/>
        <v>-13.940000000000001</v>
      </c>
      <c r="Q354" s="19">
        <f t="shared" si="308"/>
        <v>-58.67999999999999</v>
      </c>
      <c r="R354" s="25">
        <f t="shared" si="308"/>
        <v>-91.53</v>
      </c>
      <c r="S354" s="19">
        <f t="shared" si="308"/>
        <v>-1.4199999999999982</v>
      </c>
      <c r="T354" s="19">
        <f t="shared" si="308"/>
        <v>0.9100000000000001</v>
      </c>
      <c r="U354" s="19">
        <f t="shared" si="308"/>
        <v>-116.05999999999999</v>
      </c>
      <c r="V354" s="19">
        <f t="shared" si="308"/>
        <v>-107.94</v>
      </c>
      <c r="W354" s="25">
        <f t="shared" si="308"/>
        <v>-224.51</v>
      </c>
      <c r="X354" s="19">
        <f t="shared" si="308"/>
        <v>-10.829999999999998</v>
      </c>
      <c r="Y354" s="19">
        <f t="shared" si="308"/>
        <v>-50.55</v>
      </c>
      <c r="Z354" s="19">
        <f t="shared" si="308"/>
        <v>-123.24</v>
      </c>
      <c r="AA354" s="19">
        <f t="shared" si="308"/>
        <v>-16.589999999999996</v>
      </c>
      <c r="AB354" s="25">
        <f t="shared" si="308"/>
        <v>-201.21</v>
      </c>
      <c r="AC354" s="19">
        <f t="shared" si="308"/>
        <v>0.7200000000000024</v>
      </c>
      <c r="AD354" s="19">
        <f t="shared" si="308"/>
        <v>50.44</v>
      </c>
      <c r="AE354" s="19">
        <f t="shared" si="308"/>
        <v>61.52</v>
      </c>
      <c r="AF354" s="19">
        <f t="shared" si="308"/>
        <v>146.01</v>
      </c>
      <c r="AG354" s="25">
        <f t="shared" si="308"/>
        <v>258.69</v>
      </c>
      <c r="AH354" s="21">
        <f t="shared" si="308"/>
        <v>92.51</v>
      </c>
      <c r="AI354" s="21">
        <f t="shared" si="308"/>
        <v>10.260000000000002</v>
      </c>
      <c r="AJ354" s="21">
        <f t="shared" si="308"/>
        <v>9.73</v>
      </c>
      <c r="AK354" s="21">
        <f t="shared" si="308"/>
        <v>6.6800000000000015</v>
      </c>
      <c r="AL354" s="26">
        <f t="shared" si="308"/>
        <v>119.18000000000002</v>
      </c>
      <c r="AM354" s="23">
        <f t="shared" si="308"/>
        <v>-100.05</v>
      </c>
      <c r="AN354" s="23">
        <f t="shared" si="308"/>
        <v>-176.26</v>
      </c>
      <c r="AO354" s="23">
        <f t="shared" si="308"/>
        <v>-181.17</v>
      </c>
      <c r="AP354" s="23">
        <f t="shared" si="308"/>
        <v>2.79</v>
      </c>
      <c r="AQ354" s="26">
        <f t="shared" si="308"/>
        <v>-454.69</v>
      </c>
    </row>
    <row r="355" spans="1:43" ht="11.25" customHeight="1">
      <c r="A355" s="30" t="s">
        <v>495</v>
      </c>
      <c r="B355" s="30" t="s">
        <v>496</v>
      </c>
      <c r="C355" s="16" t="s">
        <v>462</v>
      </c>
      <c r="D355" s="19">
        <f aca="true" t="shared" si="309" ref="D355:AQ355">D356</f>
        <v>76.39</v>
      </c>
      <c r="E355" s="19">
        <f t="shared" si="309"/>
        <v>7.110000000000001</v>
      </c>
      <c r="F355" s="19">
        <f t="shared" si="309"/>
        <v>2.490000000000002</v>
      </c>
      <c r="G355" s="19">
        <f t="shared" si="309"/>
        <v>-13.140000000000004</v>
      </c>
      <c r="H355" s="25">
        <f t="shared" si="309"/>
        <v>72.85000000000001</v>
      </c>
      <c r="I355" s="19">
        <f t="shared" si="309"/>
        <v>-6.6899999999999995</v>
      </c>
      <c r="J355" s="19">
        <f t="shared" si="309"/>
        <v>-6.1</v>
      </c>
      <c r="K355" s="19">
        <f t="shared" si="309"/>
        <v>5.290000000000001</v>
      </c>
      <c r="L355" s="19">
        <f t="shared" si="309"/>
        <v>-10.17</v>
      </c>
      <c r="M355" s="25">
        <f t="shared" si="309"/>
        <v>-17.669999999999998</v>
      </c>
      <c r="N355" s="19">
        <f>N356</f>
        <v>-9.190000000000001</v>
      </c>
      <c r="O355" s="19">
        <f t="shared" si="309"/>
        <v>-9.72</v>
      </c>
      <c r="P355" s="19">
        <f t="shared" si="309"/>
        <v>-13.940000000000001</v>
      </c>
      <c r="Q355" s="19">
        <f t="shared" si="309"/>
        <v>-58.67999999999999</v>
      </c>
      <c r="R355" s="25">
        <f t="shared" si="309"/>
        <v>-91.53</v>
      </c>
      <c r="S355" s="19">
        <f t="shared" si="309"/>
        <v>-1.4199999999999982</v>
      </c>
      <c r="T355" s="19">
        <f t="shared" si="309"/>
        <v>0.9100000000000001</v>
      </c>
      <c r="U355" s="19">
        <f t="shared" si="309"/>
        <v>-116.05999999999999</v>
      </c>
      <c r="V355" s="19">
        <f t="shared" si="309"/>
        <v>-107.94</v>
      </c>
      <c r="W355" s="25">
        <f t="shared" si="309"/>
        <v>-224.51</v>
      </c>
      <c r="X355" s="19">
        <f t="shared" si="309"/>
        <v>-10.829999999999998</v>
      </c>
      <c r="Y355" s="19">
        <f t="shared" si="309"/>
        <v>-50.55</v>
      </c>
      <c r="Z355" s="19">
        <f t="shared" si="309"/>
        <v>-123.24</v>
      </c>
      <c r="AA355" s="19">
        <f t="shared" si="309"/>
        <v>-16.589999999999996</v>
      </c>
      <c r="AB355" s="25">
        <f t="shared" si="309"/>
        <v>-201.21</v>
      </c>
      <c r="AC355" s="19">
        <f t="shared" si="309"/>
        <v>0.7200000000000024</v>
      </c>
      <c r="AD355" s="19">
        <f t="shared" si="309"/>
        <v>50.44</v>
      </c>
      <c r="AE355" s="19">
        <f t="shared" si="309"/>
        <v>61.52</v>
      </c>
      <c r="AF355" s="19">
        <f t="shared" si="309"/>
        <v>146.01</v>
      </c>
      <c r="AG355" s="25">
        <f t="shared" si="309"/>
        <v>258.69</v>
      </c>
      <c r="AH355" s="21">
        <f t="shared" si="309"/>
        <v>92.51</v>
      </c>
      <c r="AI355" s="21">
        <f t="shared" si="309"/>
        <v>10.260000000000002</v>
      </c>
      <c r="AJ355" s="21">
        <f t="shared" si="309"/>
        <v>9.73</v>
      </c>
      <c r="AK355" s="21">
        <f t="shared" si="309"/>
        <v>6.6800000000000015</v>
      </c>
      <c r="AL355" s="26">
        <f t="shared" si="309"/>
        <v>119.18000000000002</v>
      </c>
      <c r="AM355" s="23">
        <f t="shared" si="309"/>
        <v>-100.05</v>
      </c>
      <c r="AN355" s="23">
        <f t="shared" si="309"/>
        <v>-176.26</v>
      </c>
      <c r="AO355" s="23">
        <f t="shared" si="309"/>
        <v>-181.17</v>
      </c>
      <c r="AP355" s="23">
        <f t="shared" si="309"/>
        <v>2.79</v>
      </c>
      <c r="AQ355" s="26">
        <f t="shared" si="309"/>
        <v>-454.69</v>
      </c>
    </row>
    <row r="356" spans="1:43" ht="11.25">
      <c r="A356" s="30" t="s">
        <v>497</v>
      </c>
      <c r="B356" s="30" t="s">
        <v>498</v>
      </c>
      <c r="C356" s="16" t="s">
        <v>499</v>
      </c>
      <c r="D356" s="38">
        <v>76.39</v>
      </c>
      <c r="E356" s="38">
        <v>7.110000000000001</v>
      </c>
      <c r="F356" s="38">
        <v>2.490000000000002</v>
      </c>
      <c r="G356" s="38">
        <v>-13.140000000000004</v>
      </c>
      <c r="H356" s="37">
        <f>SUM(D356:G356)</f>
        <v>72.85000000000001</v>
      </c>
      <c r="I356" s="38">
        <v>-6.6899999999999995</v>
      </c>
      <c r="J356" s="38">
        <v>-6.1</v>
      </c>
      <c r="K356" s="38">
        <v>5.290000000000001</v>
      </c>
      <c r="L356" s="38">
        <v>-10.17</v>
      </c>
      <c r="M356" s="37">
        <f>SUM(I356:L356)</f>
        <v>-17.669999999999998</v>
      </c>
      <c r="N356" s="38">
        <v>-9.190000000000001</v>
      </c>
      <c r="O356" s="38">
        <v>-9.72</v>
      </c>
      <c r="P356" s="38">
        <v>-13.940000000000001</v>
      </c>
      <c r="Q356" s="38">
        <v>-58.67999999999999</v>
      </c>
      <c r="R356" s="37">
        <f>SUM(N356:Q356)</f>
        <v>-91.53</v>
      </c>
      <c r="S356" s="38">
        <v>-1.4199999999999982</v>
      </c>
      <c r="T356" s="38">
        <v>0.9100000000000001</v>
      </c>
      <c r="U356" s="38">
        <v>-116.05999999999999</v>
      </c>
      <c r="V356" s="38">
        <v>-107.94</v>
      </c>
      <c r="W356" s="37">
        <f>SUM(S356:V356)</f>
        <v>-224.51</v>
      </c>
      <c r="X356" s="38">
        <v>-10.829999999999998</v>
      </c>
      <c r="Y356" s="38">
        <v>-50.55</v>
      </c>
      <c r="Z356" s="38">
        <v>-123.24</v>
      </c>
      <c r="AA356" s="38">
        <v>-16.589999999999996</v>
      </c>
      <c r="AB356" s="37">
        <f>SUM(X356:AA356)</f>
        <v>-201.21</v>
      </c>
      <c r="AC356" s="38">
        <v>0.7200000000000024</v>
      </c>
      <c r="AD356" s="38">
        <v>50.44</v>
      </c>
      <c r="AE356" s="38">
        <v>61.52</v>
      </c>
      <c r="AF356" s="38">
        <v>146.01</v>
      </c>
      <c r="AG356" s="20">
        <f>SUM(AC356:AF356)</f>
        <v>258.69</v>
      </c>
      <c r="AH356" s="39">
        <v>92.51</v>
      </c>
      <c r="AI356" s="39">
        <v>10.260000000000002</v>
      </c>
      <c r="AJ356" s="39">
        <v>9.73</v>
      </c>
      <c r="AK356" s="39">
        <v>6.6800000000000015</v>
      </c>
      <c r="AL356" s="22">
        <f>SUM(AH356:AK356)</f>
        <v>119.18000000000002</v>
      </c>
      <c r="AM356" s="23">
        <v>-100.05</v>
      </c>
      <c r="AN356" s="23">
        <v>-176.26</v>
      </c>
      <c r="AO356" s="23">
        <v>-181.17</v>
      </c>
      <c r="AP356" s="23">
        <v>2.79</v>
      </c>
      <c r="AQ356" s="22">
        <f>SUM(AM356:AP356)</f>
        <v>-454.69</v>
      </c>
    </row>
    <row r="357" spans="1:43" ht="11.25">
      <c r="A357" s="36" t="s">
        <v>500</v>
      </c>
      <c r="B357" s="36" t="s">
        <v>501</v>
      </c>
      <c r="C357" s="16" t="s">
        <v>502</v>
      </c>
      <c r="D357" s="19">
        <f aca="true" t="shared" si="310" ref="D357:S358">D358</f>
        <v>-5.87</v>
      </c>
      <c r="E357" s="19">
        <f t="shared" si="310"/>
        <v>-21.27</v>
      </c>
      <c r="F357" s="19">
        <f t="shared" si="310"/>
        <v>-4.44</v>
      </c>
      <c r="G357" s="19">
        <f t="shared" si="310"/>
        <v>-15.06</v>
      </c>
      <c r="H357" s="25">
        <f t="shared" si="310"/>
        <v>-46.64</v>
      </c>
      <c r="I357" s="19">
        <f t="shared" si="310"/>
        <v>-23.72</v>
      </c>
      <c r="J357" s="19">
        <f t="shared" si="310"/>
        <v>-20.85</v>
      </c>
      <c r="K357" s="19">
        <f t="shared" si="310"/>
        <v>-12.71</v>
      </c>
      <c r="L357" s="19">
        <f t="shared" si="310"/>
        <v>-12.31</v>
      </c>
      <c r="M357" s="25">
        <f t="shared" si="310"/>
        <v>-69.59</v>
      </c>
      <c r="N357" s="19">
        <f t="shared" si="310"/>
        <v>-8.45</v>
      </c>
      <c r="O357" s="19">
        <f t="shared" si="310"/>
        <v>-5.54</v>
      </c>
      <c r="P357" s="19">
        <f t="shared" si="310"/>
        <v>4.95</v>
      </c>
      <c r="Q357" s="19">
        <f t="shared" si="310"/>
        <v>56.730000000000004</v>
      </c>
      <c r="R357" s="25">
        <f t="shared" si="310"/>
        <v>47.690000000000005</v>
      </c>
      <c r="S357" s="19">
        <f t="shared" si="310"/>
        <v>-1.95</v>
      </c>
      <c r="T357" s="19">
        <f aca="true" t="shared" si="311" ref="T357:AI358">T358</f>
        <v>1.42</v>
      </c>
      <c r="U357" s="19">
        <f t="shared" si="311"/>
        <v>1.17</v>
      </c>
      <c r="V357" s="19">
        <f t="shared" si="311"/>
        <v>-6.09</v>
      </c>
      <c r="W357" s="25">
        <f t="shared" si="311"/>
        <v>-5.45</v>
      </c>
      <c r="X357" s="19">
        <f t="shared" si="311"/>
        <v>8.87</v>
      </c>
      <c r="Y357" s="19">
        <f t="shared" si="311"/>
        <v>22.18</v>
      </c>
      <c r="Z357" s="19">
        <f t="shared" si="311"/>
        <v>-18.17</v>
      </c>
      <c r="AA357" s="19">
        <f t="shared" si="311"/>
        <v>213.24</v>
      </c>
      <c r="AB357" s="25">
        <f t="shared" si="311"/>
        <v>226.12</v>
      </c>
      <c r="AC357" s="19">
        <f t="shared" si="311"/>
        <v>76.74</v>
      </c>
      <c r="AD357" s="19">
        <f t="shared" si="311"/>
        <v>36.66</v>
      </c>
      <c r="AE357" s="19">
        <f t="shared" si="311"/>
        <v>151</v>
      </c>
      <c r="AF357" s="19">
        <f t="shared" si="311"/>
        <v>-372.28</v>
      </c>
      <c r="AG357" s="25">
        <f t="shared" si="311"/>
        <v>-107.88</v>
      </c>
      <c r="AH357" s="21">
        <f t="shared" si="311"/>
        <v>-42.21</v>
      </c>
      <c r="AI357" s="21">
        <f t="shared" si="311"/>
        <v>-18.27</v>
      </c>
      <c r="AJ357" s="21">
        <f aca="true" t="shared" si="312" ref="AG357:AQ358">AJ358</f>
        <v>-6.99</v>
      </c>
      <c r="AK357" s="21">
        <f t="shared" si="312"/>
        <v>-52.28</v>
      </c>
      <c r="AL357" s="26">
        <f t="shared" si="312"/>
        <v>-119.75</v>
      </c>
      <c r="AM357" s="23">
        <f t="shared" si="312"/>
        <v>-11.49</v>
      </c>
      <c r="AN357" s="23">
        <f t="shared" si="312"/>
        <v>3.47</v>
      </c>
      <c r="AO357" s="23">
        <f t="shared" si="312"/>
        <v>4.81</v>
      </c>
      <c r="AP357" s="23">
        <f t="shared" si="312"/>
        <v>4.04</v>
      </c>
      <c r="AQ357" s="26">
        <f t="shared" si="312"/>
        <v>0.8300000000000001</v>
      </c>
    </row>
    <row r="358" spans="1:43" ht="11.25" customHeight="1">
      <c r="A358" s="30" t="s">
        <v>454</v>
      </c>
      <c r="B358" s="30" t="s">
        <v>503</v>
      </c>
      <c r="C358" s="16" t="s">
        <v>456</v>
      </c>
      <c r="D358" s="19">
        <f t="shared" si="310"/>
        <v>-5.87</v>
      </c>
      <c r="E358" s="19">
        <f t="shared" si="310"/>
        <v>-21.27</v>
      </c>
      <c r="F358" s="19">
        <f t="shared" si="310"/>
        <v>-4.44</v>
      </c>
      <c r="G358" s="19">
        <f t="shared" si="310"/>
        <v>-15.06</v>
      </c>
      <c r="H358" s="25">
        <f t="shared" si="310"/>
        <v>-46.64</v>
      </c>
      <c r="I358" s="19">
        <f t="shared" si="310"/>
        <v>-23.72</v>
      </c>
      <c r="J358" s="19">
        <f t="shared" si="310"/>
        <v>-20.85</v>
      </c>
      <c r="K358" s="19">
        <f t="shared" si="310"/>
        <v>-12.71</v>
      </c>
      <c r="L358" s="19">
        <f t="shared" si="310"/>
        <v>-12.31</v>
      </c>
      <c r="M358" s="25">
        <f t="shared" si="310"/>
        <v>-69.59</v>
      </c>
      <c r="N358" s="19">
        <f t="shared" si="310"/>
        <v>-8.45</v>
      </c>
      <c r="O358" s="19">
        <f t="shared" si="310"/>
        <v>-5.54</v>
      </c>
      <c r="P358" s="19">
        <f t="shared" si="310"/>
        <v>4.95</v>
      </c>
      <c r="Q358" s="19">
        <f t="shared" si="310"/>
        <v>56.730000000000004</v>
      </c>
      <c r="R358" s="25">
        <f t="shared" si="310"/>
        <v>47.690000000000005</v>
      </c>
      <c r="S358" s="19">
        <f t="shared" si="310"/>
        <v>-1.95</v>
      </c>
      <c r="T358" s="19">
        <f t="shared" si="311"/>
        <v>1.42</v>
      </c>
      <c r="U358" s="19">
        <f t="shared" si="311"/>
        <v>1.17</v>
      </c>
      <c r="V358" s="19">
        <f t="shared" si="311"/>
        <v>-6.09</v>
      </c>
      <c r="W358" s="25">
        <f t="shared" si="311"/>
        <v>-5.45</v>
      </c>
      <c r="X358" s="19">
        <f t="shared" si="311"/>
        <v>8.87</v>
      </c>
      <c r="Y358" s="19">
        <f t="shared" si="311"/>
        <v>22.18</v>
      </c>
      <c r="Z358" s="19">
        <f t="shared" si="311"/>
        <v>-18.17</v>
      </c>
      <c r="AA358" s="19">
        <f t="shared" si="311"/>
        <v>213.24</v>
      </c>
      <c r="AB358" s="25">
        <f t="shared" si="311"/>
        <v>226.12</v>
      </c>
      <c r="AC358" s="19">
        <f t="shared" si="311"/>
        <v>76.74</v>
      </c>
      <c r="AD358" s="19">
        <f t="shared" si="311"/>
        <v>36.66</v>
      </c>
      <c r="AE358" s="19">
        <f t="shared" si="311"/>
        <v>151</v>
      </c>
      <c r="AF358" s="19">
        <f t="shared" si="311"/>
        <v>-372.28</v>
      </c>
      <c r="AG358" s="25">
        <f t="shared" si="312"/>
        <v>-107.88</v>
      </c>
      <c r="AH358" s="21">
        <f t="shared" si="311"/>
        <v>-42.21</v>
      </c>
      <c r="AI358" s="21">
        <f t="shared" si="311"/>
        <v>-18.27</v>
      </c>
      <c r="AJ358" s="21">
        <f t="shared" si="312"/>
        <v>-6.99</v>
      </c>
      <c r="AK358" s="21">
        <f t="shared" si="312"/>
        <v>-52.28</v>
      </c>
      <c r="AL358" s="26">
        <f t="shared" si="312"/>
        <v>-119.75</v>
      </c>
      <c r="AM358" s="23">
        <f t="shared" si="312"/>
        <v>-11.49</v>
      </c>
      <c r="AN358" s="23">
        <f t="shared" si="312"/>
        <v>3.47</v>
      </c>
      <c r="AO358" s="23">
        <f t="shared" si="312"/>
        <v>4.81</v>
      </c>
      <c r="AP358" s="23">
        <f t="shared" si="312"/>
        <v>4.04</v>
      </c>
      <c r="AQ358" s="26">
        <f t="shared" si="312"/>
        <v>0.8300000000000001</v>
      </c>
    </row>
    <row r="359" spans="1:43" ht="11.25">
      <c r="A359" s="30" t="s">
        <v>504</v>
      </c>
      <c r="B359" s="30" t="s">
        <v>494</v>
      </c>
      <c r="C359" s="16" t="s">
        <v>493</v>
      </c>
      <c r="D359" s="38">
        <v>-5.87</v>
      </c>
      <c r="E359" s="38">
        <v>-21.27</v>
      </c>
      <c r="F359" s="38">
        <v>-4.44</v>
      </c>
      <c r="G359" s="38">
        <v>-15.06</v>
      </c>
      <c r="H359" s="37">
        <f>SUM(D359:G359)</f>
        <v>-46.64</v>
      </c>
      <c r="I359" s="38">
        <v>-23.72</v>
      </c>
      <c r="J359" s="38">
        <v>-20.85</v>
      </c>
      <c r="K359" s="38">
        <v>-12.71</v>
      </c>
      <c r="L359" s="38">
        <v>-12.31</v>
      </c>
      <c r="M359" s="37">
        <f>SUM(I359:L359)</f>
        <v>-69.59</v>
      </c>
      <c r="N359" s="38">
        <v>-8.45</v>
      </c>
      <c r="O359" s="38">
        <v>-5.54</v>
      </c>
      <c r="P359" s="38">
        <v>4.95</v>
      </c>
      <c r="Q359" s="38">
        <v>56.730000000000004</v>
      </c>
      <c r="R359" s="37">
        <f>SUM(N359:Q359)</f>
        <v>47.690000000000005</v>
      </c>
      <c r="S359" s="38">
        <v>-1.95</v>
      </c>
      <c r="T359" s="38">
        <v>1.42</v>
      </c>
      <c r="U359" s="38">
        <v>1.17</v>
      </c>
      <c r="V359" s="38">
        <v>-6.09</v>
      </c>
      <c r="W359" s="37">
        <f>SUM(S359:V359)</f>
        <v>-5.45</v>
      </c>
      <c r="X359" s="38">
        <v>8.87</v>
      </c>
      <c r="Y359" s="38">
        <v>22.18</v>
      </c>
      <c r="Z359" s="38">
        <v>-18.17</v>
      </c>
      <c r="AA359" s="38">
        <v>213.24</v>
      </c>
      <c r="AB359" s="37">
        <f>SUM(X359:AA359)</f>
        <v>226.12</v>
      </c>
      <c r="AC359" s="38">
        <v>76.74</v>
      </c>
      <c r="AD359" s="38">
        <v>36.66</v>
      </c>
      <c r="AE359" s="38">
        <v>151</v>
      </c>
      <c r="AF359" s="38">
        <v>-372.28</v>
      </c>
      <c r="AG359" s="20">
        <f>SUM(AC359:AF359)</f>
        <v>-107.88</v>
      </c>
      <c r="AH359" s="39">
        <v>-42.21</v>
      </c>
      <c r="AI359" s="39">
        <v>-18.27</v>
      </c>
      <c r="AJ359" s="39">
        <v>-6.99</v>
      </c>
      <c r="AK359" s="39">
        <v>-52.28</v>
      </c>
      <c r="AL359" s="22">
        <f>SUM(AH359:AK359)</f>
        <v>-119.75</v>
      </c>
      <c r="AM359" s="23">
        <v>-11.49</v>
      </c>
      <c r="AN359" s="23">
        <v>3.47</v>
      </c>
      <c r="AO359" s="23">
        <v>4.81</v>
      </c>
      <c r="AP359" s="23">
        <v>4.04</v>
      </c>
      <c r="AQ359" s="22">
        <f>SUM(AM359:AP359)</f>
        <v>0.8300000000000001</v>
      </c>
    </row>
    <row r="360" spans="1:43" s="24" customFormat="1" ht="11.25">
      <c r="A360" s="35" t="s">
        <v>505</v>
      </c>
      <c r="B360" s="35" t="s">
        <v>506</v>
      </c>
      <c r="C360" s="8" t="s">
        <v>507</v>
      </c>
      <c r="D360" s="12">
        <f aca="true" t="shared" si="313" ref="D360:AQ360">D361-D371</f>
        <v>27.480000000000004</v>
      </c>
      <c r="E360" s="12">
        <f t="shared" si="313"/>
        <v>-5.17</v>
      </c>
      <c r="F360" s="12">
        <f t="shared" si="313"/>
        <v>48.839999999999996</v>
      </c>
      <c r="G360" s="12">
        <f t="shared" si="313"/>
        <v>-22.310000000000002</v>
      </c>
      <c r="H360" s="11">
        <f t="shared" si="313"/>
        <v>48.839999999999975</v>
      </c>
      <c r="I360" s="12">
        <f t="shared" si="313"/>
        <v>-73.24</v>
      </c>
      <c r="J360" s="12">
        <f t="shared" si="313"/>
        <v>-75.47</v>
      </c>
      <c r="K360" s="12">
        <f t="shared" si="313"/>
        <v>-69.02</v>
      </c>
      <c r="L360" s="12">
        <f t="shared" si="313"/>
        <v>-80.4</v>
      </c>
      <c r="M360" s="11">
        <f t="shared" si="313"/>
        <v>-298.13</v>
      </c>
      <c r="N360" s="12">
        <f t="shared" si="313"/>
        <v>-9.820000000000006</v>
      </c>
      <c r="O360" s="12">
        <f t="shared" si="313"/>
        <v>-128.23999999999998</v>
      </c>
      <c r="P360" s="12">
        <f t="shared" si="313"/>
        <v>-127.45</v>
      </c>
      <c r="Q360" s="12">
        <f t="shared" si="313"/>
        <v>-97.87000000000002</v>
      </c>
      <c r="R360" s="11">
        <f t="shared" si="313"/>
        <v>-363.38</v>
      </c>
      <c r="S360" s="12">
        <f t="shared" si="313"/>
        <v>-144</v>
      </c>
      <c r="T360" s="12">
        <f t="shared" si="313"/>
        <v>-92.33</v>
      </c>
      <c r="U360" s="12">
        <f t="shared" si="313"/>
        <v>-4.469999999999993</v>
      </c>
      <c r="V360" s="12">
        <f t="shared" si="313"/>
        <v>-220.25</v>
      </c>
      <c r="W360" s="11">
        <f t="shared" si="313"/>
        <v>-461.05</v>
      </c>
      <c r="X360" s="12">
        <f t="shared" si="313"/>
        <v>-39.45</v>
      </c>
      <c r="Y360" s="12">
        <f t="shared" si="313"/>
        <v>3.9700000000000104</v>
      </c>
      <c r="Z360" s="12">
        <f t="shared" si="313"/>
        <v>-119.10999999999999</v>
      </c>
      <c r="AA360" s="12">
        <f t="shared" si="313"/>
        <v>-16.12999999999999</v>
      </c>
      <c r="AB360" s="11">
        <f t="shared" si="313"/>
        <v>-170.71999999999997</v>
      </c>
      <c r="AC360" s="12">
        <f t="shared" si="313"/>
        <v>1.850000000000006</v>
      </c>
      <c r="AD360" s="12">
        <f t="shared" si="313"/>
        <v>1.9299999999999922</v>
      </c>
      <c r="AE360" s="12">
        <f t="shared" si="313"/>
        <v>54.3</v>
      </c>
      <c r="AF360" s="12">
        <f t="shared" si="313"/>
        <v>-51.290000000000006</v>
      </c>
      <c r="AG360" s="11">
        <f t="shared" si="313"/>
        <v>6.789999999999999</v>
      </c>
      <c r="AH360" s="13">
        <f t="shared" si="313"/>
        <v>24.349999999999998</v>
      </c>
      <c r="AI360" s="13">
        <f t="shared" si="313"/>
        <v>10.580000000000002</v>
      </c>
      <c r="AJ360" s="13">
        <f t="shared" si="313"/>
        <v>-42.709999999999994</v>
      </c>
      <c r="AK360" s="13">
        <f t="shared" si="313"/>
        <v>-13.270000000000005</v>
      </c>
      <c r="AL360" s="14">
        <f t="shared" si="313"/>
        <v>-21.049999999999997</v>
      </c>
      <c r="AM360" s="15">
        <f t="shared" si="313"/>
        <v>21.35</v>
      </c>
      <c r="AN360" s="15">
        <f t="shared" si="313"/>
        <v>-4.069999999999997</v>
      </c>
      <c r="AO360" s="15">
        <f t="shared" si="313"/>
        <v>-56.72999999999999</v>
      </c>
      <c r="AP360" s="15">
        <f t="shared" si="313"/>
        <v>-93.53</v>
      </c>
      <c r="AQ360" s="14">
        <f t="shared" si="313"/>
        <v>-132.98</v>
      </c>
    </row>
    <row r="361" spans="1:43" ht="11.25" customHeight="1">
      <c r="A361" s="36" t="s">
        <v>488</v>
      </c>
      <c r="B361" s="36" t="s">
        <v>489</v>
      </c>
      <c r="C361" s="16" t="s">
        <v>490</v>
      </c>
      <c r="D361" s="19">
        <f aca="true" t="shared" si="314" ref="D361:AQ361">D362+D365</f>
        <v>-0.20000000000000018</v>
      </c>
      <c r="E361" s="19">
        <f t="shared" si="314"/>
        <v>-4</v>
      </c>
      <c r="F361" s="19">
        <f t="shared" si="314"/>
        <v>0</v>
      </c>
      <c r="G361" s="19">
        <f t="shared" si="314"/>
        <v>0</v>
      </c>
      <c r="H361" s="25">
        <f t="shared" si="314"/>
        <v>-4.2</v>
      </c>
      <c r="I361" s="19">
        <f t="shared" si="314"/>
        <v>0.04</v>
      </c>
      <c r="J361" s="19">
        <f t="shared" si="314"/>
        <v>3.75</v>
      </c>
      <c r="K361" s="19">
        <f t="shared" si="314"/>
        <v>2.54</v>
      </c>
      <c r="L361" s="19">
        <f t="shared" si="314"/>
        <v>1.0599999999999998</v>
      </c>
      <c r="M361" s="25">
        <f t="shared" si="314"/>
        <v>7.390000000000001</v>
      </c>
      <c r="N361" s="19">
        <f t="shared" si="314"/>
        <v>-0.44999999999999996</v>
      </c>
      <c r="O361" s="19">
        <f t="shared" si="314"/>
        <v>2.6799999999999997</v>
      </c>
      <c r="P361" s="19">
        <f t="shared" si="314"/>
        <v>-0.71</v>
      </c>
      <c r="Q361" s="19">
        <f t="shared" si="314"/>
        <v>-3.5100000000000002</v>
      </c>
      <c r="R361" s="25">
        <f t="shared" si="314"/>
        <v>-1.9900000000000002</v>
      </c>
      <c r="S361" s="19">
        <f t="shared" si="314"/>
        <v>1.0999999999999999</v>
      </c>
      <c r="T361" s="19">
        <f t="shared" si="314"/>
        <v>0.29000000000000004</v>
      </c>
      <c r="U361" s="19">
        <f t="shared" si="314"/>
        <v>-0.29</v>
      </c>
      <c r="V361" s="19">
        <f t="shared" si="314"/>
        <v>3.8600000000000003</v>
      </c>
      <c r="W361" s="25">
        <f t="shared" si="314"/>
        <v>4.96</v>
      </c>
      <c r="X361" s="19">
        <f t="shared" si="314"/>
        <v>12.78</v>
      </c>
      <c r="Y361" s="19">
        <f t="shared" si="314"/>
        <v>0.29</v>
      </c>
      <c r="Z361" s="19">
        <f t="shared" si="314"/>
        <v>24.07</v>
      </c>
      <c r="AA361" s="19">
        <f t="shared" si="314"/>
        <v>0.6499999999999999</v>
      </c>
      <c r="AB361" s="25">
        <f t="shared" si="314"/>
        <v>37.79</v>
      </c>
      <c r="AC361" s="19">
        <f t="shared" si="314"/>
        <v>-0.03</v>
      </c>
      <c r="AD361" s="19">
        <f t="shared" si="314"/>
        <v>-2.18</v>
      </c>
      <c r="AE361" s="19">
        <f t="shared" si="314"/>
        <v>1.9799999999999998</v>
      </c>
      <c r="AF361" s="19">
        <f t="shared" si="314"/>
        <v>29.52</v>
      </c>
      <c r="AG361" s="25">
        <f t="shared" si="314"/>
        <v>29.29</v>
      </c>
      <c r="AH361" s="21">
        <f t="shared" si="314"/>
        <v>2.7</v>
      </c>
      <c r="AI361" s="21">
        <f t="shared" si="314"/>
        <v>-4.57</v>
      </c>
      <c r="AJ361" s="21">
        <f t="shared" si="314"/>
        <v>0.44999999999999996</v>
      </c>
      <c r="AK361" s="21">
        <f t="shared" si="314"/>
        <v>0.38</v>
      </c>
      <c r="AL361" s="26">
        <f t="shared" si="314"/>
        <v>-1.0400000000000007</v>
      </c>
      <c r="AM361" s="23">
        <f t="shared" si="314"/>
        <v>0.42999999999999994</v>
      </c>
      <c r="AN361" s="23">
        <f t="shared" si="314"/>
        <v>0.76</v>
      </c>
      <c r="AO361" s="23">
        <f t="shared" si="314"/>
        <v>-2.11</v>
      </c>
      <c r="AP361" s="23">
        <f t="shared" si="314"/>
        <v>-0.09</v>
      </c>
      <c r="AQ361" s="26">
        <f t="shared" si="314"/>
        <v>-1.01</v>
      </c>
    </row>
    <row r="362" spans="1:43" ht="11.25" customHeight="1">
      <c r="A362" s="30" t="s">
        <v>454</v>
      </c>
      <c r="B362" s="30" t="s">
        <v>503</v>
      </c>
      <c r="C362" s="16" t="s">
        <v>456</v>
      </c>
      <c r="D362" s="19">
        <f aca="true" t="shared" si="315" ref="D362:AQ362">D363+D364</f>
        <v>0</v>
      </c>
      <c r="E362" s="19">
        <f t="shared" si="315"/>
        <v>0</v>
      </c>
      <c r="F362" s="19">
        <f t="shared" si="315"/>
        <v>0</v>
      </c>
      <c r="G362" s="19">
        <f t="shared" si="315"/>
        <v>0</v>
      </c>
      <c r="H362" s="25">
        <f t="shared" si="315"/>
        <v>0</v>
      </c>
      <c r="I362" s="19">
        <f t="shared" si="315"/>
        <v>0</v>
      </c>
      <c r="J362" s="19">
        <f t="shared" si="315"/>
        <v>1.98</v>
      </c>
      <c r="K362" s="19">
        <f t="shared" si="315"/>
        <v>1.77</v>
      </c>
      <c r="L362" s="19">
        <f t="shared" si="315"/>
        <v>1.13</v>
      </c>
      <c r="M362" s="25">
        <f t="shared" si="315"/>
        <v>4.88</v>
      </c>
      <c r="N362" s="19">
        <f t="shared" si="315"/>
        <v>-0.41</v>
      </c>
      <c r="O362" s="19">
        <f t="shared" si="315"/>
        <v>-0.02</v>
      </c>
      <c r="P362" s="19">
        <f t="shared" si="315"/>
        <v>-0.56</v>
      </c>
      <c r="Q362" s="19">
        <f t="shared" si="315"/>
        <v>-0.81</v>
      </c>
      <c r="R362" s="25">
        <f t="shared" si="315"/>
        <v>-1.8</v>
      </c>
      <c r="S362" s="19">
        <f t="shared" si="315"/>
        <v>1.02</v>
      </c>
      <c r="T362" s="19">
        <f t="shared" si="315"/>
        <v>0.30000000000000004</v>
      </c>
      <c r="U362" s="19">
        <f t="shared" si="315"/>
        <v>-0.15999999999999998</v>
      </c>
      <c r="V362" s="19">
        <f t="shared" si="315"/>
        <v>-0.38000000000000006</v>
      </c>
      <c r="W362" s="25">
        <f t="shared" si="315"/>
        <v>0.78</v>
      </c>
      <c r="X362" s="19">
        <f t="shared" si="315"/>
        <v>-0.05</v>
      </c>
      <c r="Y362" s="19">
        <f t="shared" si="315"/>
        <v>-0.01</v>
      </c>
      <c r="Z362" s="19">
        <f t="shared" si="315"/>
        <v>-0.08</v>
      </c>
      <c r="AA362" s="19">
        <f t="shared" si="315"/>
        <v>0</v>
      </c>
      <c r="AB362" s="25">
        <f t="shared" si="315"/>
        <v>-0.14</v>
      </c>
      <c r="AC362" s="19">
        <f t="shared" si="315"/>
        <v>-0.04</v>
      </c>
      <c r="AD362" s="19">
        <f t="shared" si="315"/>
        <v>2.6</v>
      </c>
      <c r="AE362" s="19">
        <f t="shared" si="315"/>
        <v>1.5399999999999998</v>
      </c>
      <c r="AF362" s="19">
        <f t="shared" si="315"/>
        <v>0.75</v>
      </c>
      <c r="AG362" s="25">
        <f t="shared" si="315"/>
        <v>4.85</v>
      </c>
      <c r="AH362" s="21">
        <f t="shared" si="315"/>
        <v>-0.24</v>
      </c>
      <c r="AI362" s="21">
        <f t="shared" si="315"/>
        <v>-0.33</v>
      </c>
      <c r="AJ362" s="21">
        <f t="shared" si="315"/>
        <v>-0.019999999999999997</v>
      </c>
      <c r="AK362" s="21">
        <f t="shared" si="315"/>
        <v>-0.04</v>
      </c>
      <c r="AL362" s="26">
        <f t="shared" si="315"/>
        <v>-0.63</v>
      </c>
      <c r="AM362" s="23">
        <f t="shared" si="315"/>
        <v>-0.17</v>
      </c>
      <c r="AN362" s="23">
        <f t="shared" si="315"/>
        <v>-0.01</v>
      </c>
      <c r="AO362" s="23">
        <f t="shared" si="315"/>
        <v>-0.01</v>
      </c>
      <c r="AP362" s="23">
        <f t="shared" si="315"/>
        <v>-0.01</v>
      </c>
      <c r="AQ362" s="26">
        <f t="shared" si="315"/>
        <v>-0.20000000000000004</v>
      </c>
    </row>
    <row r="363" spans="1:43" ht="11.25">
      <c r="A363" s="30" t="s">
        <v>504</v>
      </c>
      <c r="B363" s="30" t="s">
        <v>494</v>
      </c>
      <c r="C363" s="16" t="s">
        <v>493</v>
      </c>
      <c r="D363" s="17">
        <v>0</v>
      </c>
      <c r="E363" s="17">
        <v>0</v>
      </c>
      <c r="F363" s="17">
        <v>0</v>
      </c>
      <c r="G363" s="17">
        <v>0</v>
      </c>
      <c r="H363" s="37">
        <f>SUM(D363:G363)</f>
        <v>0</v>
      </c>
      <c r="I363" s="17">
        <v>0</v>
      </c>
      <c r="J363" s="17">
        <v>0</v>
      </c>
      <c r="K363" s="17">
        <v>0</v>
      </c>
      <c r="L363" s="17">
        <v>0</v>
      </c>
      <c r="M363" s="37">
        <f>SUM(I363:L363)</f>
        <v>0</v>
      </c>
      <c r="N363" s="17">
        <v>0</v>
      </c>
      <c r="O363" s="17">
        <v>0</v>
      </c>
      <c r="P363" s="17">
        <v>0</v>
      </c>
      <c r="Q363" s="17">
        <v>0</v>
      </c>
      <c r="R363" s="37">
        <f>SUM(N363:Q363)</f>
        <v>0</v>
      </c>
      <c r="S363" s="17">
        <v>0</v>
      </c>
      <c r="T363" s="17">
        <v>0</v>
      </c>
      <c r="U363" s="17">
        <v>0</v>
      </c>
      <c r="V363" s="17">
        <v>0</v>
      </c>
      <c r="W363" s="37">
        <f>SUM(S363:V363)</f>
        <v>0</v>
      </c>
      <c r="X363" s="17">
        <v>-0.05</v>
      </c>
      <c r="Y363" s="17">
        <v>-0.01</v>
      </c>
      <c r="Z363" s="17">
        <v>-0.08</v>
      </c>
      <c r="AA363" s="17">
        <v>0</v>
      </c>
      <c r="AB363" s="37">
        <f>SUM(X363:AA363)</f>
        <v>-0.14</v>
      </c>
      <c r="AC363" s="17">
        <v>0</v>
      </c>
      <c r="AD363" s="17">
        <v>0</v>
      </c>
      <c r="AE363" s="17">
        <v>0.44999999999999996</v>
      </c>
      <c r="AF363" s="17">
        <v>-0.22</v>
      </c>
      <c r="AG363" s="20">
        <f>SUM(AC363:AF363)</f>
        <v>0.22999999999999995</v>
      </c>
      <c r="AH363" s="27">
        <v>-0.22999999999999998</v>
      </c>
      <c r="AI363" s="27">
        <v>0</v>
      </c>
      <c r="AJ363" s="27">
        <v>0</v>
      </c>
      <c r="AK363" s="27">
        <v>0</v>
      </c>
      <c r="AL363" s="22">
        <f>SUM(AH363:AK363)</f>
        <v>-0.22999999999999998</v>
      </c>
      <c r="AM363" s="23">
        <v>0</v>
      </c>
      <c r="AN363" s="23">
        <v>0</v>
      </c>
      <c r="AO363" s="23">
        <v>0</v>
      </c>
      <c r="AP363" s="23">
        <v>0</v>
      </c>
      <c r="AQ363" s="22">
        <f>SUM(AM363:AP363)</f>
        <v>0</v>
      </c>
    </row>
    <row r="364" spans="1:43" ht="11.25">
      <c r="A364" s="30" t="s">
        <v>465</v>
      </c>
      <c r="B364" s="30" t="s">
        <v>466</v>
      </c>
      <c r="C364" s="16" t="s">
        <v>467</v>
      </c>
      <c r="D364" s="17">
        <v>0</v>
      </c>
      <c r="E364" s="17">
        <v>0</v>
      </c>
      <c r="F364" s="17">
        <v>0</v>
      </c>
      <c r="G364" s="17">
        <v>0</v>
      </c>
      <c r="H364" s="37">
        <f>SUM(D364:G364)</f>
        <v>0</v>
      </c>
      <c r="I364" s="17">
        <v>0</v>
      </c>
      <c r="J364" s="17">
        <v>1.98</v>
      </c>
      <c r="K364" s="17">
        <v>1.77</v>
      </c>
      <c r="L364" s="17">
        <v>1.13</v>
      </c>
      <c r="M364" s="37">
        <f>SUM(I364:L364)</f>
        <v>4.88</v>
      </c>
      <c r="N364" s="17">
        <v>-0.41</v>
      </c>
      <c r="O364" s="17">
        <v>-0.02</v>
      </c>
      <c r="P364" s="17">
        <v>-0.56</v>
      </c>
      <c r="Q364" s="17">
        <v>-0.81</v>
      </c>
      <c r="R364" s="37">
        <f>SUM(N364:Q364)</f>
        <v>-1.8</v>
      </c>
      <c r="S364" s="17">
        <v>1.02</v>
      </c>
      <c r="T364" s="17">
        <v>0.30000000000000004</v>
      </c>
      <c r="U364" s="17">
        <v>-0.15999999999999998</v>
      </c>
      <c r="V364" s="17">
        <v>-0.38000000000000006</v>
      </c>
      <c r="W364" s="37">
        <f>SUM(S364:V364)</f>
        <v>0.78</v>
      </c>
      <c r="X364" s="17">
        <v>0</v>
      </c>
      <c r="Y364" s="17">
        <v>0</v>
      </c>
      <c r="Z364" s="17">
        <v>0</v>
      </c>
      <c r="AA364" s="17">
        <v>0</v>
      </c>
      <c r="AB364" s="37">
        <f>SUM(X364:AA364)</f>
        <v>0</v>
      </c>
      <c r="AC364" s="17">
        <v>-0.04</v>
      </c>
      <c r="AD364" s="17">
        <v>2.6</v>
      </c>
      <c r="AE364" s="17">
        <v>1.0899999999999999</v>
      </c>
      <c r="AF364" s="17">
        <v>0.97</v>
      </c>
      <c r="AG364" s="20">
        <f>SUM(AC364:AF364)</f>
        <v>4.62</v>
      </c>
      <c r="AH364" s="27">
        <v>-0.010000000000000009</v>
      </c>
      <c r="AI364" s="27">
        <v>-0.33</v>
      </c>
      <c r="AJ364" s="27">
        <v>-0.019999999999999997</v>
      </c>
      <c r="AK364" s="27">
        <v>-0.04</v>
      </c>
      <c r="AL364" s="22">
        <f>SUM(AH364:AK364)</f>
        <v>-0.4</v>
      </c>
      <c r="AM364" s="23">
        <v>-0.17</v>
      </c>
      <c r="AN364" s="23">
        <v>-0.01</v>
      </c>
      <c r="AO364" s="23">
        <v>-0.01</v>
      </c>
      <c r="AP364" s="23">
        <v>-0.01</v>
      </c>
      <c r="AQ364" s="22">
        <f>SUM(AM364:AP364)</f>
        <v>-0.20000000000000004</v>
      </c>
    </row>
    <row r="365" spans="1:43" ht="11.25">
      <c r="A365" s="30" t="s">
        <v>457</v>
      </c>
      <c r="B365" s="30" t="s">
        <v>458</v>
      </c>
      <c r="C365" s="16" t="s">
        <v>459</v>
      </c>
      <c r="D365" s="19">
        <f aca="true" t="shared" si="316" ref="D365:AQ365">D367+D366</f>
        <v>-0.20000000000000018</v>
      </c>
      <c r="E365" s="19">
        <f t="shared" si="316"/>
        <v>-4</v>
      </c>
      <c r="F365" s="19">
        <f t="shared" si="316"/>
        <v>0</v>
      </c>
      <c r="G365" s="19">
        <f t="shared" si="316"/>
        <v>0</v>
      </c>
      <c r="H365" s="25">
        <f t="shared" si="316"/>
        <v>-4.2</v>
      </c>
      <c r="I365" s="19">
        <f t="shared" si="316"/>
        <v>0.04</v>
      </c>
      <c r="J365" s="19">
        <f t="shared" si="316"/>
        <v>1.77</v>
      </c>
      <c r="K365" s="19">
        <f t="shared" si="316"/>
        <v>0.77</v>
      </c>
      <c r="L365" s="19">
        <f t="shared" si="316"/>
        <v>-0.07</v>
      </c>
      <c r="M365" s="25">
        <f t="shared" si="316"/>
        <v>2.5100000000000002</v>
      </c>
      <c r="N365" s="19">
        <f t="shared" si="316"/>
        <v>-0.04000000000000001</v>
      </c>
      <c r="O365" s="19">
        <f t="shared" si="316"/>
        <v>2.6999999999999997</v>
      </c>
      <c r="P365" s="19">
        <f t="shared" si="316"/>
        <v>-0.14999999999999997</v>
      </c>
      <c r="Q365" s="19">
        <f t="shared" si="316"/>
        <v>-2.7</v>
      </c>
      <c r="R365" s="25">
        <f t="shared" si="316"/>
        <v>-0.19000000000000028</v>
      </c>
      <c r="S365" s="19">
        <f t="shared" si="316"/>
        <v>0.07999999999999995</v>
      </c>
      <c r="T365" s="19">
        <f t="shared" si="316"/>
        <v>-0.01</v>
      </c>
      <c r="U365" s="19">
        <f t="shared" si="316"/>
        <v>-0.13</v>
      </c>
      <c r="V365" s="19">
        <f t="shared" si="316"/>
        <v>4.24</v>
      </c>
      <c r="W365" s="25">
        <f t="shared" si="316"/>
        <v>4.18</v>
      </c>
      <c r="X365" s="19">
        <f t="shared" si="316"/>
        <v>12.83</v>
      </c>
      <c r="Y365" s="19">
        <f t="shared" si="316"/>
        <v>0.3</v>
      </c>
      <c r="Z365" s="19">
        <f t="shared" si="316"/>
        <v>24.15</v>
      </c>
      <c r="AA365" s="19">
        <f t="shared" si="316"/>
        <v>0.6499999999999999</v>
      </c>
      <c r="AB365" s="25">
        <f t="shared" si="316"/>
        <v>37.93</v>
      </c>
      <c r="AC365" s="19">
        <f t="shared" si="316"/>
        <v>0.01</v>
      </c>
      <c r="AD365" s="19">
        <f t="shared" si="316"/>
        <v>-4.78</v>
      </c>
      <c r="AE365" s="19">
        <f t="shared" si="316"/>
        <v>0.44</v>
      </c>
      <c r="AF365" s="19">
        <f t="shared" si="316"/>
        <v>28.77</v>
      </c>
      <c r="AG365" s="25">
        <f t="shared" si="316"/>
        <v>24.44</v>
      </c>
      <c r="AH365" s="21">
        <f t="shared" si="316"/>
        <v>2.94</v>
      </c>
      <c r="AI365" s="21">
        <f t="shared" si="316"/>
        <v>-4.24</v>
      </c>
      <c r="AJ365" s="21">
        <f t="shared" si="316"/>
        <v>0.47</v>
      </c>
      <c r="AK365" s="21">
        <f t="shared" si="316"/>
        <v>0.42</v>
      </c>
      <c r="AL365" s="26">
        <f t="shared" si="316"/>
        <v>-0.41000000000000075</v>
      </c>
      <c r="AM365" s="23">
        <f t="shared" si="316"/>
        <v>0.6</v>
      </c>
      <c r="AN365" s="23">
        <f t="shared" si="316"/>
        <v>0.77</v>
      </c>
      <c r="AO365" s="23">
        <f t="shared" si="316"/>
        <v>-2.1</v>
      </c>
      <c r="AP365" s="23">
        <f t="shared" si="316"/>
        <v>-0.08</v>
      </c>
      <c r="AQ365" s="26">
        <f t="shared" si="316"/>
        <v>-0.8099999999999999</v>
      </c>
    </row>
    <row r="366" spans="1:43" ht="11.25">
      <c r="A366" s="30" t="s">
        <v>504</v>
      </c>
      <c r="B366" s="30" t="s">
        <v>494</v>
      </c>
      <c r="C366" s="16" t="s">
        <v>493</v>
      </c>
      <c r="D366" s="19">
        <f aca="true" t="shared" si="317" ref="D366:M367">D369</f>
        <v>0</v>
      </c>
      <c r="E366" s="19">
        <f t="shared" si="317"/>
        <v>0</v>
      </c>
      <c r="F366" s="19">
        <f t="shared" si="317"/>
        <v>0</v>
      </c>
      <c r="G366" s="19">
        <f t="shared" si="317"/>
        <v>0</v>
      </c>
      <c r="H366" s="25">
        <f t="shared" si="317"/>
        <v>0</v>
      </c>
      <c r="I366" s="19">
        <f t="shared" si="317"/>
        <v>0</v>
      </c>
      <c r="J366" s="19">
        <f t="shared" si="317"/>
        <v>0</v>
      </c>
      <c r="K366" s="19">
        <f t="shared" si="317"/>
        <v>0</v>
      </c>
      <c r="L366" s="19">
        <f t="shared" si="317"/>
        <v>0</v>
      </c>
      <c r="M366" s="25">
        <f t="shared" si="317"/>
        <v>0</v>
      </c>
      <c r="N366" s="19">
        <f>N369</f>
        <v>0.05</v>
      </c>
      <c r="O366" s="19">
        <f aca="true" t="shared" si="318" ref="O366:R367">O369</f>
        <v>2.88</v>
      </c>
      <c r="P366" s="19">
        <f t="shared" si="318"/>
        <v>0.45</v>
      </c>
      <c r="Q366" s="19">
        <f t="shared" si="318"/>
        <v>-2.7</v>
      </c>
      <c r="R366" s="25">
        <f t="shared" si="318"/>
        <v>0.6799999999999997</v>
      </c>
      <c r="S366" s="19">
        <f>S369</f>
        <v>0.02</v>
      </c>
      <c r="T366" s="19">
        <f aca="true" t="shared" si="319" ref="T366:W367">T369</f>
        <v>-0.01</v>
      </c>
      <c r="U366" s="19">
        <f t="shared" si="319"/>
        <v>0.19</v>
      </c>
      <c r="V366" s="19">
        <f t="shared" si="319"/>
        <v>3.8800000000000003</v>
      </c>
      <c r="W366" s="25">
        <f t="shared" si="319"/>
        <v>4.08</v>
      </c>
      <c r="X366" s="19">
        <f>X369</f>
        <v>0.64</v>
      </c>
      <c r="Y366" s="19">
        <f aca="true" t="shared" si="320" ref="Y366:AQ367">Y369</f>
        <v>0.09</v>
      </c>
      <c r="Z366" s="19">
        <f t="shared" si="320"/>
        <v>0</v>
      </c>
      <c r="AA366" s="19">
        <f t="shared" si="320"/>
        <v>-0.69</v>
      </c>
      <c r="AB366" s="25">
        <f t="shared" si="320"/>
        <v>0.040000000000000036</v>
      </c>
      <c r="AC366" s="19">
        <f t="shared" si="320"/>
        <v>0.01</v>
      </c>
      <c r="AD366" s="19">
        <f t="shared" si="320"/>
        <v>-0.05</v>
      </c>
      <c r="AE366" s="19">
        <f t="shared" si="320"/>
        <v>0</v>
      </c>
      <c r="AF366" s="19">
        <f t="shared" si="320"/>
        <v>0</v>
      </c>
      <c r="AG366" s="25">
        <f t="shared" si="320"/>
        <v>-0.04</v>
      </c>
      <c r="AH366" s="21">
        <f t="shared" si="320"/>
        <v>-0.03</v>
      </c>
      <c r="AI366" s="21">
        <f t="shared" si="320"/>
        <v>-0.53</v>
      </c>
      <c r="AJ366" s="21">
        <f t="shared" si="320"/>
        <v>0.01</v>
      </c>
      <c r="AK366" s="21">
        <f t="shared" si="320"/>
        <v>-0.02</v>
      </c>
      <c r="AL366" s="26">
        <f t="shared" si="320"/>
        <v>-0.5700000000000001</v>
      </c>
      <c r="AM366" s="23">
        <f t="shared" si="320"/>
        <v>0</v>
      </c>
      <c r="AN366" s="23">
        <f t="shared" si="320"/>
        <v>0.11</v>
      </c>
      <c r="AO366" s="23">
        <f t="shared" si="320"/>
        <v>-0.13</v>
      </c>
      <c r="AP366" s="23">
        <f t="shared" si="320"/>
        <v>0</v>
      </c>
      <c r="AQ366" s="26">
        <f t="shared" si="320"/>
        <v>-0.020000000000000004</v>
      </c>
    </row>
    <row r="367" spans="1:43" ht="11.25">
      <c r="A367" s="30" t="s">
        <v>465</v>
      </c>
      <c r="B367" s="30" t="s">
        <v>466</v>
      </c>
      <c r="C367" s="16" t="s">
        <v>467</v>
      </c>
      <c r="D367" s="19">
        <f t="shared" si="317"/>
        <v>-0.20000000000000018</v>
      </c>
      <c r="E367" s="19">
        <f t="shared" si="317"/>
        <v>-4</v>
      </c>
      <c r="F367" s="19">
        <f t="shared" si="317"/>
        <v>0</v>
      </c>
      <c r="G367" s="19">
        <f t="shared" si="317"/>
        <v>0</v>
      </c>
      <c r="H367" s="25">
        <f t="shared" si="317"/>
        <v>-4.2</v>
      </c>
      <c r="I367" s="19">
        <f t="shared" si="317"/>
        <v>0.04</v>
      </c>
      <c r="J367" s="19">
        <f t="shared" si="317"/>
        <v>1.77</v>
      </c>
      <c r="K367" s="19">
        <f t="shared" si="317"/>
        <v>0.77</v>
      </c>
      <c r="L367" s="19">
        <f t="shared" si="317"/>
        <v>-0.07</v>
      </c>
      <c r="M367" s="25">
        <f t="shared" si="317"/>
        <v>2.5100000000000002</v>
      </c>
      <c r="N367" s="19">
        <f>N370</f>
        <v>-0.09000000000000001</v>
      </c>
      <c r="O367" s="19">
        <f t="shared" si="318"/>
        <v>-0.18</v>
      </c>
      <c r="P367" s="19">
        <f t="shared" si="318"/>
        <v>-0.6</v>
      </c>
      <c r="Q367" s="19">
        <f t="shared" si="318"/>
        <v>0</v>
      </c>
      <c r="R367" s="25">
        <f t="shared" si="318"/>
        <v>-0.87</v>
      </c>
      <c r="S367" s="19">
        <f>S370</f>
        <v>0.05999999999999994</v>
      </c>
      <c r="T367" s="19">
        <f t="shared" si="319"/>
        <v>0</v>
      </c>
      <c r="U367" s="19">
        <f t="shared" si="319"/>
        <v>-0.32</v>
      </c>
      <c r="V367" s="19">
        <f t="shared" si="319"/>
        <v>0.36</v>
      </c>
      <c r="W367" s="25">
        <f t="shared" si="319"/>
        <v>0.09999999999999992</v>
      </c>
      <c r="X367" s="19">
        <f>X370</f>
        <v>12.19</v>
      </c>
      <c r="Y367" s="19">
        <f t="shared" si="320"/>
        <v>0.21</v>
      </c>
      <c r="Z367" s="19">
        <f t="shared" si="320"/>
        <v>24.15</v>
      </c>
      <c r="AA367" s="19">
        <f t="shared" si="320"/>
        <v>1.3399999999999999</v>
      </c>
      <c r="AB367" s="25">
        <f t="shared" si="320"/>
        <v>37.89</v>
      </c>
      <c r="AC367" s="19">
        <f t="shared" si="320"/>
        <v>0</v>
      </c>
      <c r="AD367" s="19">
        <f t="shared" si="320"/>
        <v>-4.73</v>
      </c>
      <c r="AE367" s="19">
        <f t="shared" si="320"/>
        <v>0.44</v>
      </c>
      <c r="AF367" s="19">
        <f t="shared" si="320"/>
        <v>28.77</v>
      </c>
      <c r="AG367" s="25">
        <f t="shared" si="320"/>
        <v>24.48</v>
      </c>
      <c r="AH367" s="21">
        <f t="shared" si="320"/>
        <v>2.9699999999999998</v>
      </c>
      <c r="AI367" s="21">
        <f t="shared" si="320"/>
        <v>-3.7100000000000004</v>
      </c>
      <c r="AJ367" s="21">
        <f t="shared" si="320"/>
        <v>0.45999999999999996</v>
      </c>
      <c r="AK367" s="21">
        <f t="shared" si="320"/>
        <v>0.44</v>
      </c>
      <c r="AL367" s="26">
        <f t="shared" si="320"/>
        <v>0.1599999999999993</v>
      </c>
      <c r="AM367" s="23">
        <f t="shared" si="320"/>
        <v>0.6</v>
      </c>
      <c r="AN367" s="23">
        <f t="shared" si="320"/>
        <v>0.66</v>
      </c>
      <c r="AO367" s="23">
        <f t="shared" si="320"/>
        <v>-1.97</v>
      </c>
      <c r="AP367" s="23">
        <f t="shared" si="320"/>
        <v>-0.08</v>
      </c>
      <c r="AQ367" s="26">
        <f t="shared" si="320"/>
        <v>-0.7899999999999999</v>
      </c>
    </row>
    <row r="368" spans="1:43" ht="11.25" customHeight="1">
      <c r="A368" s="30" t="s">
        <v>468</v>
      </c>
      <c r="B368" s="30" t="s">
        <v>461</v>
      </c>
      <c r="C368" s="16" t="s">
        <v>462</v>
      </c>
      <c r="D368" s="19">
        <f aca="true" t="shared" si="321" ref="D368:AQ368">D369+D370</f>
        <v>-0.20000000000000018</v>
      </c>
      <c r="E368" s="19">
        <f t="shared" si="321"/>
        <v>-4</v>
      </c>
      <c r="F368" s="19">
        <f t="shared" si="321"/>
        <v>0</v>
      </c>
      <c r="G368" s="19">
        <f t="shared" si="321"/>
        <v>0</v>
      </c>
      <c r="H368" s="25">
        <f t="shared" si="321"/>
        <v>-4.2</v>
      </c>
      <c r="I368" s="19">
        <f t="shared" si="321"/>
        <v>0.04</v>
      </c>
      <c r="J368" s="19">
        <f t="shared" si="321"/>
        <v>1.77</v>
      </c>
      <c r="K368" s="19">
        <f t="shared" si="321"/>
        <v>0.77</v>
      </c>
      <c r="L368" s="19">
        <f t="shared" si="321"/>
        <v>-0.07</v>
      </c>
      <c r="M368" s="25">
        <f t="shared" si="321"/>
        <v>2.5100000000000002</v>
      </c>
      <c r="N368" s="19">
        <f t="shared" si="321"/>
        <v>-0.04000000000000001</v>
      </c>
      <c r="O368" s="19">
        <f t="shared" si="321"/>
        <v>2.6999999999999997</v>
      </c>
      <c r="P368" s="19">
        <f t="shared" si="321"/>
        <v>-0.14999999999999997</v>
      </c>
      <c r="Q368" s="19">
        <f t="shared" si="321"/>
        <v>-2.7</v>
      </c>
      <c r="R368" s="25">
        <f t="shared" si="321"/>
        <v>-0.19000000000000028</v>
      </c>
      <c r="S368" s="19">
        <f t="shared" si="321"/>
        <v>0.07999999999999995</v>
      </c>
      <c r="T368" s="19">
        <f t="shared" si="321"/>
        <v>-0.01</v>
      </c>
      <c r="U368" s="19">
        <f t="shared" si="321"/>
        <v>-0.13</v>
      </c>
      <c r="V368" s="19">
        <f t="shared" si="321"/>
        <v>4.24</v>
      </c>
      <c r="W368" s="25">
        <f t="shared" si="321"/>
        <v>4.18</v>
      </c>
      <c r="X368" s="19">
        <f t="shared" si="321"/>
        <v>12.83</v>
      </c>
      <c r="Y368" s="19">
        <f t="shared" si="321"/>
        <v>0.3</v>
      </c>
      <c r="Z368" s="19">
        <f t="shared" si="321"/>
        <v>24.15</v>
      </c>
      <c r="AA368" s="19">
        <f t="shared" si="321"/>
        <v>0.6499999999999999</v>
      </c>
      <c r="AB368" s="25">
        <f t="shared" si="321"/>
        <v>37.93</v>
      </c>
      <c r="AC368" s="19">
        <f t="shared" si="321"/>
        <v>0.01</v>
      </c>
      <c r="AD368" s="19">
        <f t="shared" si="321"/>
        <v>-4.78</v>
      </c>
      <c r="AE368" s="19">
        <f t="shared" si="321"/>
        <v>0.44</v>
      </c>
      <c r="AF368" s="19">
        <f t="shared" si="321"/>
        <v>28.77</v>
      </c>
      <c r="AG368" s="25">
        <f t="shared" si="321"/>
        <v>24.44</v>
      </c>
      <c r="AH368" s="21">
        <f t="shared" si="321"/>
        <v>2.94</v>
      </c>
      <c r="AI368" s="21">
        <f t="shared" si="321"/>
        <v>-4.24</v>
      </c>
      <c r="AJ368" s="21">
        <f t="shared" si="321"/>
        <v>0.47</v>
      </c>
      <c r="AK368" s="21">
        <f t="shared" si="321"/>
        <v>0.42</v>
      </c>
      <c r="AL368" s="26">
        <f t="shared" si="321"/>
        <v>-0.41000000000000075</v>
      </c>
      <c r="AM368" s="23">
        <f t="shared" si="321"/>
        <v>0.6</v>
      </c>
      <c r="AN368" s="23">
        <f t="shared" si="321"/>
        <v>0.77</v>
      </c>
      <c r="AO368" s="23">
        <f t="shared" si="321"/>
        <v>-2.1</v>
      </c>
      <c r="AP368" s="23">
        <f t="shared" si="321"/>
        <v>-0.08</v>
      </c>
      <c r="AQ368" s="26">
        <f t="shared" si="321"/>
        <v>-0.8099999999999999</v>
      </c>
    </row>
    <row r="369" spans="1:43" ht="11.25">
      <c r="A369" s="30" t="s">
        <v>497</v>
      </c>
      <c r="B369" s="30" t="s">
        <v>498</v>
      </c>
      <c r="C369" s="16" t="s">
        <v>499</v>
      </c>
      <c r="D369" s="17">
        <v>0</v>
      </c>
      <c r="E369" s="17">
        <v>0</v>
      </c>
      <c r="F369" s="17">
        <v>0</v>
      </c>
      <c r="G369" s="17">
        <v>0</v>
      </c>
      <c r="H369" s="37">
        <f>SUM(D369:G369)</f>
        <v>0</v>
      </c>
      <c r="I369" s="17">
        <v>0</v>
      </c>
      <c r="J369" s="17">
        <v>0</v>
      </c>
      <c r="K369" s="17">
        <v>0</v>
      </c>
      <c r="L369" s="17">
        <v>0</v>
      </c>
      <c r="M369" s="37">
        <f>SUM(I369:L369)</f>
        <v>0</v>
      </c>
      <c r="N369" s="17">
        <v>0.05</v>
      </c>
      <c r="O369" s="17">
        <v>2.88</v>
      </c>
      <c r="P369" s="17">
        <v>0.45</v>
      </c>
      <c r="Q369" s="17">
        <v>-2.7</v>
      </c>
      <c r="R369" s="37">
        <f>SUM(N369:Q369)</f>
        <v>0.6799999999999997</v>
      </c>
      <c r="S369" s="17">
        <v>0.02</v>
      </c>
      <c r="T369" s="17">
        <v>-0.01</v>
      </c>
      <c r="U369" s="17">
        <v>0.19</v>
      </c>
      <c r="V369" s="17">
        <v>3.8800000000000003</v>
      </c>
      <c r="W369" s="37">
        <f>SUM(S369:V369)</f>
        <v>4.08</v>
      </c>
      <c r="X369" s="17">
        <v>0.64</v>
      </c>
      <c r="Y369" s="17">
        <v>0.09</v>
      </c>
      <c r="Z369" s="17">
        <v>0</v>
      </c>
      <c r="AA369" s="17">
        <v>-0.69</v>
      </c>
      <c r="AB369" s="37">
        <f>SUM(X369:AA369)</f>
        <v>0.040000000000000036</v>
      </c>
      <c r="AC369" s="17">
        <v>0.01</v>
      </c>
      <c r="AD369" s="17">
        <v>-0.05</v>
      </c>
      <c r="AE369" s="17">
        <v>0</v>
      </c>
      <c r="AF369" s="17">
        <v>0</v>
      </c>
      <c r="AG369" s="20">
        <f>SUM(AC369:AF369)</f>
        <v>-0.04</v>
      </c>
      <c r="AH369" s="27">
        <v>-0.03</v>
      </c>
      <c r="AI369" s="27">
        <v>-0.53</v>
      </c>
      <c r="AJ369" s="27">
        <v>0.01</v>
      </c>
      <c r="AK369" s="27">
        <v>-0.02</v>
      </c>
      <c r="AL369" s="22">
        <f>SUM(AH369:AK369)</f>
        <v>-0.5700000000000001</v>
      </c>
      <c r="AM369" s="23">
        <v>0</v>
      </c>
      <c r="AN369" s="23">
        <v>0.11</v>
      </c>
      <c r="AO369" s="23">
        <v>-0.13</v>
      </c>
      <c r="AP369" s="23"/>
      <c r="AQ369" s="22">
        <f>SUM(AM369:AP369)</f>
        <v>-0.020000000000000004</v>
      </c>
    </row>
    <row r="370" spans="1:43" ht="11.25">
      <c r="A370" s="30" t="s">
        <v>508</v>
      </c>
      <c r="B370" s="30" t="s">
        <v>470</v>
      </c>
      <c r="C370" s="16" t="s">
        <v>471</v>
      </c>
      <c r="D370" s="17">
        <v>-0.20000000000000018</v>
      </c>
      <c r="E370" s="17">
        <v>-4</v>
      </c>
      <c r="F370" s="17">
        <v>0</v>
      </c>
      <c r="G370" s="17">
        <v>0</v>
      </c>
      <c r="H370" s="37">
        <f>SUM(D370:G370)</f>
        <v>-4.2</v>
      </c>
      <c r="I370" s="17">
        <v>0.04</v>
      </c>
      <c r="J370" s="17">
        <v>1.77</v>
      </c>
      <c r="K370" s="17">
        <v>0.77</v>
      </c>
      <c r="L370" s="17">
        <v>-0.07</v>
      </c>
      <c r="M370" s="37">
        <f>SUM(I370:L370)</f>
        <v>2.5100000000000002</v>
      </c>
      <c r="N370" s="17">
        <v>-0.09000000000000001</v>
      </c>
      <c r="O370" s="17">
        <v>-0.18</v>
      </c>
      <c r="P370" s="17">
        <v>-0.6</v>
      </c>
      <c r="Q370" s="17">
        <v>0</v>
      </c>
      <c r="R370" s="37">
        <f>SUM(N370:Q370)</f>
        <v>-0.87</v>
      </c>
      <c r="S370" s="17">
        <v>0.05999999999999994</v>
      </c>
      <c r="T370" s="17">
        <v>0</v>
      </c>
      <c r="U370" s="17">
        <v>-0.32</v>
      </c>
      <c r="V370" s="17">
        <v>0.36</v>
      </c>
      <c r="W370" s="37">
        <f>SUM(S370:V370)</f>
        <v>0.09999999999999992</v>
      </c>
      <c r="X370" s="17">
        <v>12.19</v>
      </c>
      <c r="Y370" s="17">
        <v>0.21</v>
      </c>
      <c r="Z370" s="17">
        <v>24.15</v>
      </c>
      <c r="AA370" s="17">
        <v>1.3399999999999999</v>
      </c>
      <c r="AB370" s="37">
        <f>SUM(X370:AA370)</f>
        <v>37.89</v>
      </c>
      <c r="AC370" s="17">
        <v>0</v>
      </c>
      <c r="AD370" s="17">
        <v>-4.73</v>
      </c>
      <c r="AE370" s="17">
        <v>0.44</v>
      </c>
      <c r="AF370" s="17">
        <v>28.77</v>
      </c>
      <c r="AG370" s="20">
        <f>SUM(AC370:AF370)</f>
        <v>24.48</v>
      </c>
      <c r="AH370" s="27">
        <v>2.9699999999999998</v>
      </c>
      <c r="AI370" s="27">
        <v>-3.7100000000000004</v>
      </c>
      <c r="AJ370" s="27">
        <v>0.45999999999999996</v>
      </c>
      <c r="AK370" s="27">
        <v>0.44</v>
      </c>
      <c r="AL370" s="22">
        <f>SUM(AH370:AK370)</f>
        <v>0.1599999999999993</v>
      </c>
      <c r="AM370" s="23">
        <v>0.6</v>
      </c>
      <c r="AN370" s="23">
        <v>0.66</v>
      </c>
      <c r="AO370" s="23">
        <v>-1.97</v>
      </c>
      <c r="AP370" s="23">
        <v>-0.08</v>
      </c>
      <c r="AQ370" s="22">
        <f>SUM(AM370:AP370)</f>
        <v>-0.7899999999999999</v>
      </c>
    </row>
    <row r="371" spans="1:43" ht="11.25">
      <c r="A371" s="36" t="s">
        <v>500</v>
      </c>
      <c r="B371" s="36" t="s">
        <v>501</v>
      </c>
      <c r="C371" s="16" t="s">
        <v>502</v>
      </c>
      <c r="D371" s="19">
        <f aca="true" t="shared" si="322" ref="D371:AQ371">D372+D374+D377+D380</f>
        <v>-27.680000000000003</v>
      </c>
      <c r="E371" s="19">
        <f t="shared" si="322"/>
        <v>1.17</v>
      </c>
      <c r="F371" s="19">
        <f t="shared" si="322"/>
        <v>-48.839999999999996</v>
      </c>
      <c r="G371" s="19">
        <f t="shared" si="322"/>
        <v>22.310000000000002</v>
      </c>
      <c r="H371" s="25">
        <f t="shared" si="322"/>
        <v>-53.03999999999998</v>
      </c>
      <c r="I371" s="19">
        <f t="shared" si="322"/>
        <v>73.28</v>
      </c>
      <c r="J371" s="19">
        <f t="shared" si="322"/>
        <v>79.22</v>
      </c>
      <c r="K371" s="19">
        <f t="shared" si="322"/>
        <v>71.56</v>
      </c>
      <c r="L371" s="19">
        <f t="shared" si="322"/>
        <v>81.46000000000001</v>
      </c>
      <c r="M371" s="25">
        <f t="shared" si="322"/>
        <v>305.52</v>
      </c>
      <c r="N371" s="19">
        <f t="shared" si="322"/>
        <v>9.370000000000006</v>
      </c>
      <c r="O371" s="19">
        <f t="shared" si="322"/>
        <v>130.92</v>
      </c>
      <c r="P371" s="19">
        <f t="shared" si="322"/>
        <v>126.74000000000001</v>
      </c>
      <c r="Q371" s="19">
        <f t="shared" si="322"/>
        <v>94.36000000000001</v>
      </c>
      <c r="R371" s="25">
        <f t="shared" si="322"/>
        <v>361.39</v>
      </c>
      <c r="S371" s="19">
        <f t="shared" si="322"/>
        <v>145.1</v>
      </c>
      <c r="T371" s="19">
        <f t="shared" si="322"/>
        <v>92.62</v>
      </c>
      <c r="U371" s="19">
        <f t="shared" si="322"/>
        <v>4.179999999999993</v>
      </c>
      <c r="V371" s="19">
        <f t="shared" si="322"/>
        <v>224.11</v>
      </c>
      <c r="W371" s="25">
        <f t="shared" si="322"/>
        <v>466.01</v>
      </c>
      <c r="X371" s="19">
        <f t="shared" si="322"/>
        <v>52.230000000000004</v>
      </c>
      <c r="Y371" s="19">
        <f t="shared" si="322"/>
        <v>-3.6800000000000104</v>
      </c>
      <c r="Z371" s="19">
        <f t="shared" si="322"/>
        <v>143.17999999999998</v>
      </c>
      <c r="AA371" s="19">
        <f t="shared" si="322"/>
        <v>16.779999999999987</v>
      </c>
      <c r="AB371" s="25">
        <f t="shared" si="322"/>
        <v>208.50999999999996</v>
      </c>
      <c r="AC371" s="19">
        <f t="shared" si="322"/>
        <v>-1.880000000000006</v>
      </c>
      <c r="AD371" s="19">
        <f t="shared" si="322"/>
        <v>-4.109999999999992</v>
      </c>
      <c r="AE371" s="19">
        <f t="shared" si="322"/>
        <v>-52.32</v>
      </c>
      <c r="AF371" s="19">
        <f t="shared" si="322"/>
        <v>80.81</v>
      </c>
      <c r="AG371" s="25">
        <f t="shared" si="322"/>
        <v>22.5</v>
      </c>
      <c r="AH371" s="21">
        <f t="shared" si="322"/>
        <v>-21.65</v>
      </c>
      <c r="AI371" s="21">
        <f t="shared" si="322"/>
        <v>-15.150000000000002</v>
      </c>
      <c r="AJ371" s="21">
        <f t="shared" si="322"/>
        <v>43.16</v>
      </c>
      <c r="AK371" s="21">
        <f t="shared" si="322"/>
        <v>13.650000000000006</v>
      </c>
      <c r="AL371" s="26">
        <f t="shared" si="322"/>
        <v>20.009999999999998</v>
      </c>
      <c r="AM371" s="23">
        <f t="shared" si="322"/>
        <v>-20.92</v>
      </c>
      <c r="AN371" s="23">
        <f t="shared" si="322"/>
        <v>4.8299999999999965</v>
      </c>
      <c r="AO371" s="23">
        <f t="shared" si="322"/>
        <v>54.61999999999999</v>
      </c>
      <c r="AP371" s="23">
        <f t="shared" si="322"/>
        <v>93.44</v>
      </c>
      <c r="AQ371" s="26">
        <f t="shared" si="322"/>
        <v>131.97</v>
      </c>
    </row>
    <row r="372" spans="1:43" ht="11.25">
      <c r="A372" s="30" t="s">
        <v>509</v>
      </c>
      <c r="B372" s="30" t="s">
        <v>510</v>
      </c>
      <c r="C372" s="16" t="s">
        <v>511</v>
      </c>
      <c r="D372" s="19">
        <f aca="true" t="shared" si="323" ref="D372:AQ372">D373</f>
        <v>-5.85</v>
      </c>
      <c r="E372" s="19">
        <f t="shared" si="323"/>
        <v>-1.42</v>
      </c>
      <c r="F372" s="19">
        <f t="shared" si="323"/>
        <v>-6.14</v>
      </c>
      <c r="G372" s="19">
        <f t="shared" si="323"/>
        <v>-1.45</v>
      </c>
      <c r="H372" s="25">
        <f t="shared" si="323"/>
        <v>-14.86</v>
      </c>
      <c r="I372" s="19">
        <f t="shared" si="323"/>
        <v>28.229999999999997</v>
      </c>
      <c r="J372" s="19">
        <f t="shared" si="323"/>
        <v>-1.36</v>
      </c>
      <c r="K372" s="19">
        <f t="shared" si="323"/>
        <v>27.470000000000002</v>
      </c>
      <c r="L372" s="19">
        <f t="shared" si="323"/>
        <v>-1.41</v>
      </c>
      <c r="M372" s="25">
        <f t="shared" si="323"/>
        <v>52.93000000000001</v>
      </c>
      <c r="N372" s="19">
        <f t="shared" si="323"/>
        <v>-2.88</v>
      </c>
      <c r="O372" s="19">
        <f t="shared" si="323"/>
        <v>55.68</v>
      </c>
      <c r="P372" s="19">
        <f t="shared" si="323"/>
        <v>78.21</v>
      </c>
      <c r="Q372" s="19">
        <f t="shared" si="323"/>
        <v>-1.8</v>
      </c>
      <c r="R372" s="25">
        <f t="shared" si="323"/>
        <v>129.20999999999998</v>
      </c>
      <c r="S372" s="19">
        <f t="shared" si="323"/>
        <v>76.22</v>
      </c>
      <c r="T372" s="19">
        <f t="shared" si="323"/>
        <v>-6.64</v>
      </c>
      <c r="U372" s="19">
        <f t="shared" si="323"/>
        <v>-1.38</v>
      </c>
      <c r="V372" s="19">
        <f t="shared" si="323"/>
        <v>70.31</v>
      </c>
      <c r="W372" s="25">
        <f t="shared" si="323"/>
        <v>138.51</v>
      </c>
      <c r="X372" s="19">
        <f t="shared" si="323"/>
        <v>-3.33</v>
      </c>
      <c r="Y372" s="19">
        <f t="shared" si="323"/>
        <v>-6.56</v>
      </c>
      <c r="Z372" s="19">
        <f t="shared" si="323"/>
        <v>-5.05</v>
      </c>
      <c r="AA372" s="19">
        <f t="shared" si="323"/>
        <v>-6.67</v>
      </c>
      <c r="AB372" s="25">
        <f t="shared" si="323"/>
        <v>-21.61</v>
      </c>
      <c r="AC372" s="19">
        <f t="shared" si="323"/>
        <v>-6.87</v>
      </c>
      <c r="AD372" s="19">
        <f t="shared" si="323"/>
        <v>-6.72</v>
      </c>
      <c r="AE372" s="19">
        <f t="shared" si="323"/>
        <v>-9.35</v>
      </c>
      <c r="AF372" s="19">
        <f t="shared" si="323"/>
        <v>-6.33</v>
      </c>
      <c r="AG372" s="25">
        <f t="shared" si="323"/>
        <v>-29.269999999999996</v>
      </c>
      <c r="AH372" s="21">
        <f t="shared" si="323"/>
        <v>-10.96</v>
      </c>
      <c r="AI372" s="21">
        <f t="shared" si="323"/>
        <v>-6.14</v>
      </c>
      <c r="AJ372" s="21">
        <f t="shared" si="323"/>
        <v>-10.88</v>
      </c>
      <c r="AK372" s="21">
        <f t="shared" si="323"/>
        <v>-7.18</v>
      </c>
      <c r="AL372" s="26">
        <f t="shared" si="323"/>
        <v>-35.160000000000004</v>
      </c>
      <c r="AM372" s="23">
        <f t="shared" si="323"/>
        <v>-14.25</v>
      </c>
      <c r="AN372" s="23">
        <f t="shared" si="323"/>
        <v>-7.33</v>
      </c>
      <c r="AO372" s="23">
        <f t="shared" si="323"/>
        <v>-18.19</v>
      </c>
      <c r="AP372" s="23">
        <f t="shared" si="323"/>
        <v>2.86</v>
      </c>
      <c r="AQ372" s="26">
        <f t="shared" si="323"/>
        <v>-36.91</v>
      </c>
    </row>
    <row r="373" spans="1:43" ht="11.25" customHeight="1">
      <c r="A373" s="16" t="s">
        <v>512</v>
      </c>
      <c r="B373" s="16" t="s">
        <v>513</v>
      </c>
      <c r="C373" s="16" t="s">
        <v>514</v>
      </c>
      <c r="D373" s="38">
        <v>-5.85</v>
      </c>
      <c r="E373" s="38">
        <v>-1.42</v>
      </c>
      <c r="F373" s="38">
        <v>-6.14</v>
      </c>
      <c r="G373" s="38">
        <v>-1.45</v>
      </c>
      <c r="H373" s="37">
        <f>SUM(D373:G373)</f>
        <v>-14.86</v>
      </c>
      <c r="I373" s="38">
        <v>28.229999999999997</v>
      </c>
      <c r="J373" s="38">
        <v>-1.36</v>
      </c>
      <c r="K373" s="38">
        <v>27.470000000000002</v>
      </c>
      <c r="L373" s="38">
        <v>-1.41</v>
      </c>
      <c r="M373" s="37">
        <f>SUM(I373:L373)</f>
        <v>52.93000000000001</v>
      </c>
      <c r="N373" s="38">
        <v>-2.88</v>
      </c>
      <c r="O373" s="38">
        <v>55.68</v>
      </c>
      <c r="P373" s="38">
        <v>78.21</v>
      </c>
      <c r="Q373" s="38">
        <v>-1.8</v>
      </c>
      <c r="R373" s="37">
        <f>SUM(N373:Q373)</f>
        <v>129.20999999999998</v>
      </c>
      <c r="S373" s="38">
        <v>76.22</v>
      </c>
      <c r="T373" s="38">
        <v>-6.64</v>
      </c>
      <c r="U373" s="38">
        <v>-1.38</v>
      </c>
      <c r="V373" s="38">
        <v>70.31</v>
      </c>
      <c r="W373" s="37">
        <f>SUM(S373:V373)</f>
        <v>138.51</v>
      </c>
      <c r="X373" s="38">
        <v>-3.33</v>
      </c>
      <c r="Y373" s="38">
        <v>-6.56</v>
      </c>
      <c r="Z373" s="38">
        <v>-5.05</v>
      </c>
      <c r="AA373" s="38">
        <v>-6.67</v>
      </c>
      <c r="AB373" s="37">
        <f>SUM(X373:AA373)</f>
        <v>-21.61</v>
      </c>
      <c r="AC373" s="38">
        <v>-6.87</v>
      </c>
      <c r="AD373" s="38">
        <v>-6.72</v>
      </c>
      <c r="AE373" s="38">
        <v>-9.35</v>
      </c>
      <c r="AF373" s="38">
        <v>-6.33</v>
      </c>
      <c r="AG373" s="20">
        <f>SUM(AC373:AF373)</f>
        <v>-29.269999999999996</v>
      </c>
      <c r="AH373" s="39">
        <v>-10.96</v>
      </c>
      <c r="AI373" s="39">
        <v>-6.14</v>
      </c>
      <c r="AJ373" s="39">
        <v>-10.88</v>
      </c>
      <c r="AK373" s="39">
        <v>-7.18</v>
      </c>
      <c r="AL373" s="22">
        <f>SUM(AH373:AK373)</f>
        <v>-35.160000000000004</v>
      </c>
      <c r="AM373" s="23">
        <v>-14.25</v>
      </c>
      <c r="AN373" s="23">
        <v>-7.33</v>
      </c>
      <c r="AO373" s="23">
        <v>-18.19</v>
      </c>
      <c r="AP373" s="23">
        <v>2.86</v>
      </c>
      <c r="AQ373" s="22">
        <f>SUM(AM373:AP373)</f>
        <v>-36.91</v>
      </c>
    </row>
    <row r="374" spans="1:43" ht="11.25" customHeight="1">
      <c r="A374" s="30" t="s">
        <v>454</v>
      </c>
      <c r="B374" s="30" t="s">
        <v>503</v>
      </c>
      <c r="C374" s="16" t="s">
        <v>456</v>
      </c>
      <c r="D374" s="19">
        <f aca="true" t="shared" si="324" ref="D374:AQ374">D375+D376</f>
        <v>-35.099999999999994</v>
      </c>
      <c r="E374" s="19">
        <f t="shared" si="324"/>
        <v>-4.560000000000002</v>
      </c>
      <c r="F374" s="19">
        <f t="shared" si="324"/>
        <v>-35.93</v>
      </c>
      <c r="G374" s="19">
        <f t="shared" si="324"/>
        <v>20.659999999999997</v>
      </c>
      <c r="H374" s="25">
        <f t="shared" si="324"/>
        <v>-54.93</v>
      </c>
      <c r="I374" s="19">
        <f t="shared" si="324"/>
        <v>-18.6</v>
      </c>
      <c r="J374" s="19">
        <f t="shared" si="324"/>
        <v>41.720000000000006</v>
      </c>
      <c r="K374" s="19">
        <f t="shared" si="324"/>
        <v>-21.68</v>
      </c>
      <c r="L374" s="19">
        <f t="shared" si="324"/>
        <v>32.41</v>
      </c>
      <c r="M374" s="25">
        <f t="shared" si="324"/>
        <v>33.849999999999994</v>
      </c>
      <c r="N374" s="19">
        <f t="shared" si="324"/>
        <v>13.12</v>
      </c>
      <c r="O374" s="19">
        <f t="shared" si="324"/>
        <v>28.240000000000002</v>
      </c>
      <c r="P374" s="19">
        <f t="shared" si="324"/>
        <v>18.630000000000003</v>
      </c>
      <c r="Q374" s="19">
        <f t="shared" si="324"/>
        <v>30.09</v>
      </c>
      <c r="R374" s="25">
        <f t="shared" si="324"/>
        <v>90.08000000000001</v>
      </c>
      <c r="S374" s="19">
        <f t="shared" si="324"/>
        <v>33.05</v>
      </c>
      <c r="T374" s="19">
        <f t="shared" si="324"/>
        <v>19.319999999999993</v>
      </c>
      <c r="U374" s="19">
        <f t="shared" si="324"/>
        <v>-29.320000000000004</v>
      </c>
      <c r="V374" s="19">
        <f t="shared" si="324"/>
        <v>15.7</v>
      </c>
      <c r="W374" s="25">
        <f t="shared" si="324"/>
        <v>38.749999999999986</v>
      </c>
      <c r="X374" s="19">
        <f t="shared" si="324"/>
        <v>0.3000000000000007</v>
      </c>
      <c r="Y374" s="19">
        <f t="shared" si="324"/>
        <v>19.249999999999996</v>
      </c>
      <c r="Z374" s="19">
        <f t="shared" si="324"/>
        <v>35.11</v>
      </c>
      <c r="AA374" s="19">
        <f t="shared" si="324"/>
        <v>-16.160000000000004</v>
      </c>
      <c r="AB374" s="25">
        <f t="shared" si="324"/>
        <v>38.49999999999999</v>
      </c>
      <c r="AC374" s="19">
        <f t="shared" si="324"/>
        <v>-8.82</v>
      </c>
      <c r="AD374" s="19">
        <f t="shared" si="324"/>
        <v>-14.779999999999996</v>
      </c>
      <c r="AE374" s="19">
        <f t="shared" si="324"/>
        <v>-29.29</v>
      </c>
      <c r="AF374" s="19">
        <f t="shared" si="324"/>
        <v>-68.34</v>
      </c>
      <c r="AG374" s="25">
        <f t="shared" si="324"/>
        <v>-121.23</v>
      </c>
      <c r="AH374" s="21">
        <f t="shared" si="324"/>
        <v>-19.19</v>
      </c>
      <c r="AI374" s="21">
        <f t="shared" si="324"/>
        <v>-37.32</v>
      </c>
      <c r="AJ374" s="21">
        <f t="shared" si="324"/>
        <v>-16.790000000000003</v>
      </c>
      <c r="AK374" s="21">
        <f t="shared" si="324"/>
        <v>-12.030000000000003</v>
      </c>
      <c r="AL374" s="26">
        <f t="shared" si="324"/>
        <v>-85.33</v>
      </c>
      <c r="AM374" s="23">
        <f t="shared" si="324"/>
        <v>-8.39</v>
      </c>
      <c r="AN374" s="23">
        <f t="shared" si="324"/>
        <v>-15.520000000000001</v>
      </c>
      <c r="AO374" s="23">
        <f t="shared" si="324"/>
        <v>-20.51</v>
      </c>
      <c r="AP374" s="23">
        <f t="shared" si="324"/>
        <v>-7.449999999999999</v>
      </c>
      <c r="AQ374" s="26">
        <f t="shared" si="324"/>
        <v>-51.870000000000005</v>
      </c>
    </row>
    <row r="375" spans="1:43" ht="11.25">
      <c r="A375" s="30" t="s">
        <v>504</v>
      </c>
      <c r="B375" s="30" t="s">
        <v>494</v>
      </c>
      <c r="C375" s="16" t="s">
        <v>493</v>
      </c>
      <c r="D375" s="38">
        <v>-4</v>
      </c>
      <c r="E375" s="38">
        <v>-33</v>
      </c>
      <c r="F375" s="38">
        <v>-4.18</v>
      </c>
      <c r="G375" s="38">
        <v>-5</v>
      </c>
      <c r="H375" s="37">
        <f>SUM(D375:G375)</f>
        <v>-46.18</v>
      </c>
      <c r="I375" s="38">
        <v>0</v>
      </c>
      <c r="J375" s="38">
        <v>2.77</v>
      </c>
      <c r="K375" s="38">
        <v>-2.77</v>
      </c>
      <c r="L375" s="38">
        <v>0</v>
      </c>
      <c r="M375" s="37">
        <f>SUM(I375:L375)</f>
        <v>0</v>
      </c>
      <c r="N375" s="38">
        <v>0</v>
      </c>
      <c r="O375" s="38">
        <v>0.2999999999999998</v>
      </c>
      <c r="P375" s="38">
        <v>2</v>
      </c>
      <c r="Q375" s="38">
        <v>15.95</v>
      </c>
      <c r="R375" s="37">
        <f>SUM(N375:Q375)</f>
        <v>18.25</v>
      </c>
      <c r="S375" s="38">
        <v>11.659999999999997</v>
      </c>
      <c r="T375" s="38">
        <v>1.3199999999999932</v>
      </c>
      <c r="U375" s="38">
        <v>-13.580000000000002</v>
      </c>
      <c r="V375" s="38">
        <v>11</v>
      </c>
      <c r="W375" s="37">
        <f>SUM(S375:V375)</f>
        <v>10.399999999999988</v>
      </c>
      <c r="X375" s="38">
        <v>0</v>
      </c>
      <c r="Y375" s="38">
        <v>8.809999999999999</v>
      </c>
      <c r="Z375" s="38">
        <v>12.409999999999998</v>
      </c>
      <c r="AA375" s="38">
        <v>2.5</v>
      </c>
      <c r="AB375" s="37">
        <f>SUM(X375:AA375)</f>
        <v>23.72</v>
      </c>
      <c r="AC375" s="38">
        <v>7</v>
      </c>
      <c r="AD375" s="38">
        <v>0.06000000000000005</v>
      </c>
      <c r="AE375" s="38">
        <v>-0.009999999999999787</v>
      </c>
      <c r="AF375" s="38">
        <v>-12.5</v>
      </c>
      <c r="AG375" s="20">
        <f>SUM(AC375:AF375)</f>
        <v>-5.449999999999999</v>
      </c>
      <c r="AH375" s="39">
        <v>0.1399999999999999</v>
      </c>
      <c r="AI375" s="39">
        <v>-0.020000000000000018</v>
      </c>
      <c r="AJ375" s="39">
        <v>-0.010000000000000009</v>
      </c>
      <c r="AK375" s="39">
        <v>0.039999999999999813</v>
      </c>
      <c r="AL375" s="22">
        <f>SUM(AH375:AK375)</f>
        <v>0.1499999999999997</v>
      </c>
      <c r="AM375" s="23">
        <v>0</v>
      </c>
      <c r="AN375" s="23">
        <v>1.01</v>
      </c>
      <c r="AO375" s="23">
        <v>1</v>
      </c>
      <c r="AP375" s="23">
        <v>1.09</v>
      </c>
      <c r="AQ375" s="22">
        <f>SUM(AM375:AP375)</f>
        <v>3.0999999999999996</v>
      </c>
    </row>
    <row r="376" spans="1:43" ht="11.25">
      <c r="A376" s="30" t="s">
        <v>465</v>
      </c>
      <c r="B376" s="30" t="s">
        <v>466</v>
      </c>
      <c r="C376" s="16" t="s">
        <v>467</v>
      </c>
      <c r="D376" s="38">
        <v>-31.099999999999998</v>
      </c>
      <c r="E376" s="38">
        <v>28.439999999999998</v>
      </c>
      <c r="F376" s="38">
        <v>-31.75</v>
      </c>
      <c r="G376" s="38">
        <v>25.659999999999997</v>
      </c>
      <c r="H376" s="37">
        <f>SUM(D376:G376)</f>
        <v>-8.75</v>
      </c>
      <c r="I376" s="38">
        <v>-18.6</v>
      </c>
      <c r="J376" s="38">
        <v>38.95</v>
      </c>
      <c r="K376" s="38">
        <v>-18.91</v>
      </c>
      <c r="L376" s="38">
        <v>32.41</v>
      </c>
      <c r="M376" s="37">
        <f>SUM(I376:L376)</f>
        <v>33.849999999999994</v>
      </c>
      <c r="N376" s="38">
        <v>13.12</v>
      </c>
      <c r="O376" s="38">
        <v>27.94</v>
      </c>
      <c r="P376" s="38">
        <v>16.630000000000003</v>
      </c>
      <c r="Q376" s="38">
        <v>14.14</v>
      </c>
      <c r="R376" s="37">
        <f>SUM(N376:Q376)</f>
        <v>71.83000000000001</v>
      </c>
      <c r="S376" s="38">
        <v>21.389999999999997</v>
      </c>
      <c r="T376" s="38">
        <v>18</v>
      </c>
      <c r="U376" s="38">
        <v>-15.740000000000002</v>
      </c>
      <c r="V376" s="38">
        <v>4.699999999999999</v>
      </c>
      <c r="W376" s="37">
        <f>SUM(S376:V376)</f>
        <v>28.349999999999998</v>
      </c>
      <c r="X376" s="38">
        <v>0.3000000000000007</v>
      </c>
      <c r="Y376" s="38">
        <v>10.439999999999998</v>
      </c>
      <c r="Z376" s="38">
        <v>22.700000000000003</v>
      </c>
      <c r="AA376" s="38">
        <v>-18.660000000000004</v>
      </c>
      <c r="AB376" s="37">
        <f>SUM(X376:AA376)</f>
        <v>14.779999999999994</v>
      </c>
      <c r="AC376" s="38">
        <v>-15.82</v>
      </c>
      <c r="AD376" s="38">
        <v>-14.839999999999996</v>
      </c>
      <c r="AE376" s="38">
        <v>-29.279999999999998</v>
      </c>
      <c r="AF376" s="38">
        <v>-55.839999999999996</v>
      </c>
      <c r="AG376" s="20">
        <f>SUM(AC376:AF376)</f>
        <v>-115.78</v>
      </c>
      <c r="AH376" s="39">
        <v>-19.330000000000002</v>
      </c>
      <c r="AI376" s="39">
        <v>-37.3</v>
      </c>
      <c r="AJ376" s="39">
        <v>-16.78</v>
      </c>
      <c r="AK376" s="39">
        <v>-12.070000000000002</v>
      </c>
      <c r="AL376" s="22">
        <f>SUM(AH376:AK376)</f>
        <v>-85.48</v>
      </c>
      <c r="AM376" s="23">
        <v>-8.39</v>
      </c>
      <c r="AN376" s="23">
        <v>-16.53</v>
      </c>
      <c r="AO376" s="23">
        <v>-21.51</v>
      </c>
      <c r="AP376" s="23">
        <v>-8.54</v>
      </c>
      <c r="AQ376" s="22">
        <f>SUM(AM376:AP376)</f>
        <v>-54.970000000000006</v>
      </c>
    </row>
    <row r="377" spans="1:43" ht="11.25">
      <c r="A377" s="30" t="s">
        <v>472</v>
      </c>
      <c r="B377" s="30" t="s">
        <v>352</v>
      </c>
      <c r="C377" s="16" t="s">
        <v>353</v>
      </c>
      <c r="D377" s="19">
        <f aca="true" t="shared" si="325" ref="D377:M377">D379+D378</f>
        <v>-1.5199999999999996</v>
      </c>
      <c r="E377" s="19">
        <f t="shared" si="325"/>
        <v>2.25</v>
      </c>
      <c r="F377" s="19">
        <f t="shared" si="325"/>
        <v>-9.490000000000002</v>
      </c>
      <c r="G377" s="19">
        <f t="shared" si="325"/>
        <v>5.35</v>
      </c>
      <c r="H377" s="25">
        <f t="shared" si="325"/>
        <v>-3.410000000000002</v>
      </c>
      <c r="I377" s="19">
        <f t="shared" si="325"/>
        <v>54.06</v>
      </c>
      <c r="J377" s="19">
        <f t="shared" si="325"/>
        <v>25.04</v>
      </c>
      <c r="K377" s="19">
        <f t="shared" si="325"/>
        <v>58.06</v>
      </c>
      <c r="L377" s="19">
        <f t="shared" si="325"/>
        <v>28.980000000000004</v>
      </c>
      <c r="M377" s="25">
        <f t="shared" si="325"/>
        <v>166.14000000000001</v>
      </c>
      <c r="N377" s="19">
        <f>N379+N378</f>
        <v>-3.4399999999999995</v>
      </c>
      <c r="O377" s="19">
        <f aca="true" t="shared" si="326" ref="O377:AQ377">O379+O378</f>
        <v>26.610000000000003</v>
      </c>
      <c r="P377" s="19">
        <f t="shared" si="326"/>
        <v>11.11</v>
      </c>
      <c r="Q377" s="19">
        <f t="shared" si="326"/>
        <v>16.21</v>
      </c>
      <c r="R377" s="25">
        <f t="shared" si="326"/>
        <v>50.49000000000001</v>
      </c>
      <c r="S377" s="19">
        <f t="shared" si="326"/>
        <v>-4.459999999999999</v>
      </c>
      <c r="T377" s="19">
        <f t="shared" si="326"/>
        <v>17</v>
      </c>
      <c r="U377" s="19">
        <f t="shared" si="326"/>
        <v>11.27</v>
      </c>
      <c r="V377" s="19">
        <f t="shared" si="326"/>
        <v>75.59</v>
      </c>
      <c r="W377" s="25">
        <f t="shared" si="326"/>
        <v>99.4</v>
      </c>
      <c r="X377" s="19">
        <f t="shared" si="326"/>
        <v>-6.719999999999999</v>
      </c>
      <c r="Y377" s="19">
        <f t="shared" si="326"/>
        <v>16.31</v>
      </c>
      <c r="Z377" s="19">
        <f t="shared" si="326"/>
        <v>5.489999999999998</v>
      </c>
      <c r="AA377" s="19">
        <f t="shared" si="326"/>
        <v>21.62</v>
      </c>
      <c r="AB377" s="25">
        <f t="shared" si="326"/>
        <v>36.7</v>
      </c>
      <c r="AC377" s="19">
        <f t="shared" si="326"/>
        <v>4.43</v>
      </c>
      <c r="AD377" s="19">
        <f t="shared" si="326"/>
        <v>40.03</v>
      </c>
      <c r="AE377" s="19">
        <f t="shared" si="326"/>
        <v>16.29</v>
      </c>
      <c r="AF377" s="19">
        <f t="shared" si="326"/>
        <v>42.05</v>
      </c>
      <c r="AG377" s="20">
        <f t="shared" si="326"/>
        <v>102.8</v>
      </c>
      <c r="AH377" s="21">
        <f t="shared" si="326"/>
        <v>20.060000000000002</v>
      </c>
      <c r="AI377" s="21">
        <f t="shared" si="326"/>
        <v>18.199999999999996</v>
      </c>
      <c r="AJ377" s="21">
        <f t="shared" si="326"/>
        <v>38.589999999999996</v>
      </c>
      <c r="AK377" s="21">
        <f t="shared" si="326"/>
        <v>21.47</v>
      </c>
      <c r="AL377" s="22">
        <f t="shared" si="326"/>
        <v>98.32</v>
      </c>
      <c r="AM377" s="23">
        <f t="shared" si="326"/>
        <v>-8.49</v>
      </c>
      <c r="AN377" s="23">
        <f t="shared" si="326"/>
        <v>13.93</v>
      </c>
      <c r="AO377" s="23">
        <f t="shared" si="326"/>
        <v>85.64999999999999</v>
      </c>
      <c r="AP377" s="23">
        <f t="shared" si="326"/>
        <v>84.38</v>
      </c>
      <c r="AQ377" s="22">
        <f t="shared" si="326"/>
        <v>175.47</v>
      </c>
    </row>
    <row r="378" spans="1:43" ht="11.25" customHeight="1">
      <c r="A378" s="30" t="s">
        <v>512</v>
      </c>
      <c r="B378" s="30" t="s">
        <v>513</v>
      </c>
      <c r="C378" s="16" t="s">
        <v>514</v>
      </c>
      <c r="D378" s="19">
        <v>0</v>
      </c>
      <c r="E378" s="19">
        <v>0</v>
      </c>
      <c r="F378" s="19">
        <v>0</v>
      </c>
      <c r="G378" s="19">
        <v>0</v>
      </c>
      <c r="H378" s="25">
        <f>SUM(D378:G378)</f>
        <v>0</v>
      </c>
      <c r="I378" s="19">
        <v>61.03</v>
      </c>
      <c r="J378" s="19">
        <v>0</v>
      </c>
      <c r="K378" s="19">
        <v>60.71</v>
      </c>
      <c r="L378" s="19">
        <v>0</v>
      </c>
      <c r="M378" s="25">
        <f>SUM(I378:L378)</f>
        <v>121.74000000000001</v>
      </c>
      <c r="N378" s="19">
        <v>0</v>
      </c>
      <c r="O378" s="19">
        <v>23.87</v>
      </c>
      <c r="P378" s="19">
        <v>0</v>
      </c>
      <c r="Q378" s="19">
        <v>0</v>
      </c>
      <c r="R378" s="25">
        <f>SUM(N378:Q378)</f>
        <v>23.87</v>
      </c>
      <c r="S378" s="19">
        <v>0</v>
      </c>
      <c r="T378" s="19">
        <v>0</v>
      </c>
      <c r="U378" s="19">
        <v>0</v>
      </c>
      <c r="V378" s="19">
        <v>0</v>
      </c>
      <c r="W378" s="25">
        <f>SUM(S378:V378)</f>
        <v>0</v>
      </c>
      <c r="X378" s="19">
        <v>0</v>
      </c>
      <c r="Y378" s="19">
        <v>0</v>
      </c>
      <c r="Z378" s="19">
        <v>0</v>
      </c>
      <c r="AA378" s="19">
        <v>0</v>
      </c>
      <c r="AB378" s="25">
        <f>SUM(X378:AA378)</f>
        <v>0</v>
      </c>
      <c r="AC378" s="19">
        <v>0</v>
      </c>
      <c r="AD378" s="19">
        <v>0</v>
      </c>
      <c r="AE378" s="19">
        <v>0</v>
      </c>
      <c r="AF378" s="19">
        <v>0</v>
      </c>
      <c r="AG378" s="20">
        <f>SUM(AC378:AF378)</f>
        <v>0</v>
      </c>
      <c r="AH378" s="21">
        <v>0</v>
      </c>
      <c r="AI378" s="21">
        <v>0</v>
      </c>
      <c r="AJ378" s="21">
        <v>-5.56</v>
      </c>
      <c r="AK378" s="21">
        <v>0</v>
      </c>
      <c r="AL378" s="22">
        <f>SUM(AH378:AK378)</f>
        <v>-5.56</v>
      </c>
      <c r="AM378" s="23">
        <v>-11.09</v>
      </c>
      <c r="AN378" s="23">
        <v>0</v>
      </c>
      <c r="AO378" s="23">
        <v>-11.17</v>
      </c>
      <c r="AP378" s="23">
        <v>22.03</v>
      </c>
      <c r="AQ378" s="22">
        <f>SUM(AM378:AP378)</f>
        <v>-0.22999999999999687</v>
      </c>
    </row>
    <row r="379" spans="1:43" ht="11.25">
      <c r="A379" s="16" t="s">
        <v>515</v>
      </c>
      <c r="B379" s="16" t="s">
        <v>516</v>
      </c>
      <c r="C379" s="16" t="s">
        <v>517</v>
      </c>
      <c r="D379" s="17">
        <v>-1.5199999999999996</v>
      </c>
      <c r="E379" s="17">
        <v>2.25</v>
      </c>
      <c r="F379" s="17">
        <v>-9.490000000000002</v>
      </c>
      <c r="G379" s="17">
        <v>5.35</v>
      </c>
      <c r="H379" s="37">
        <f>SUM(D379:G379)</f>
        <v>-3.410000000000002</v>
      </c>
      <c r="I379" s="17">
        <v>-6.970000000000001</v>
      </c>
      <c r="J379" s="17">
        <v>25.04</v>
      </c>
      <c r="K379" s="17">
        <v>-2.6500000000000004</v>
      </c>
      <c r="L379" s="17">
        <v>28.980000000000004</v>
      </c>
      <c r="M379" s="37">
        <f>SUM(I379:L379)</f>
        <v>44.400000000000006</v>
      </c>
      <c r="N379" s="17">
        <v>-3.4399999999999995</v>
      </c>
      <c r="O379" s="17">
        <v>2.740000000000002</v>
      </c>
      <c r="P379" s="17">
        <v>11.11</v>
      </c>
      <c r="Q379" s="17">
        <v>16.21</v>
      </c>
      <c r="R379" s="37">
        <f>SUM(N379:Q379)</f>
        <v>26.620000000000005</v>
      </c>
      <c r="S379" s="17">
        <v>-4.459999999999999</v>
      </c>
      <c r="T379" s="17">
        <v>17</v>
      </c>
      <c r="U379" s="17">
        <v>11.27</v>
      </c>
      <c r="V379" s="17">
        <v>75.59</v>
      </c>
      <c r="W379" s="37">
        <f>SUM(S379:V379)</f>
        <v>99.4</v>
      </c>
      <c r="X379" s="17">
        <v>-6.719999999999999</v>
      </c>
      <c r="Y379" s="17">
        <v>16.31</v>
      </c>
      <c r="Z379" s="17">
        <v>5.489999999999998</v>
      </c>
      <c r="AA379" s="17">
        <v>21.62</v>
      </c>
      <c r="AB379" s="37">
        <f>SUM(X379:AA379)</f>
        <v>36.7</v>
      </c>
      <c r="AC379" s="17">
        <v>4.43</v>
      </c>
      <c r="AD379" s="17">
        <v>40.03</v>
      </c>
      <c r="AE379" s="17">
        <v>16.29</v>
      </c>
      <c r="AF379" s="17">
        <v>42.05</v>
      </c>
      <c r="AG379" s="20">
        <f>SUM(AC379:AF379)</f>
        <v>102.8</v>
      </c>
      <c r="AH379" s="27">
        <v>20.060000000000002</v>
      </c>
      <c r="AI379" s="27">
        <v>18.199999999999996</v>
      </c>
      <c r="AJ379" s="27">
        <v>44.15</v>
      </c>
      <c r="AK379" s="27">
        <v>21.47</v>
      </c>
      <c r="AL379" s="22">
        <f>SUM(AH379:AK379)</f>
        <v>103.88</v>
      </c>
      <c r="AM379" s="23">
        <v>2.5999999999999996</v>
      </c>
      <c r="AN379" s="23">
        <v>13.93</v>
      </c>
      <c r="AO379" s="23">
        <v>96.82</v>
      </c>
      <c r="AP379" s="23">
        <v>62.35</v>
      </c>
      <c r="AQ379" s="22">
        <f>SUM(AM379:AP379)</f>
        <v>175.7</v>
      </c>
    </row>
    <row r="380" spans="1:43" ht="11.25">
      <c r="A380" s="30" t="s">
        <v>457</v>
      </c>
      <c r="B380" s="30" t="s">
        <v>458</v>
      </c>
      <c r="C380" s="16" t="s">
        <v>459</v>
      </c>
      <c r="D380" s="19">
        <f aca="true" t="shared" si="327" ref="D380:AQ380">D382+D381</f>
        <v>14.789999999999996</v>
      </c>
      <c r="E380" s="19">
        <f t="shared" si="327"/>
        <v>4.900000000000002</v>
      </c>
      <c r="F380" s="19">
        <f t="shared" si="327"/>
        <v>2.720000000000008</v>
      </c>
      <c r="G380" s="19">
        <f t="shared" si="327"/>
        <v>-2.2499999999999916</v>
      </c>
      <c r="H380" s="25">
        <f t="shared" si="327"/>
        <v>20.160000000000014</v>
      </c>
      <c r="I380" s="19">
        <f t="shared" si="327"/>
        <v>9.589999999999998</v>
      </c>
      <c r="J380" s="19">
        <f t="shared" si="327"/>
        <v>13.82</v>
      </c>
      <c r="K380" s="19">
        <f t="shared" si="327"/>
        <v>7.709999999999994</v>
      </c>
      <c r="L380" s="19">
        <f t="shared" si="327"/>
        <v>21.480000000000004</v>
      </c>
      <c r="M380" s="25">
        <f t="shared" si="327"/>
        <v>52.59999999999999</v>
      </c>
      <c r="N380" s="19">
        <f t="shared" si="327"/>
        <v>2.5700000000000074</v>
      </c>
      <c r="O380" s="19">
        <f t="shared" si="327"/>
        <v>20.389999999999997</v>
      </c>
      <c r="P380" s="19">
        <f t="shared" si="327"/>
        <v>18.79</v>
      </c>
      <c r="Q380" s="19">
        <f t="shared" si="327"/>
        <v>49.860000000000014</v>
      </c>
      <c r="R380" s="25">
        <f t="shared" si="327"/>
        <v>91.61000000000001</v>
      </c>
      <c r="S380" s="19">
        <f t="shared" si="327"/>
        <v>40.28999999999999</v>
      </c>
      <c r="T380" s="19">
        <f t="shared" si="327"/>
        <v>62.940000000000005</v>
      </c>
      <c r="U380" s="19">
        <f t="shared" si="327"/>
        <v>23.609999999999996</v>
      </c>
      <c r="V380" s="19">
        <f t="shared" si="327"/>
        <v>62.50999999999999</v>
      </c>
      <c r="W380" s="25">
        <f t="shared" si="327"/>
        <v>189.35</v>
      </c>
      <c r="X380" s="19">
        <f t="shared" si="327"/>
        <v>61.980000000000004</v>
      </c>
      <c r="Y380" s="19">
        <f t="shared" si="327"/>
        <v>-32.68000000000001</v>
      </c>
      <c r="Z380" s="19">
        <f t="shared" si="327"/>
        <v>107.62999999999998</v>
      </c>
      <c r="AA380" s="19">
        <f t="shared" si="327"/>
        <v>17.98999999999999</v>
      </c>
      <c r="AB380" s="25">
        <f t="shared" si="327"/>
        <v>154.91999999999996</v>
      </c>
      <c r="AC380" s="19">
        <f t="shared" si="327"/>
        <v>9.379999999999995</v>
      </c>
      <c r="AD380" s="19">
        <f t="shared" si="327"/>
        <v>-22.639999999999997</v>
      </c>
      <c r="AE380" s="19">
        <f t="shared" si="327"/>
        <v>-29.97</v>
      </c>
      <c r="AF380" s="19">
        <f t="shared" si="327"/>
        <v>113.43</v>
      </c>
      <c r="AG380" s="25">
        <f t="shared" si="327"/>
        <v>70.2</v>
      </c>
      <c r="AH380" s="21">
        <f t="shared" si="327"/>
        <v>-11.56</v>
      </c>
      <c r="AI380" s="21">
        <f t="shared" si="327"/>
        <v>10.110000000000003</v>
      </c>
      <c r="AJ380" s="21">
        <f t="shared" si="327"/>
        <v>32.24</v>
      </c>
      <c r="AK380" s="21">
        <f t="shared" si="327"/>
        <v>11.390000000000008</v>
      </c>
      <c r="AL380" s="26">
        <f t="shared" si="327"/>
        <v>42.180000000000014</v>
      </c>
      <c r="AM380" s="23">
        <f t="shared" si="327"/>
        <v>10.21</v>
      </c>
      <c r="AN380" s="23">
        <f t="shared" si="327"/>
        <v>13.749999999999998</v>
      </c>
      <c r="AO380" s="23">
        <f t="shared" si="327"/>
        <v>7.67</v>
      </c>
      <c r="AP380" s="23">
        <f t="shared" si="327"/>
        <v>13.65</v>
      </c>
      <c r="AQ380" s="26">
        <f t="shared" si="327"/>
        <v>45.28</v>
      </c>
    </row>
    <row r="381" spans="1:43" ht="11.25">
      <c r="A381" s="30" t="s">
        <v>504</v>
      </c>
      <c r="B381" s="30" t="s">
        <v>494</v>
      </c>
      <c r="C381" s="16" t="s">
        <v>493</v>
      </c>
      <c r="D381" s="19">
        <f aca="true" t="shared" si="328" ref="D381:AQ381">D386</f>
        <v>-3.05</v>
      </c>
      <c r="E381" s="19">
        <f t="shared" si="328"/>
        <v>1.6399999999999997</v>
      </c>
      <c r="F381" s="19">
        <f t="shared" si="328"/>
        <v>-3.8399999999999994</v>
      </c>
      <c r="G381" s="19">
        <f t="shared" si="328"/>
        <v>1.7399999999999998</v>
      </c>
      <c r="H381" s="25">
        <f t="shared" si="328"/>
        <v>-3.5100000000000002</v>
      </c>
      <c r="I381" s="19">
        <f t="shared" si="328"/>
        <v>1.56</v>
      </c>
      <c r="J381" s="19">
        <f t="shared" si="328"/>
        <v>1.3900000000000001</v>
      </c>
      <c r="K381" s="19">
        <f t="shared" si="328"/>
        <v>4.989999999999999</v>
      </c>
      <c r="L381" s="19">
        <f t="shared" si="328"/>
        <v>-0.45999999999999996</v>
      </c>
      <c r="M381" s="25">
        <f t="shared" si="328"/>
        <v>7.4799999999999995</v>
      </c>
      <c r="N381" s="19">
        <f t="shared" si="328"/>
        <v>3.83</v>
      </c>
      <c r="O381" s="19">
        <f t="shared" si="328"/>
        <v>-3.4999999999999996</v>
      </c>
      <c r="P381" s="19">
        <f t="shared" si="328"/>
        <v>0</v>
      </c>
      <c r="Q381" s="19">
        <f t="shared" si="328"/>
        <v>1.97</v>
      </c>
      <c r="R381" s="25">
        <f t="shared" si="328"/>
        <v>2.3000000000000007</v>
      </c>
      <c r="S381" s="19">
        <f t="shared" si="328"/>
        <v>-0.2799999999999998</v>
      </c>
      <c r="T381" s="19">
        <f t="shared" si="328"/>
        <v>0.35999999999999965</v>
      </c>
      <c r="U381" s="19">
        <f t="shared" si="328"/>
        <v>12.6</v>
      </c>
      <c r="V381" s="19">
        <f t="shared" si="328"/>
        <v>-8.98</v>
      </c>
      <c r="W381" s="25">
        <f t="shared" si="328"/>
        <v>3.6999999999999993</v>
      </c>
      <c r="X381" s="19">
        <f t="shared" si="328"/>
        <v>-0.13999999999999968</v>
      </c>
      <c r="Y381" s="19">
        <f t="shared" si="328"/>
        <v>0.5700000000000002</v>
      </c>
      <c r="Z381" s="19">
        <f t="shared" si="328"/>
        <v>23.58</v>
      </c>
      <c r="AA381" s="19">
        <f t="shared" si="328"/>
        <v>24.3</v>
      </c>
      <c r="AB381" s="25">
        <f t="shared" si="328"/>
        <v>48.31</v>
      </c>
      <c r="AC381" s="19">
        <f t="shared" si="328"/>
        <v>0.44000000000000006</v>
      </c>
      <c r="AD381" s="19">
        <f t="shared" si="328"/>
        <v>-22.61</v>
      </c>
      <c r="AE381" s="19">
        <f t="shared" si="328"/>
        <v>-16.009999999999998</v>
      </c>
      <c r="AF381" s="19">
        <f t="shared" si="328"/>
        <v>-0.33000000000000007</v>
      </c>
      <c r="AG381" s="25">
        <f t="shared" si="328"/>
        <v>-38.50999999999999</v>
      </c>
      <c r="AH381" s="21">
        <f t="shared" si="328"/>
        <v>3.0900000000000003</v>
      </c>
      <c r="AI381" s="21">
        <f t="shared" si="328"/>
        <v>0.3600000000000001</v>
      </c>
      <c r="AJ381" s="21">
        <f t="shared" si="328"/>
        <v>1.04</v>
      </c>
      <c r="AK381" s="21">
        <f t="shared" si="328"/>
        <v>0.95</v>
      </c>
      <c r="AL381" s="26">
        <f t="shared" si="328"/>
        <v>5.44</v>
      </c>
      <c r="AM381" s="23">
        <f t="shared" si="328"/>
        <v>6.67</v>
      </c>
      <c r="AN381" s="23">
        <f t="shared" si="328"/>
        <v>1.7</v>
      </c>
      <c r="AO381" s="23">
        <f t="shared" si="328"/>
        <v>6.34</v>
      </c>
      <c r="AP381" s="23">
        <f t="shared" si="328"/>
        <v>0.88</v>
      </c>
      <c r="AQ381" s="26">
        <f t="shared" si="328"/>
        <v>15.59</v>
      </c>
    </row>
    <row r="382" spans="1:43" ht="11.25">
      <c r="A382" s="30" t="s">
        <v>465</v>
      </c>
      <c r="B382" s="30" t="s">
        <v>466</v>
      </c>
      <c r="C382" s="16" t="s">
        <v>467</v>
      </c>
      <c r="D382" s="19">
        <f aca="true" t="shared" si="329" ref="D382:AQ382">D384+D387</f>
        <v>17.839999999999996</v>
      </c>
      <c r="E382" s="19">
        <f t="shared" si="329"/>
        <v>3.260000000000003</v>
      </c>
      <c r="F382" s="19">
        <f t="shared" si="329"/>
        <v>6.560000000000008</v>
      </c>
      <c r="G382" s="19">
        <f t="shared" si="329"/>
        <v>-3.9899999999999913</v>
      </c>
      <c r="H382" s="25">
        <f t="shared" si="329"/>
        <v>23.670000000000016</v>
      </c>
      <c r="I382" s="19">
        <f t="shared" si="329"/>
        <v>8.029999999999998</v>
      </c>
      <c r="J382" s="19">
        <f t="shared" si="329"/>
        <v>12.43</v>
      </c>
      <c r="K382" s="19">
        <f t="shared" si="329"/>
        <v>2.719999999999994</v>
      </c>
      <c r="L382" s="19">
        <f t="shared" si="329"/>
        <v>21.940000000000005</v>
      </c>
      <c r="M382" s="25">
        <f t="shared" si="329"/>
        <v>45.11999999999999</v>
      </c>
      <c r="N382" s="19">
        <f t="shared" si="329"/>
        <v>-1.2599999999999927</v>
      </c>
      <c r="O382" s="19">
        <f t="shared" si="329"/>
        <v>23.889999999999997</v>
      </c>
      <c r="P382" s="19">
        <f t="shared" si="329"/>
        <v>18.79</v>
      </c>
      <c r="Q382" s="19">
        <f t="shared" si="329"/>
        <v>47.890000000000015</v>
      </c>
      <c r="R382" s="25">
        <f t="shared" si="329"/>
        <v>89.31000000000002</v>
      </c>
      <c r="S382" s="19">
        <f t="shared" si="329"/>
        <v>40.56999999999999</v>
      </c>
      <c r="T382" s="19">
        <f t="shared" si="329"/>
        <v>62.580000000000005</v>
      </c>
      <c r="U382" s="19">
        <f t="shared" si="329"/>
        <v>11.009999999999996</v>
      </c>
      <c r="V382" s="19">
        <f t="shared" si="329"/>
        <v>71.49</v>
      </c>
      <c r="W382" s="25">
        <f t="shared" si="329"/>
        <v>185.65</v>
      </c>
      <c r="X382" s="19">
        <f t="shared" si="329"/>
        <v>62.120000000000005</v>
      </c>
      <c r="Y382" s="19">
        <f t="shared" si="329"/>
        <v>-33.25000000000001</v>
      </c>
      <c r="Z382" s="19">
        <f t="shared" si="329"/>
        <v>84.04999999999998</v>
      </c>
      <c r="AA382" s="19">
        <f t="shared" si="329"/>
        <v>-6.31000000000001</v>
      </c>
      <c r="AB382" s="25">
        <f t="shared" si="329"/>
        <v>106.60999999999997</v>
      </c>
      <c r="AC382" s="19">
        <f t="shared" si="329"/>
        <v>8.939999999999996</v>
      </c>
      <c r="AD382" s="19">
        <f t="shared" si="329"/>
        <v>-0.029999999999997584</v>
      </c>
      <c r="AE382" s="19">
        <f t="shared" si="329"/>
        <v>-13.96</v>
      </c>
      <c r="AF382" s="19">
        <f t="shared" si="329"/>
        <v>113.76</v>
      </c>
      <c r="AG382" s="25">
        <f t="shared" si="329"/>
        <v>108.71</v>
      </c>
      <c r="AH382" s="21">
        <f t="shared" si="329"/>
        <v>-14.65</v>
      </c>
      <c r="AI382" s="21">
        <f t="shared" si="329"/>
        <v>9.750000000000004</v>
      </c>
      <c r="AJ382" s="21">
        <f t="shared" si="329"/>
        <v>31.2</v>
      </c>
      <c r="AK382" s="21">
        <f t="shared" si="329"/>
        <v>10.440000000000008</v>
      </c>
      <c r="AL382" s="26">
        <f t="shared" si="329"/>
        <v>36.740000000000016</v>
      </c>
      <c r="AM382" s="23">
        <f t="shared" si="329"/>
        <v>3.54</v>
      </c>
      <c r="AN382" s="23">
        <f t="shared" si="329"/>
        <v>12.049999999999999</v>
      </c>
      <c r="AO382" s="23">
        <f t="shared" si="329"/>
        <v>1.33</v>
      </c>
      <c r="AP382" s="23">
        <f t="shared" si="329"/>
        <v>12.77</v>
      </c>
      <c r="AQ382" s="26">
        <f t="shared" si="329"/>
        <v>29.689999999999998</v>
      </c>
    </row>
    <row r="383" spans="1:43" ht="11.25">
      <c r="A383" s="30" t="s">
        <v>518</v>
      </c>
      <c r="B383" s="30" t="s">
        <v>519</v>
      </c>
      <c r="C383" s="16" t="s">
        <v>520</v>
      </c>
      <c r="D383" s="19">
        <f aca="true" t="shared" si="330" ref="D383:AQ383">D384</f>
        <v>2.18</v>
      </c>
      <c r="E383" s="19">
        <f t="shared" si="330"/>
        <v>-3.7999999999999994</v>
      </c>
      <c r="F383" s="19">
        <f t="shared" si="330"/>
        <v>0.0600000000000005</v>
      </c>
      <c r="G383" s="19">
        <f t="shared" si="330"/>
        <v>-7.09</v>
      </c>
      <c r="H383" s="25">
        <f t="shared" si="330"/>
        <v>-8.649999999999999</v>
      </c>
      <c r="I383" s="19">
        <f t="shared" si="330"/>
        <v>-6.609999999999999</v>
      </c>
      <c r="J383" s="19">
        <f t="shared" si="330"/>
        <v>-11.89</v>
      </c>
      <c r="K383" s="19">
        <f t="shared" si="330"/>
        <v>-3.9500000000000006</v>
      </c>
      <c r="L383" s="19">
        <f t="shared" si="330"/>
        <v>-1.83</v>
      </c>
      <c r="M383" s="25">
        <f t="shared" si="330"/>
        <v>-24.28</v>
      </c>
      <c r="N383" s="19">
        <f>N384</f>
        <v>-4.720000000000001</v>
      </c>
      <c r="O383" s="19">
        <f t="shared" si="330"/>
        <v>0.5899999999999999</v>
      </c>
      <c r="P383" s="19">
        <f t="shared" si="330"/>
        <v>4.28</v>
      </c>
      <c r="Q383" s="19">
        <f t="shared" si="330"/>
        <v>4.4300000000000015</v>
      </c>
      <c r="R383" s="25">
        <f t="shared" si="330"/>
        <v>4.580000000000001</v>
      </c>
      <c r="S383" s="19">
        <f t="shared" si="330"/>
        <v>-2.5300000000000002</v>
      </c>
      <c r="T383" s="19">
        <f t="shared" si="330"/>
        <v>-2.6000000000000005</v>
      </c>
      <c r="U383" s="19">
        <f t="shared" si="330"/>
        <v>1.9900000000000002</v>
      </c>
      <c r="V383" s="19">
        <f t="shared" si="330"/>
        <v>3.379999999999999</v>
      </c>
      <c r="W383" s="25">
        <f t="shared" si="330"/>
        <v>0.23999999999999844</v>
      </c>
      <c r="X383" s="19">
        <f t="shared" si="330"/>
        <v>0.8599999999999999</v>
      </c>
      <c r="Y383" s="19">
        <f t="shared" si="330"/>
        <v>1.9000000000000004</v>
      </c>
      <c r="Z383" s="19">
        <f t="shared" si="330"/>
        <v>4.15</v>
      </c>
      <c r="AA383" s="19">
        <f t="shared" si="330"/>
        <v>1.0699999999999994</v>
      </c>
      <c r="AB383" s="25">
        <f t="shared" si="330"/>
        <v>7.9799999999999995</v>
      </c>
      <c r="AC383" s="19">
        <f t="shared" si="330"/>
        <v>-4.720000000000001</v>
      </c>
      <c r="AD383" s="19">
        <f t="shared" si="330"/>
        <v>0.5899999999999999</v>
      </c>
      <c r="AE383" s="19">
        <f t="shared" si="330"/>
        <v>4.28</v>
      </c>
      <c r="AF383" s="19">
        <f t="shared" si="330"/>
        <v>4.4300000000000015</v>
      </c>
      <c r="AG383" s="25">
        <f t="shared" si="330"/>
        <v>4.580000000000001</v>
      </c>
      <c r="AH383" s="21">
        <f t="shared" si="330"/>
        <v>-1.4900000000000002</v>
      </c>
      <c r="AI383" s="21">
        <f t="shared" si="330"/>
        <v>-0.13999999999999968</v>
      </c>
      <c r="AJ383" s="21">
        <f t="shared" si="330"/>
        <v>-0.45999999999999996</v>
      </c>
      <c r="AK383" s="21">
        <f t="shared" si="330"/>
        <v>0.6299999999999999</v>
      </c>
      <c r="AL383" s="26">
        <f t="shared" si="330"/>
        <v>-1.46</v>
      </c>
      <c r="AM383" s="23">
        <f t="shared" si="330"/>
        <v>1.47</v>
      </c>
      <c r="AN383" s="23">
        <f t="shared" si="330"/>
        <v>1.36</v>
      </c>
      <c r="AO383" s="23">
        <f t="shared" si="330"/>
        <v>3.56</v>
      </c>
      <c r="AP383" s="23">
        <f t="shared" si="330"/>
        <v>4.25</v>
      </c>
      <c r="AQ383" s="26">
        <f t="shared" si="330"/>
        <v>10.64</v>
      </c>
    </row>
    <row r="384" spans="1:43" ht="11.25">
      <c r="A384" s="30" t="s">
        <v>469</v>
      </c>
      <c r="B384" s="30" t="s">
        <v>470</v>
      </c>
      <c r="C384" s="16" t="s">
        <v>471</v>
      </c>
      <c r="D384" s="38">
        <v>2.18</v>
      </c>
      <c r="E384" s="38">
        <v>-3.7999999999999994</v>
      </c>
      <c r="F384" s="38">
        <v>0.0600000000000005</v>
      </c>
      <c r="G384" s="38">
        <v>-7.09</v>
      </c>
      <c r="H384" s="37">
        <f>SUM(D384:G384)</f>
        <v>-8.649999999999999</v>
      </c>
      <c r="I384" s="38">
        <v>-6.609999999999999</v>
      </c>
      <c r="J384" s="38">
        <v>-11.89</v>
      </c>
      <c r="K384" s="38">
        <v>-3.9500000000000006</v>
      </c>
      <c r="L384" s="38">
        <v>-1.83</v>
      </c>
      <c r="M384" s="37">
        <f>SUM(I384:L384)</f>
        <v>-24.28</v>
      </c>
      <c r="N384" s="38">
        <v>-4.720000000000001</v>
      </c>
      <c r="O384" s="38">
        <v>0.5899999999999999</v>
      </c>
      <c r="P384" s="38">
        <v>4.28</v>
      </c>
      <c r="Q384" s="38">
        <v>4.4300000000000015</v>
      </c>
      <c r="R384" s="37">
        <f>SUM(N384:Q384)</f>
        <v>4.580000000000001</v>
      </c>
      <c r="S384" s="38">
        <v>-2.5300000000000002</v>
      </c>
      <c r="T384" s="38">
        <v>-2.6000000000000005</v>
      </c>
      <c r="U384" s="38">
        <v>1.9900000000000002</v>
      </c>
      <c r="V384" s="38">
        <v>3.379999999999999</v>
      </c>
      <c r="W384" s="37">
        <f>SUM(S384:V384)</f>
        <v>0.23999999999999844</v>
      </c>
      <c r="X384" s="38">
        <v>0.8599999999999999</v>
      </c>
      <c r="Y384" s="38">
        <v>1.9000000000000004</v>
      </c>
      <c r="Z384" s="38">
        <v>4.15</v>
      </c>
      <c r="AA384" s="38">
        <v>1.0699999999999994</v>
      </c>
      <c r="AB384" s="37">
        <f>SUM(X384:AA384)</f>
        <v>7.9799999999999995</v>
      </c>
      <c r="AC384" s="38">
        <v>-4.720000000000001</v>
      </c>
      <c r="AD384" s="38">
        <v>0.5899999999999999</v>
      </c>
      <c r="AE384" s="38">
        <v>4.28</v>
      </c>
      <c r="AF384" s="38">
        <v>4.4300000000000015</v>
      </c>
      <c r="AG384" s="20">
        <f>SUM(AC384:AF384)</f>
        <v>4.580000000000001</v>
      </c>
      <c r="AH384" s="39">
        <v>-1.4900000000000002</v>
      </c>
      <c r="AI384" s="39">
        <v>-0.13999999999999968</v>
      </c>
      <c r="AJ384" s="39">
        <v>-0.45999999999999996</v>
      </c>
      <c r="AK384" s="39">
        <v>0.6299999999999999</v>
      </c>
      <c r="AL384" s="22">
        <f>SUM(AH384:AK384)</f>
        <v>-1.46</v>
      </c>
      <c r="AM384" s="23">
        <v>1.47</v>
      </c>
      <c r="AN384" s="23">
        <v>1.36</v>
      </c>
      <c r="AO384" s="23">
        <v>3.56</v>
      </c>
      <c r="AP384" s="23">
        <v>4.25</v>
      </c>
      <c r="AQ384" s="22">
        <f>SUM(AM384:AP384)</f>
        <v>10.64</v>
      </c>
    </row>
    <row r="385" spans="1:43" ht="11.25" customHeight="1">
      <c r="A385" s="30" t="s">
        <v>468</v>
      </c>
      <c r="B385" s="30" t="s">
        <v>461</v>
      </c>
      <c r="C385" s="16" t="s">
        <v>462</v>
      </c>
      <c r="D385" s="19">
        <f aca="true" t="shared" si="331" ref="D385:AQ385">D386+D387</f>
        <v>12.609999999999996</v>
      </c>
      <c r="E385" s="19">
        <f t="shared" si="331"/>
        <v>8.700000000000003</v>
      </c>
      <c r="F385" s="19">
        <f t="shared" si="331"/>
        <v>2.6600000000000077</v>
      </c>
      <c r="G385" s="19">
        <f t="shared" si="331"/>
        <v>4.840000000000009</v>
      </c>
      <c r="H385" s="25">
        <f t="shared" si="331"/>
        <v>28.810000000000013</v>
      </c>
      <c r="I385" s="19">
        <f t="shared" si="331"/>
        <v>16.199999999999996</v>
      </c>
      <c r="J385" s="19">
        <f t="shared" si="331"/>
        <v>25.71</v>
      </c>
      <c r="K385" s="19">
        <f t="shared" si="331"/>
        <v>11.659999999999993</v>
      </c>
      <c r="L385" s="19">
        <f t="shared" si="331"/>
        <v>23.310000000000002</v>
      </c>
      <c r="M385" s="25">
        <f t="shared" si="331"/>
        <v>76.88</v>
      </c>
      <c r="N385" s="19">
        <f t="shared" si="331"/>
        <v>7.290000000000008</v>
      </c>
      <c r="O385" s="19">
        <f t="shared" si="331"/>
        <v>19.799999999999997</v>
      </c>
      <c r="P385" s="19">
        <f t="shared" si="331"/>
        <v>14.509999999999998</v>
      </c>
      <c r="Q385" s="19">
        <f t="shared" si="331"/>
        <v>45.430000000000014</v>
      </c>
      <c r="R385" s="25">
        <f t="shared" si="331"/>
        <v>87.03000000000002</v>
      </c>
      <c r="S385" s="19">
        <f t="shared" si="331"/>
        <v>42.81999999999999</v>
      </c>
      <c r="T385" s="19">
        <f t="shared" si="331"/>
        <v>65.54</v>
      </c>
      <c r="U385" s="19">
        <f t="shared" si="331"/>
        <v>21.619999999999997</v>
      </c>
      <c r="V385" s="19">
        <f t="shared" si="331"/>
        <v>59.129999999999995</v>
      </c>
      <c r="W385" s="25">
        <f t="shared" si="331"/>
        <v>189.10999999999999</v>
      </c>
      <c r="X385" s="19">
        <f t="shared" si="331"/>
        <v>61.120000000000005</v>
      </c>
      <c r="Y385" s="19">
        <f t="shared" si="331"/>
        <v>-34.580000000000005</v>
      </c>
      <c r="Z385" s="19">
        <f t="shared" si="331"/>
        <v>103.47999999999998</v>
      </c>
      <c r="AA385" s="19">
        <f t="shared" si="331"/>
        <v>16.91999999999999</v>
      </c>
      <c r="AB385" s="25">
        <f t="shared" si="331"/>
        <v>146.93999999999997</v>
      </c>
      <c r="AC385" s="19">
        <f t="shared" si="331"/>
        <v>14.099999999999996</v>
      </c>
      <c r="AD385" s="19">
        <f t="shared" si="331"/>
        <v>-23.229999999999997</v>
      </c>
      <c r="AE385" s="19">
        <f t="shared" si="331"/>
        <v>-34.25</v>
      </c>
      <c r="AF385" s="19">
        <f t="shared" si="331"/>
        <v>109</v>
      </c>
      <c r="AG385" s="25">
        <f t="shared" si="331"/>
        <v>65.62</v>
      </c>
      <c r="AH385" s="21">
        <f t="shared" si="331"/>
        <v>-10.07</v>
      </c>
      <c r="AI385" s="21">
        <f t="shared" si="331"/>
        <v>10.250000000000004</v>
      </c>
      <c r="AJ385" s="21">
        <f t="shared" si="331"/>
        <v>32.7</v>
      </c>
      <c r="AK385" s="21">
        <f t="shared" si="331"/>
        <v>10.760000000000009</v>
      </c>
      <c r="AL385" s="26">
        <f t="shared" si="331"/>
        <v>43.640000000000015</v>
      </c>
      <c r="AM385" s="23">
        <f t="shared" si="331"/>
        <v>8.74</v>
      </c>
      <c r="AN385" s="23">
        <f t="shared" si="331"/>
        <v>12.389999999999999</v>
      </c>
      <c r="AO385" s="23">
        <f t="shared" si="331"/>
        <v>4.109999999999999</v>
      </c>
      <c r="AP385" s="23">
        <f t="shared" si="331"/>
        <v>9.4</v>
      </c>
      <c r="AQ385" s="26">
        <f t="shared" si="331"/>
        <v>34.64</v>
      </c>
    </row>
    <row r="386" spans="1:43" ht="11.25">
      <c r="A386" s="30" t="s">
        <v>521</v>
      </c>
      <c r="B386" s="30" t="s">
        <v>498</v>
      </c>
      <c r="C386" s="16" t="s">
        <v>499</v>
      </c>
      <c r="D386" s="38">
        <v>-3.05</v>
      </c>
      <c r="E386" s="38">
        <v>1.6399999999999997</v>
      </c>
      <c r="F386" s="38">
        <v>-3.8399999999999994</v>
      </c>
      <c r="G386" s="38">
        <v>1.7399999999999998</v>
      </c>
      <c r="H386" s="37">
        <f>SUM(D386:G386)</f>
        <v>-3.5100000000000002</v>
      </c>
      <c r="I386" s="38">
        <v>1.56</v>
      </c>
      <c r="J386" s="38">
        <v>1.3900000000000001</v>
      </c>
      <c r="K386" s="38">
        <v>4.989999999999999</v>
      </c>
      <c r="L386" s="38">
        <v>-0.45999999999999996</v>
      </c>
      <c r="M386" s="37">
        <f>SUM(I386:L386)</f>
        <v>7.4799999999999995</v>
      </c>
      <c r="N386" s="38">
        <v>3.83</v>
      </c>
      <c r="O386" s="38">
        <v>-3.4999999999999996</v>
      </c>
      <c r="P386" s="38">
        <v>0</v>
      </c>
      <c r="Q386" s="38">
        <v>1.97</v>
      </c>
      <c r="R386" s="37">
        <f>SUM(N386:Q386)</f>
        <v>2.3000000000000007</v>
      </c>
      <c r="S386" s="38">
        <v>-0.2799999999999998</v>
      </c>
      <c r="T386" s="38">
        <v>0.35999999999999965</v>
      </c>
      <c r="U386" s="38">
        <v>12.6</v>
      </c>
      <c r="V386" s="38">
        <v>-8.98</v>
      </c>
      <c r="W386" s="37">
        <f>SUM(S386:V386)</f>
        <v>3.6999999999999993</v>
      </c>
      <c r="X386" s="38">
        <v>-0.13999999999999968</v>
      </c>
      <c r="Y386" s="38">
        <v>0.5700000000000002</v>
      </c>
      <c r="Z386" s="38">
        <v>23.58</v>
      </c>
      <c r="AA386" s="38">
        <v>24.3</v>
      </c>
      <c r="AB386" s="37">
        <f>SUM(X386:AA386)</f>
        <v>48.31</v>
      </c>
      <c r="AC386" s="38">
        <v>0.44000000000000006</v>
      </c>
      <c r="AD386" s="38">
        <v>-22.61</v>
      </c>
      <c r="AE386" s="38">
        <v>-16.009999999999998</v>
      </c>
      <c r="AF386" s="38">
        <v>-0.33000000000000007</v>
      </c>
      <c r="AG386" s="20">
        <f>SUM(AC386:AF386)</f>
        <v>-38.50999999999999</v>
      </c>
      <c r="AH386" s="39">
        <v>3.0900000000000003</v>
      </c>
      <c r="AI386" s="39">
        <v>0.3600000000000001</v>
      </c>
      <c r="AJ386" s="39">
        <v>1.04</v>
      </c>
      <c r="AK386" s="39">
        <v>0.95</v>
      </c>
      <c r="AL386" s="22">
        <f>SUM(AH386:AK386)</f>
        <v>5.44</v>
      </c>
      <c r="AM386" s="23">
        <v>6.67</v>
      </c>
      <c r="AN386" s="23">
        <v>1.7</v>
      </c>
      <c r="AO386" s="23">
        <v>6.34</v>
      </c>
      <c r="AP386" s="23">
        <v>0.88</v>
      </c>
      <c r="AQ386" s="22">
        <f>SUM(AM386:AP386)</f>
        <v>15.59</v>
      </c>
    </row>
    <row r="387" spans="1:43" ht="11.25">
      <c r="A387" s="30" t="s">
        <v>469</v>
      </c>
      <c r="B387" s="30" t="s">
        <v>470</v>
      </c>
      <c r="C387" s="16" t="s">
        <v>471</v>
      </c>
      <c r="D387" s="38">
        <v>15.659999999999997</v>
      </c>
      <c r="E387" s="38">
        <v>7.060000000000002</v>
      </c>
      <c r="F387" s="38">
        <v>6.500000000000007</v>
      </c>
      <c r="G387" s="38">
        <v>3.1000000000000085</v>
      </c>
      <c r="H387" s="37">
        <f>SUM(D387:G387)</f>
        <v>32.320000000000014</v>
      </c>
      <c r="I387" s="38">
        <v>14.639999999999997</v>
      </c>
      <c r="J387" s="38">
        <v>24.32</v>
      </c>
      <c r="K387" s="38">
        <v>6.669999999999995</v>
      </c>
      <c r="L387" s="38">
        <v>23.770000000000003</v>
      </c>
      <c r="M387" s="37">
        <f>SUM(I387:L387)</f>
        <v>69.39999999999999</v>
      </c>
      <c r="N387" s="38">
        <v>3.460000000000008</v>
      </c>
      <c r="O387" s="38">
        <v>23.299999999999997</v>
      </c>
      <c r="P387" s="38">
        <v>14.509999999999998</v>
      </c>
      <c r="Q387" s="38">
        <v>43.460000000000015</v>
      </c>
      <c r="R387" s="37">
        <f>SUM(N387:Q387)</f>
        <v>84.73000000000002</v>
      </c>
      <c r="S387" s="38">
        <v>43.099999999999994</v>
      </c>
      <c r="T387" s="38">
        <v>65.18</v>
      </c>
      <c r="U387" s="38">
        <v>9.019999999999996</v>
      </c>
      <c r="V387" s="38">
        <v>68.11</v>
      </c>
      <c r="W387" s="37">
        <f>SUM(S387:V387)</f>
        <v>185.41</v>
      </c>
      <c r="X387" s="38">
        <v>61.260000000000005</v>
      </c>
      <c r="Y387" s="38">
        <v>-35.150000000000006</v>
      </c>
      <c r="Z387" s="38">
        <v>79.89999999999998</v>
      </c>
      <c r="AA387" s="38">
        <v>-7.38000000000001</v>
      </c>
      <c r="AB387" s="37">
        <f>SUM(X387:AA387)</f>
        <v>98.62999999999997</v>
      </c>
      <c r="AC387" s="38">
        <v>13.659999999999997</v>
      </c>
      <c r="AD387" s="38">
        <v>-0.6199999999999974</v>
      </c>
      <c r="AE387" s="38">
        <v>-18.240000000000002</v>
      </c>
      <c r="AF387" s="38">
        <v>109.33</v>
      </c>
      <c r="AG387" s="20">
        <f>SUM(AC387:AF387)</f>
        <v>104.13</v>
      </c>
      <c r="AH387" s="39">
        <v>-13.16</v>
      </c>
      <c r="AI387" s="39">
        <v>9.890000000000004</v>
      </c>
      <c r="AJ387" s="39">
        <v>31.66</v>
      </c>
      <c r="AK387" s="39">
        <v>9.81000000000001</v>
      </c>
      <c r="AL387" s="22">
        <f>SUM(AH387:AK387)</f>
        <v>38.20000000000002</v>
      </c>
      <c r="AM387" s="23">
        <v>2.07</v>
      </c>
      <c r="AN387" s="23">
        <v>10.69</v>
      </c>
      <c r="AO387" s="23">
        <v>-2.23</v>
      </c>
      <c r="AP387" s="23">
        <v>8.52</v>
      </c>
      <c r="AQ387" s="22">
        <f>SUM(AM387:AP387)</f>
        <v>19.049999999999997</v>
      </c>
    </row>
    <row r="388" spans="1:43" s="24" customFormat="1" ht="11.25">
      <c r="A388" s="8" t="s">
        <v>522</v>
      </c>
      <c r="B388" s="8" t="s">
        <v>523</v>
      </c>
      <c r="C388" s="8" t="s">
        <v>524</v>
      </c>
      <c r="D388" s="12">
        <f aca="true" t="shared" si="332" ref="D388:AQ388">D389-D396</f>
        <v>65.56</v>
      </c>
      <c r="E388" s="12">
        <f t="shared" si="332"/>
        <v>-64.28999999999999</v>
      </c>
      <c r="F388" s="12">
        <f t="shared" si="332"/>
        <v>-20.320000000000007</v>
      </c>
      <c r="G388" s="12">
        <f t="shared" si="332"/>
        <v>-86.50999999999999</v>
      </c>
      <c r="H388" s="11">
        <f t="shared" si="332"/>
        <v>-105.56</v>
      </c>
      <c r="I388" s="12">
        <f t="shared" si="332"/>
        <v>28.81</v>
      </c>
      <c r="J388" s="12">
        <f t="shared" si="332"/>
        <v>-83.07</v>
      </c>
      <c r="K388" s="12">
        <f t="shared" si="332"/>
        <v>-50.709999999999994</v>
      </c>
      <c r="L388" s="12">
        <f t="shared" si="332"/>
        <v>-15.360000000000001</v>
      </c>
      <c r="M388" s="11">
        <f t="shared" si="332"/>
        <v>-120.32999999999998</v>
      </c>
      <c r="N388" s="12">
        <f t="shared" si="332"/>
        <v>-10.77</v>
      </c>
      <c r="O388" s="12">
        <f t="shared" si="332"/>
        <v>-60.730000000000004</v>
      </c>
      <c r="P388" s="12">
        <f t="shared" si="332"/>
        <v>-51.739999999999995</v>
      </c>
      <c r="Q388" s="12">
        <f t="shared" si="332"/>
        <v>-12.689999999999998</v>
      </c>
      <c r="R388" s="11">
        <f t="shared" si="332"/>
        <v>-135.93</v>
      </c>
      <c r="S388" s="12">
        <f t="shared" si="332"/>
        <v>-6.82</v>
      </c>
      <c r="T388" s="12">
        <f t="shared" si="332"/>
        <v>-59.22</v>
      </c>
      <c r="U388" s="12">
        <f t="shared" si="332"/>
        <v>-24.180000000000003</v>
      </c>
      <c r="V388" s="12">
        <f t="shared" si="332"/>
        <v>-39.43</v>
      </c>
      <c r="W388" s="11">
        <f t="shared" si="332"/>
        <v>-129.64999999999998</v>
      </c>
      <c r="X388" s="12">
        <f t="shared" si="332"/>
        <v>-5.68</v>
      </c>
      <c r="Y388" s="12">
        <f t="shared" si="332"/>
        <v>-108.39000000000001</v>
      </c>
      <c r="Z388" s="12">
        <f t="shared" si="332"/>
        <v>-17.5</v>
      </c>
      <c r="AA388" s="12">
        <f t="shared" si="332"/>
        <v>-3.549999999999997</v>
      </c>
      <c r="AB388" s="11">
        <f t="shared" si="332"/>
        <v>-135.11999999999998</v>
      </c>
      <c r="AC388" s="12">
        <f t="shared" si="332"/>
        <v>15.94</v>
      </c>
      <c r="AD388" s="12">
        <f t="shared" si="332"/>
        <v>-66.04</v>
      </c>
      <c r="AE388" s="12">
        <f t="shared" si="332"/>
        <v>-72.97999999999999</v>
      </c>
      <c r="AF388" s="12">
        <f t="shared" si="332"/>
        <v>-14.74</v>
      </c>
      <c r="AG388" s="11">
        <f t="shared" si="332"/>
        <v>-137.82000000000002</v>
      </c>
      <c r="AH388" s="13">
        <f t="shared" si="332"/>
        <v>-25.049999999999997</v>
      </c>
      <c r="AI388" s="13">
        <f t="shared" si="332"/>
        <v>-34.4</v>
      </c>
      <c r="AJ388" s="13">
        <f t="shared" si="332"/>
        <v>-46.91</v>
      </c>
      <c r="AK388" s="13">
        <f t="shared" si="332"/>
        <v>8.180000000000001</v>
      </c>
      <c r="AL388" s="14">
        <f t="shared" si="332"/>
        <v>-98.18</v>
      </c>
      <c r="AM388" s="15">
        <f t="shared" si="332"/>
        <v>-35.339999999999996</v>
      </c>
      <c r="AN388" s="15">
        <f t="shared" si="332"/>
        <v>-63.82</v>
      </c>
      <c r="AO388" s="15">
        <f t="shared" si="332"/>
        <v>-60.779999999999994</v>
      </c>
      <c r="AP388" s="15">
        <f t="shared" si="332"/>
        <v>-44.47</v>
      </c>
      <c r="AQ388" s="14">
        <f t="shared" si="332"/>
        <v>-204.41</v>
      </c>
    </row>
    <row r="389" spans="1:43" ht="11.25" customHeight="1">
      <c r="A389" s="36" t="s">
        <v>488</v>
      </c>
      <c r="B389" s="36" t="s">
        <v>489</v>
      </c>
      <c r="C389" s="16" t="s">
        <v>490</v>
      </c>
      <c r="D389" s="19">
        <f aca="true" t="shared" si="333" ref="D389:R390">D390</f>
        <v>41.5</v>
      </c>
      <c r="E389" s="19">
        <f t="shared" si="333"/>
        <v>-44.18</v>
      </c>
      <c r="F389" s="19">
        <f t="shared" si="333"/>
        <v>29.08</v>
      </c>
      <c r="G389" s="19">
        <f t="shared" si="333"/>
        <v>-71.25999999999999</v>
      </c>
      <c r="H389" s="25">
        <f t="shared" si="333"/>
        <v>-44.86</v>
      </c>
      <c r="I389" s="19">
        <f t="shared" si="333"/>
        <v>34.79</v>
      </c>
      <c r="J389" s="19">
        <f t="shared" si="333"/>
        <v>-28.409999999999997</v>
      </c>
      <c r="K389" s="19">
        <f t="shared" si="333"/>
        <v>-15.34</v>
      </c>
      <c r="L389" s="19">
        <f t="shared" si="333"/>
        <v>-12.280000000000001</v>
      </c>
      <c r="M389" s="25">
        <f t="shared" si="333"/>
        <v>-21.240000000000002</v>
      </c>
      <c r="N389" s="19">
        <f>N390</f>
        <v>-4.21</v>
      </c>
      <c r="O389" s="19">
        <f t="shared" si="333"/>
        <v>9.61</v>
      </c>
      <c r="P389" s="19">
        <f t="shared" si="333"/>
        <v>24.86</v>
      </c>
      <c r="Q389" s="19">
        <f t="shared" si="333"/>
        <v>34.53</v>
      </c>
      <c r="R389" s="25">
        <f t="shared" si="333"/>
        <v>64.78999999999999</v>
      </c>
      <c r="S389" s="19">
        <f>S390</f>
        <v>-10.07</v>
      </c>
      <c r="T389" s="19">
        <f aca="true" t="shared" si="334" ref="T389:W390">T390</f>
        <v>-37.37</v>
      </c>
      <c r="U389" s="19">
        <f t="shared" si="334"/>
        <v>-24.240000000000002</v>
      </c>
      <c r="V389" s="19">
        <f t="shared" si="334"/>
        <v>-26.47</v>
      </c>
      <c r="W389" s="25">
        <f t="shared" si="334"/>
        <v>-98.14999999999999</v>
      </c>
      <c r="X389" s="19">
        <f>X390</f>
        <v>0.47</v>
      </c>
      <c r="Y389" s="19">
        <f aca="true" t="shared" si="335" ref="Y389:AN390">Y390</f>
        <v>-43.1</v>
      </c>
      <c r="Z389" s="19">
        <f t="shared" si="335"/>
        <v>0.9099999999999999</v>
      </c>
      <c r="AA389" s="19">
        <f t="shared" si="335"/>
        <v>-19.689999999999998</v>
      </c>
      <c r="AB389" s="25">
        <f t="shared" si="335"/>
        <v>-61.410000000000004</v>
      </c>
      <c r="AC389" s="19">
        <f t="shared" si="335"/>
        <v>3.16</v>
      </c>
      <c r="AD389" s="19">
        <f t="shared" si="335"/>
        <v>-7.000000000000001</v>
      </c>
      <c r="AE389" s="19">
        <f t="shared" si="335"/>
        <v>-22.61</v>
      </c>
      <c r="AF389" s="19">
        <f t="shared" si="335"/>
        <v>14.26</v>
      </c>
      <c r="AG389" s="25">
        <f t="shared" si="335"/>
        <v>-12.190000000000001</v>
      </c>
      <c r="AH389" s="21">
        <f t="shared" si="335"/>
        <v>-11.19</v>
      </c>
      <c r="AI389" s="21">
        <f t="shared" si="335"/>
        <v>-3.1300000000000003</v>
      </c>
      <c r="AJ389" s="21">
        <f t="shared" si="335"/>
        <v>-20.27</v>
      </c>
      <c r="AK389" s="21">
        <f t="shared" si="335"/>
        <v>-11.6</v>
      </c>
      <c r="AL389" s="26">
        <f t="shared" si="335"/>
        <v>-46.190000000000005</v>
      </c>
      <c r="AM389" s="23">
        <f t="shared" si="335"/>
        <v>-17.009999999999998</v>
      </c>
      <c r="AN389" s="23">
        <f t="shared" si="335"/>
        <v>-17.119999999999997</v>
      </c>
      <c r="AO389" s="23">
        <f aca="true" t="shared" si="336" ref="AO389:AQ390">AO390</f>
        <v>35.720000000000006</v>
      </c>
      <c r="AP389" s="23">
        <f t="shared" si="336"/>
        <v>-16.46</v>
      </c>
      <c r="AQ389" s="26">
        <f t="shared" si="336"/>
        <v>-14.87</v>
      </c>
    </row>
    <row r="390" spans="1:43" ht="11.25">
      <c r="A390" s="30" t="s">
        <v>457</v>
      </c>
      <c r="B390" s="30" t="s">
        <v>458</v>
      </c>
      <c r="C390" s="16" t="s">
        <v>459</v>
      </c>
      <c r="D390" s="19">
        <f t="shared" si="333"/>
        <v>41.5</v>
      </c>
      <c r="E390" s="19">
        <f t="shared" si="333"/>
        <v>-44.18</v>
      </c>
      <c r="F390" s="19">
        <f t="shared" si="333"/>
        <v>29.08</v>
      </c>
      <c r="G390" s="19">
        <f t="shared" si="333"/>
        <v>-71.25999999999999</v>
      </c>
      <c r="H390" s="25">
        <f t="shared" si="333"/>
        <v>-44.86</v>
      </c>
      <c r="I390" s="19">
        <f t="shared" si="333"/>
        <v>34.79</v>
      </c>
      <c r="J390" s="19">
        <f t="shared" si="333"/>
        <v>-28.409999999999997</v>
      </c>
      <c r="K390" s="19">
        <f t="shared" si="333"/>
        <v>-15.34</v>
      </c>
      <c r="L390" s="19">
        <f t="shared" si="333"/>
        <v>-12.280000000000001</v>
      </c>
      <c r="M390" s="25">
        <f t="shared" si="333"/>
        <v>-21.240000000000002</v>
      </c>
      <c r="N390" s="19">
        <f>N391</f>
        <v>-4.21</v>
      </c>
      <c r="O390" s="19">
        <f t="shared" si="333"/>
        <v>9.61</v>
      </c>
      <c r="P390" s="19">
        <f t="shared" si="333"/>
        <v>24.86</v>
      </c>
      <c r="Q390" s="19">
        <f t="shared" si="333"/>
        <v>34.53</v>
      </c>
      <c r="R390" s="25">
        <f t="shared" si="333"/>
        <v>64.78999999999999</v>
      </c>
      <c r="S390" s="19">
        <f>S391</f>
        <v>-10.07</v>
      </c>
      <c r="T390" s="19">
        <f t="shared" si="334"/>
        <v>-37.37</v>
      </c>
      <c r="U390" s="19">
        <f t="shared" si="334"/>
        <v>-24.240000000000002</v>
      </c>
      <c r="V390" s="19">
        <f t="shared" si="334"/>
        <v>-26.47</v>
      </c>
      <c r="W390" s="25">
        <f t="shared" si="334"/>
        <v>-98.14999999999999</v>
      </c>
      <c r="X390" s="19">
        <f>X391</f>
        <v>0.47</v>
      </c>
      <c r="Y390" s="19">
        <f t="shared" si="335"/>
        <v>-43.1</v>
      </c>
      <c r="Z390" s="19">
        <f t="shared" si="335"/>
        <v>0.9099999999999999</v>
      </c>
      <c r="AA390" s="19">
        <f t="shared" si="335"/>
        <v>-19.689999999999998</v>
      </c>
      <c r="AB390" s="25">
        <f t="shared" si="335"/>
        <v>-61.410000000000004</v>
      </c>
      <c r="AC390" s="19">
        <f t="shared" si="335"/>
        <v>3.16</v>
      </c>
      <c r="AD390" s="19">
        <f t="shared" si="335"/>
        <v>-7.000000000000001</v>
      </c>
      <c r="AE390" s="19">
        <f t="shared" si="335"/>
        <v>-22.61</v>
      </c>
      <c r="AF390" s="19">
        <f t="shared" si="335"/>
        <v>14.26</v>
      </c>
      <c r="AG390" s="25">
        <f t="shared" si="335"/>
        <v>-12.190000000000001</v>
      </c>
      <c r="AH390" s="21">
        <f t="shared" si="335"/>
        <v>-11.19</v>
      </c>
      <c r="AI390" s="21">
        <f t="shared" si="335"/>
        <v>-3.1300000000000003</v>
      </c>
      <c r="AJ390" s="21">
        <f t="shared" si="335"/>
        <v>-20.27</v>
      </c>
      <c r="AK390" s="21">
        <f t="shared" si="335"/>
        <v>-11.6</v>
      </c>
      <c r="AL390" s="26">
        <f t="shared" si="335"/>
        <v>-46.190000000000005</v>
      </c>
      <c r="AM390" s="23">
        <f t="shared" si="335"/>
        <v>-17.009999999999998</v>
      </c>
      <c r="AN390" s="23">
        <f t="shared" si="335"/>
        <v>-17.119999999999997</v>
      </c>
      <c r="AO390" s="23">
        <f t="shared" si="336"/>
        <v>35.720000000000006</v>
      </c>
      <c r="AP390" s="23">
        <f t="shared" si="336"/>
        <v>-16.46</v>
      </c>
      <c r="AQ390" s="26">
        <f t="shared" si="336"/>
        <v>-14.87</v>
      </c>
    </row>
    <row r="391" spans="1:43" ht="11.25">
      <c r="A391" s="30" t="s">
        <v>504</v>
      </c>
      <c r="B391" s="30" t="s">
        <v>494</v>
      </c>
      <c r="C391" s="16" t="s">
        <v>493</v>
      </c>
      <c r="D391" s="19">
        <f aca="true" t="shared" si="337" ref="D391:AQ391">D393+D395</f>
        <v>41.5</v>
      </c>
      <c r="E391" s="19">
        <f t="shared" si="337"/>
        <v>-44.18</v>
      </c>
      <c r="F391" s="19">
        <f t="shared" si="337"/>
        <v>29.08</v>
      </c>
      <c r="G391" s="19">
        <f t="shared" si="337"/>
        <v>-71.25999999999999</v>
      </c>
      <c r="H391" s="25">
        <f t="shared" si="337"/>
        <v>-44.86</v>
      </c>
      <c r="I391" s="19">
        <f t="shared" si="337"/>
        <v>34.79</v>
      </c>
      <c r="J391" s="19">
        <f t="shared" si="337"/>
        <v>-28.409999999999997</v>
      </c>
      <c r="K391" s="19">
        <f t="shared" si="337"/>
        <v>-15.34</v>
      </c>
      <c r="L391" s="19">
        <f t="shared" si="337"/>
        <v>-12.280000000000001</v>
      </c>
      <c r="M391" s="25">
        <f t="shared" si="337"/>
        <v>-21.240000000000002</v>
      </c>
      <c r="N391" s="19">
        <f t="shared" si="337"/>
        <v>-4.21</v>
      </c>
      <c r="O391" s="19">
        <f t="shared" si="337"/>
        <v>9.61</v>
      </c>
      <c r="P391" s="19">
        <f t="shared" si="337"/>
        <v>24.86</v>
      </c>
      <c r="Q391" s="19">
        <f t="shared" si="337"/>
        <v>34.53</v>
      </c>
      <c r="R391" s="25">
        <f t="shared" si="337"/>
        <v>64.78999999999999</v>
      </c>
      <c r="S391" s="19">
        <f t="shared" si="337"/>
        <v>-10.07</v>
      </c>
      <c r="T391" s="19">
        <f t="shared" si="337"/>
        <v>-37.37</v>
      </c>
      <c r="U391" s="19">
        <f t="shared" si="337"/>
        <v>-24.240000000000002</v>
      </c>
      <c r="V391" s="19">
        <f t="shared" si="337"/>
        <v>-26.47</v>
      </c>
      <c r="W391" s="25">
        <f t="shared" si="337"/>
        <v>-98.14999999999999</v>
      </c>
      <c r="X391" s="19">
        <f t="shared" si="337"/>
        <v>0.47</v>
      </c>
      <c r="Y391" s="19">
        <f t="shared" si="337"/>
        <v>-43.1</v>
      </c>
      <c r="Z391" s="19">
        <f t="shared" si="337"/>
        <v>0.9099999999999999</v>
      </c>
      <c r="AA391" s="19">
        <f t="shared" si="337"/>
        <v>-19.689999999999998</v>
      </c>
      <c r="AB391" s="25">
        <f t="shared" si="337"/>
        <v>-61.410000000000004</v>
      </c>
      <c r="AC391" s="19">
        <f t="shared" si="337"/>
        <v>3.16</v>
      </c>
      <c r="AD391" s="19">
        <f t="shared" si="337"/>
        <v>-7.000000000000001</v>
      </c>
      <c r="AE391" s="19">
        <f t="shared" si="337"/>
        <v>-22.61</v>
      </c>
      <c r="AF391" s="19">
        <f t="shared" si="337"/>
        <v>14.26</v>
      </c>
      <c r="AG391" s="25">
        <f t="shared" si="337"/>
        <v>-12.190000000000001</v>
      </c>
      <c r="AH391" s="21">
        <f t="shared" si="337"/>
        <v>-11.19</v>
      </c>
      <c r="AI391" s="21">
        <f t="shared" si="337"/>
        <v>-3.1300000000000003</v>
      </c>
      <c r="AJ391" s="21">
        <f t="shared" si="337"/>
        <v>-20.27</v>
      </c>
      <c r="AK391" s="21">
        <f t="shared" si="337"/>
        <v>-11.6</v>
      </c>
      <c r="AL391" s="26">
        <f t="shared" si="337"/>
        <v>-46.190000000000005</v>
      </c>
      <c r="AM391" s="23">
        <f t="shared" si="337"/>
        <v>-17.009999999999998</v>
      </c>
      <c r="AN391" s="23">
        <f t="shared" si="337"/>
        <v>-17.119999999999997</v>
      </c>
      <c r="AO391" s="23">
        <f t="shared" si="337"/>
        <v>35.720000000000006</v>
      </c>
      <c r="AP391" s="23">
        <f t="shared" si="337"/>
        <v>-16.46</v>
      </c>
      <c r="AQ391" s="26">
        <f t="shared" si="337"/>
        <v>-14.87</v>
      </c>
    </row>
    <row r="392" spans="1:43" ht="11.25">
      <c r="A392" s="30" t="s">
        <v>518</v>
      </c>
      <c r="B392" s="30" t="s">
        <v>519</v>
      </c>
      <c r="C392" s="16" t="s">
        <v>525</v>
      </c>
      <c r="D392" s="19">
        <f aca="true" t="shared" si="338" ref="D392:AQ392">D393</f>
        <v>0.55</v>
      </c>
      <c r="E392" s="19">
        <f t="shared" si="338"/>
        <v>0.01</v>
      </c>
      <c r="F392" s="19">
        <f t="shared" si="338"/>
        <v>-0.02</v>
      </c>
      <c r="G392" s="19">
        <f t="shared" si="338"/>
        <v>-0.38</v>
      </c>
      <c r="H392" s="25">
        <f t="shared" si="338"/>
        <v>0.16000000000000003</v>
      </c>
      <c r="I392" s="19">
        <f t="shared" si="338"/>
        <v>0.56</v>
      </c>
      <c r="J392" s="19">
        <f t="shared" si="338"/>
        <v>0.64</v>
      </c>
      <c r="K392" s="19">
        <f t="shared" si="338"/>
        <v>0.82</v>
      </c>
      <c r="L392" s="19">
        <f t="shared" si="338"/>
        <v>0.76</v>
      </c>
      <c r="M392" s="25">
        <f t="shared" si="338"/>
        <v>2.7800000000000002</v>
      </c>
      <c r="N392" s="19">
        <f>N393</f>
        <v>0.18</v>
      </c>
      <c r="O392" s="19">
        <f t="shared" si="338"/>
        <v>1.29</v>
      </c>
      <c r="P392" s="19">
        <f t="shared" si="338"/>
        <v>-0.23</v>
      </c>
      <c r="Q392" s="19">
        <f t="shared" si="338"/>
        <v>0.83</v>
      </c>
      <c r="R392" s="25">
        <f t="shared" si="338"/>
        <v>2.07</v>
      </c>
      <c r="S392" s="19">
        <f t="shared" si="338"/>
        <v>0.66</v>
      </c>
      <c r="T392" s="19">
        <f t="shared" si="338"/>
        <v>0.36</v>
      </c>
      <c r="U392" s="19">
        <f t="shared" si="338"/>
        <v>0.04</v>
      </c>
      <c r="V392" s="19">
        <f t="shared" si="338"/>
        <v>0.03</v>
      </c>
      <c r="W392" s="25">
        <f t="shared" si="338"/>
        <v>1.09</v>
      </c>
      <c r="X392" s="19">
        <f t="shared" si="338"/>
        <v>-0.28</v>
      </c>
      <c r="Y392" s="19">
        <f t="shared" si="338"/>
        <v>-3.53</v>
      </c>
      <c r="Z392" s="19">
        <f t="shared" si="338"/>
        <v>0.76</v>
      </c>
      <c r="AA392" s="19">
        <f t="shared" si="338"/>
        <v>1.37</v>
      </c>
      <c r="AB392" s="25">
        <f t="shared" si="338"/>
        <v>-1.6799999999999997</v>
      </c>
      <c r="AC392" s="19">
        <f t="shared" si="338"/>
        <v>0.45</v>
      </c>
      <c r="AD392" s="19">
        <f t="shared" si="338"/>
        <v>0.96</v>
      </c>
      <c r="AE392" s="19">
        <f t="shared" si="338"/>
        <v>0.14</v>
      </c>
      <c r="AF392" s="19">
        <f t="shared" si="338"/>
        <v>0.08</v>
      </c>
      <c r="AG392" s="25">
        <f t="shared" si="338"/>
        <v>1.63</v>
      </c>
      <c r="AH392" s="21">
        <f t="shared" si="338"/>
        <v>-0.1</v>
      </c>
      <c r="AI392" s="21">
        <f t="shared" si="338"/>
        <v>-0.22</v>
      </c>
      <c r="AJ392" s="21">
        <f t="shared" si="338"/>
        <v>-0.21</v>
      </c>
      <c r="AK392" s="21">
        <f t="shared" si="338"/>
        <v>0</v>
      </c>
      <c r="AL392" s="26">
        <f t="shared" si="338"/>
        <v>-0.53</v>
      </c>
      <c r="AM392" s="23">
        <f t="shared" si="338"/>
        <v>0.01</v>
      </c>
      <c r="AN392" s="23">
        <f t="shared" si="338"/>
        <v>-0.47</v>
      </c>
      <c r="AO392" s="23">
        <f t="shared" si="338"/>
        <v>-0.37</v>
      </c>
      <c r="AP392" s="23">
        <f t="shared" si="338"/>
        <v>-0.74</v>
      </c>
      <c r="AQ392" s="26">
        <f t="shared" si="338"/>
        <v>-1.5699999999999998</v>
      </c>
    </row>
    <row r="393" spans="1:43" ht="11.25">
      <c r="A393" s="30" t="s">
        <v>521</v>
      </c>
      <c r="B393" s="30" t="s">
        <v>498</v>
      </c>
      <c r="C393" s="16" t="s">
        <v>499</v>
      </c>
      <c r="D393" s="38">
        <v>0.55</v>
      </c>
      <c r="E393" s="38">
        <v>0.01</v>
      </c>
      <c r="F393" s="38">
        <v>-0.02</v>
      </c>
      <c r="G393" s="38">
        <v>-0.38</v>
      </c>
      <c r="H393" s="37">
        <f>SUM(D393:G393)</f>
        <v>0.16000000000000003</v>
      </c>
      <c r="I393" s="38">
        <v>0.56</v>
      </c>
      <c r="J393" s="38">
        <v>0.64</v>
      </c>
      <c r="K393" s="38">
        <v>0.82</v>
      </c>
      <c r="L393" s="38">
        <v>0.76</v>
      </c>
      <c r="M393" s="37">
        <f>SUM(I393:L393)</f>
        <v>2.7800000000000002</v>
      </c>
      <c r="N393" s="38">
        <v>0.18</v>
      </c>
      <c r="O393" s="38">
        <v>1.29</v>
      </c>
      <c r="P393" s="38">
        <v>-0.23</v>
      </c>
      <c r="Q393" s="38">
        <v>0.83</v>
      </c>
      <c r="R393" s="37">
        <f>SUM(N393:Q393)</f>
        <v>2.07</v>
      </c>
      <c r="S393" s="38">
        <v>0.66</v>
      </c>
      <c r="T393" s="38">
        <v>0.36</v>
      </c>
      <c r="U393" s="38">
        <v>0.04</v>
      </c>
      <c r="V393" s="38">
        <v>0.03</v>
      </c>
      <c r="W393" s="37">
        <f>SUM(S393:V393)</f>
        <v>1.09</v>
      </c>
      <c r="X393" s="38">
        <v>-0.28</v>
      </c>
      <c r="Y393" s="38">
        <v>-3.53</v>
      </c>
      <c r="Z393" s="38">
        <v>0.76</v>
      </c>
      <c r="AA393" s="38">
        <v>1.37</v>
      </c>
      <c r="AB393" s="37">
        <f>SUM(X393:AA393)</f>
        <v>-1.6799999999999997</v>
      </c>
      <c r="AC393" s="38">
        <v>0.45</v>
      </c>
      <c r="AD393" s="38">
        <v>0.96</v>
      </c>
      <c r="AE393" s="38">
        <v>0.14</v>
      </c>
      <c r="AF393" s="38">
        <v>0.08</v>
      </c>
      <c r="AG393" s="20">
        <f>SUM(AC393:AF393)</f>
        <v>1.63</v>
      </c>
      <c r="AH393" s="39">
        <v>-0.1</v>
      </c>
      <c r="AI393" s="39">
        <v>-0.22</v>
      </c>
      <c r="AJ393" s="39">
        <v>-0.21</v>
      </c>
      <c r="AK393" s="39">
        <v>0</v>
      </c>
      <c r="AL393" s="22">
        <f>SUM(AH393:AK393)</f>
        <v>-0.53</v>
      </c>
      <c r="AM393" s="23">
        <v>0.01</v>
      </c>
      <c r="AN393" s="23">
        <v>-0.47</v>
      </c>
      <c r="AO393" s="23">
        <v>-0.37</v>
      </c>
      <c r="AP393" s="23">
        <v>-0.74</v>
      </c>
      <c r="AQ393" s="22">
        <f>SUM(AM393:AP393)</f>
        <v>-1.5699999999999998</v>
      </c>
    </row>
    <row r="394" spans="1:43" ht="11.25" customHeight="1">
      <c r="A394" s="30" t="s">
        <v>468</v>
      </c>
      <c r="B394" s="30" t="s">
        <v>461</v>
      </c>
      <c r="C394" s="16" t="s">
        <v>462</v>
      </c>
      <c r="D394" s="19">
        <f aca="true" t="shared" si="339" ref="D394:AQ394">D395</f>
        <v>40.95</v>
      </c>
      <c r="E394" s="19">
        <f t="shared" si="339"/>
        <v>-44.19</v>
      </c>
      <c r="F394" s="19">
        <f t="shared" si="339"/>
        <v>29.099999999999998</v>
      </c>
      <c r="G394" s="19">
        <f t="shared" si="339"/>
        <v>-70.88</v>
      </c>
      <c r="H394" s="25">
        <f t="shared" si="339"/>
        <v>-45.019999999999996</v>
      </c>
      <c r="I394" s="19">
        <f t="shared" si="339"/>
        <v>34.23</v>
      </c>
      <c r="J394" s="19">
        <f t="shared" si="339"/>
        <v>-29.049999999999997</v>
      </c>
      <c r="K394" s="19">
        <f t="shared" si="339"/>
        <v>-16.16</v>
      </c>
      <c r="L394" s="19">
        <f t="shared" si="339"/>
        <v>-13.040000000000001</v>
      </c>
      <c r="M394" s="25">
        <f t="shared" si="339"/>
        <v>-24.020000000000003</v>
      </c>
      <c r="N394" s="19">
        <f t="shared" si="339"/>
        <v>-4.39</v>
      </c>
      <c r="O394" s="19">
        <f t="shared" si="339"/>
        <v>8.32</v>
      </c>
      <c r="P394" s="19">
        <f t="shared" si="339"/>
        <v>25.09</v>
      </c>
      <c r="Q394" s="19">
        <f t="shared" si="339"/>
        <v>33.7</v>
      </c>
      <c r="R394" s="25">
        <f t="shared" si="339"/>
        <v>62.72</v>
      </c>
      <c r="S394" s="19">
        <f t="shared" si="339"/>
        <v>-10.73</v>
      </c>
      <c r="T394" s="19">
        <f t="shared" si="339"/>
        <v>-37.73</v>
      </c>
      <c r="U394" s="19">
        <f t="shared" si="339"/>
        <v>-24.28</v>
      </c>
      <c r="V394" s="19">
        <f t="shared" si="339"/>
        <v>-26.5</v>
      </c>
      <c r="W394" s="25">
        <f t="shared" si="339"/>
        <v>-99.24</v>
      </c>
      <c r="X394" s="19">
        <f t="shared" si="339"/>
        <v>0.75</v>
      </c>
      <c r="Y394" s="19">
        <f t="shared" si="339"/>
        <v>-39.57</v>
      </c>
      <c r="Z394" s="19">
        <f t="shared" si="339"/>
        <v>0.1499999999999999</v>
      </c>
      <c r="AA394" s="19">
        <f t="shared" si="339"/>
        <v>-21.06</v>
      </c>
      <c r="AB394" s="25">
        <f t="shared" si="339"/>
        <v>-59.730000000000004</v>
      </c>
      <c r="AC394" s="19">
        <f t="shared" si="339"/>
        <v>2.71</v>
      </c>
      <c r="AD394" s="19">
        <f t="shared" si="339"/>
        <v>-7.960000000000001</v>
      </c>
      <c r="AE394" s="19">
        <f t="shared" si="339"/>
        <v>-22.75</v>
      </c>
      <c r="AF394" s="19">
        <f t="shared" si="339"/>
        <v>14.18</v>
      </c>
      <c r="AG394" s="25">
        <f t="shared" si="339"/>
        <v>-13.82</v>
      </c>
      <c r="AH394" s="21">
        <f t="shared" si="339"/>
        <v>-11.09</v>
      </c>
      <c r="AI394" s="21">
        <f t="shared" si="339"/>
        <v>-2.91</v>
      </c>
      <c r="AJ394" s="21">
        <f t="shared" si="339"/>
        <v>-20.06</v>
      </c>
      <c r="AK394" s="21">
        <f t="shared" si="339"/>
        <v>-11.6</v>
      </c>
      <c r="AL394" s="26">
        <f t="shared" si="339"/>
        <v>-45.660000000000004</v>
      </c>
      <c r="AM394" s="23">
        <f t="shared" si="339"/>
        <v>-17.02</v>
      </c>
      <c r="AN394" s="23">
        <f t="shared" si="339"/>
        <v>-16.65</v>
      </c>
      <c r="AO394" s="23">
        <f t="shared" si="339"/>
        <v>36.09</v>
      </c>
      <c r="AP394" s="23">
        <f t="shared" si="339"/>
        <v>-15.72</v>
      </c>
      <c r="AQ394" s="26">
        <f t="shared" si="339"/>
        <v>-13.299999999999999</v>
      </c>
    </row>
    <row r="395" spans="1:43" ht="11.25">
      <c r="A395" s="30" t="s">
        <v>521</v>
      </c>
      <c r="B395" s="30" t="s">
        <v>498</v>
      </c>
      <c r="C395" s="16" t="s">
        <v>499</v>
      </c>
      <c r="D395" s="38">
        <v>40.95</v>
      </c>
      <c r="E395" s="38">
        <v>-44.19</v>
      </c>
      <c r="F395" s="38">
        <v>29.099999999999998</v>
      </c>
      <c r="G395" s="38">
        <v>-70.88</v>
      </c>
      <c r="H395" s="37">
        <f>SUM(D395:G395)</f>
        <v>-45.019999999999996</v>
      </c>
      <c r="I395" s="38">
        <v>34.23</v>
      </c>
      <c r="J395" s="38">
        <v>-29.049999999999997</v>
      </c>
      <c r="K395" s="38">
        <v>-16.16</v>
      </c>
      <c r="L395" s="38">
        <v>-13.040000000000001</v>
      </c>
      <c r="M395" s="37">
        <f>SUM(I395:L395)</f>
        <v>-24.020000000000003</v>
      </c>
      <c r="N395" s="38">
        <v>-4.39</v>
      </c>
      <c r="O395" s="38">
        <v>8.32</v>
      </c>
      <c r="P395" s="38">
        <v>25.09</v>
      </c>
      <c r="Q395" s="38">
        <v>33.7</v>
      </c>
      <c r="R395" s="37">
        <f>SUM(N395:Q395)</f>
        <v>62.72</v>
      </c>
      <c r="S395" s="38">
        <v>-10.73</v>
      </c>
      <c r="T395" s="38">
        <v>-37.73</v>
      </c>
      <c r="U395" s="38">
        <v>-24.28</v>
      </c>
      <c r="V395" s="38">
        <v>-26.5</v>
      </c>
      <c r="W395" s="37">
        <f>SUM(S395:V395)</f>
        <v>-99.24</v>
      </c>
      <c r="X395" s="38">
        <v>0.75</v>
      </c>
      <c r="Y395" s="38">
        <v>-39.57</v>
      </c>
      <c r="Z395" s="38">
        <v>0.1499999999999999</v>
      </c>
      <c r="AA395" s="38">
        <v>-21.06</v>
      </c>
      <c r="AB395" s="37">
        <f>SUM(X395:AA395)</f>
        <v>-59.730000000000004</v>
      </c>
      <c r="AC395" s="38">
        <v>2.71</v>
      </c>
      <c r="AD395" s="38">
        <v>-7.960000000000001</v>
      </c>
      <c r="AE395" s="38">
        <v>-22.75</v>
      </c>
      <c r="AF395" s="38">
        <v>14.18</v>
      </c>
      <c r="AG395" s="20">
        <f>SUM(AC395:AF395)</f>
        <v>-13.82</v>
      </c>
      <c r="AH395" s="39">
        <v>-11.09</v>
      </c>
      <c r="AI395" s="39">
        <v>-2.91</v>
      </c>
      <c r="AJ395" s="39">
        <v>-20.06</v>
      </c>
      <c r="AK395" s="39">
        <v>-11.6</v>
      </c>
      <c r="AL395" s="22">
        <f>SUM(AH395:AK395)</f>
        <v>-45.660000000000004</v>
      </c>
      <c r="AM395" s="23">
        <v>-17.02</v>
      </c>
      <c r="AN395" s="23">
        <v>-16.65</v>
      </c>
      <c r="AO395" s="23">
        <v>36.09</v>
      </c>
      <c r="AP395" s="23">
        <v>-15.72</v>
      </c>
      <c r="AQ395" s="22">
        <f>SUM(AM395:AP395)</f>
        <v>-13.299999999999999</v>
      </c>
    </row>
    <row r="396" spans="1:43" ht="11.25">
      <c r="A396" s="36" t="s">
        <v>500</v>
      </c>
      <c r="B396" s="36" t="s">
        <v>501</v>
      </c>
      <c r="C396" s="16" t="s">
        <v>502</v>
      </c>
      <c r="D396" s="19">
        <f aca="true" t="shared" si="340" ref="D396:S397">D397</f>
        <v>-24.060000000000002</v>
      </c>
      <c r="E396" s="19">
        <f t="shared" si="340"/>
        <v>20.11</v>
      </c>
      <c r="F396" s="19">
        <f t="shared" si="340"/>
        <v>49.400000000000006</v>
      </c>
      <c r="G396" s="19">
        <f t="shared" si="340"/>
        <v>15.25</v>
      </c>
      <c r="H396" s="25">
        <f t="shared" si="340"/>
        <v>60.7</v>
      </c>
      <c r="I396" s="19">
        <f t="shared" si="340"/>
        <v>5.98</v>
      </c>
      <c r="J396" s="19">
        <f t="shared" si="340"/>
        <v>54.660000000000004</v>
      </c>
      <c r="K396" s="19">
        <f t="shared" si="340"/>
        <v>35.37</v>
      </c>
      <c r="L396" s="19">
        <f t="shared" si="340"/>
        <v>3.08</v>
      </c>
      <c r="M396" s="25">
        <f t="shared" si="340"/>
        <v>99.08999999999999</v>
      </c>
      <c r="N396" s="19">
        <f t="shared" si="340"/>
        <v>6.56</v>
      </c>
      <c r="O396" s="19">
        <f t="shared" si="340"/>
        <v>70.34</v>
      </c>
      <c r="P396" s="19">
        <f t="shared" si="340"/>
        <v>76.6</v>
      </c>
      <c r="Q396" s="19">
        <f t="shared" si="340"/>
        <v>47.22</v>
      </c>
      <c r="R396" s="25">
        <f t="shared" si="340"/>
        <v>200.72</v>
      </c>
      <c r="S396" s="19">
        <f t="shared" si="340"/>
        <v>-3.25</v>
      </c>
      <c r="T396" s="19">
        <f aca="true" t="shared" si="341" ref="T396:AI397">T397</f>
        <v>21.85</v>
      </c>
      <c r="U396" s="19">
        <f t="shared" si="341"/>
        <v>-0.06</v>
      </c>
      <c r="V396" s="19">
        <f t="shared" si="341"/>
        <v>12.96</v>
      </c>
      <c r="W396" s="25">
        <f t="shared" si="341"/>
        <v>31.499999999999996</v>
      </c>
      <c r="X396" s="19">
        <f t="shared" si="341"/>
        <v>6.1499999999999995</v>
      </c>
      <c r="Y396" s="19">
        <f t="shared" si="341"/>
        <v>65.29</v>
      </c>
      <c r="Z396" s="19">
        <f t="shared" si="341"/>
        <v>18.41</v>
      </c>
      <c r="AA396" s="19">
        <f t="shared" si="341"/>
        <v>-16.14</v>
      </c>
      <c r="AB396" s="25">
        <f t="shared" si="341"/>
        <v>73.70999999999998</v>
      </c>
      <c r="AC396" s="19">
        <f t="shared" si="341"/>
        <v>-12.78</v>
      </c>
      <c r="AD396" s="19">
        <f t="shared" si="341"/>
        <v>59.04</v>
      </c>
      <c r="AE396" s="19">
        <f t="shared" si="341"/>
        <v>50.37</v>
      </c>
      <c r="AF396" s="19">
        <f t="shared" si="341"/>
        <v>29</v>
      </c>
      <c r="AG396" s="25">
        <f t="shared" si="341"/>
        <v>125.63000000000001</v>
      </c>
      <c r="AH396" s="21">
        <f t="shared" si="341"/>
        <v>13.86</v>
      </c>
      <c r="AI396" s="21">
        <f t="shared" si="341"/>
        <v>31.27</v>
      </c>
      <c r="AJ396" s="21">
        <f aca="true" t="shared" si="342" ref="AJ396:AQ397">AJ397</f>
        <v>26.64</v>
      </c>
      <c r="AK396" s="21">
        <f t="shared" si="342"/>
        <v>-19.78</v>
      </c>
      <c r="AL396" s="26">
        <f t="shared" si="342"/>
        <v>51.989999999999995</v>
      </c>
      <c r="AM396" s="23">
        <f t="shared" si="342"/>
        <v>18.33</v>
      </c>
      <c r="AN396" s="23">
        <f t="shared" si="342"/>
        <v>46.7</v>
      </c>
      <c r="AO396" s="23">
        <f t="shared" si="342"/>
        <v>96.5</v>
      </c>
      <c r="AP396" s="23">
        <f t="shared" si="342"/>
        <v>28.009999999999998</v>
      </c>
      <c r="AQ396" s="26">
        <f t="shared" si="342"/>
        <v>189.54</v>
      </c>
    </row>
    <row r="397" spans="1:43" ht="11.25">
      <c r="A397" s="30" t="s">
        <v>457</v>
      </c>
      <c r="B397" s="30" t="s">
        <v>458</v>
      </c>
      <c r="C397" s="16" t="s">
        <v>459</v>
      </c>
      <c r="D397" s="19">
        <f t="shared" si="340"/>
        <v>-24.060000000000002</v>
      </c>
      <c r="E397" s="19">
        <f t="shared" si="340"/>
        <v>20.11</v>
      </c>
      <c r="F397" s="19">
        <f t="shared" si="340"/>
        <v>49.400000000000006</v>
      </c>
      <c r="G397" s="19">
        <f t="shared" si="340"/>
        <v>15.25</v>
      </c>
      <c r="H397" s="25">
        <f>H398</f>
        <v>60.7</v>
      </c>
      <c r="I397" s="19">
        <f t="shared" si="340"/>
        <v>5.98</v>
      </c>
      <c r="J397" s="19">
        <f t="shared" si="340"/>
        <v>54.660000000000004</v>
      </c>
      <c r="K397" s="19">
        <f t="shared" si="340"/>
        <v>35.37</v>
      </c>
      <c r="L397" s="19">
        <f t="shared" si="340"/>
        <v>3.08</v>
      </c>
      <c r="M397" s="25">
        <f>M398</f>
        <v>99.08999999999999</v>
      </c>
      <c r="N397" s="19">
        <f t="shared" si="340"/>
        <v>6.56</v>
      </c>
      <c r="O397" s="19">
        <f t="shared" si="340"/>
        <v>70.34</v>
      </c>
      <c r="P397" s="19">
        <f t="shared" si="340"/>
        <v>76.6</v>
      </c>
      <c r="Q397" s="19">
        <f t="shared" si="340"/>
        <v>47.22</v>
      </c>
      <c r="R397" s="25">
        <f>R398</f>
        <v>200.72</v>
      </c>
      <c r="S397" s="19">
        <f t="shared" si="340"/>
        <v>-3.25</v>
      </c>
      <c r="T397" s="19">
        <f t="shared" si="341"/>
        <v>21.85</v>
      </c>
      <c r="U397" s="19">
        <f t="shared" si="341"/>
        <v>-0.06</v>
      </c>
      <c r="V397" s="19">
        <f t="shared" si="341"/>
        <v>12.96</v>
      </c>
      <c r="W397" s="25">
        <f>W398</f>
        <v>31.499999999999996</v>
      </c>
      <c r="X397" s="19">
        <f t="shared" si="341"/>
        <v>6.1499999999999995</v>
      </c>
      <c r="Y397" s="19">
        <f t="shared" si="341"/>
        <v>65.29</v>
      </c>
      <c r="Z397" s="19">
        <f t="shared" si="341"/>
        <v>18.41</v>
      </c>
      <c r="AA397" s="19">
        <f t="shared" si="341"/>
        <v>-16.14</v>
      </c>
      <c r="AB397" s="25">
        <f>AB398</f>
        <v>73.70999999999998</v>
      </c>
      <c r="AC397" s="19">
        <f t="shared" si="341"/>
        <v>-12.78</v>
      </c>
      <c r="AD397" s="19">
        <f t="shared" si="341"/>
        <v>59.04</v>
      </c>
      <c r="AE397" s="19">
        <f t="shared" si="341"/>
        <v>50.37</v>
      </c>
      <c r="AF397" s="19">
        <f t="shared" si="341"/>
        <v>29</v>
      </c>
      <c r="AG397" s="25">
        <f>AG398</f>
        <v>125.63000000000001</v>
      </c>
      <c r="AH397" s="21">
        <f t="shared" si="341"/>
        <v>13.86</v>
      </c>
      <c r="AI397" s="21">
        <f t="shared" si="341"/>
        <v>31.27</v>
      </c>
      <c r="AJ397" s="21">
        <f t="shared" si="342"/>
        <v>26.64</v>
      </c>
      <c r="AK397" s="21">
        <f t="shared" si="342"/>
        <v>-19.78</v>
      </c>
      <c r="AL397" s="26">
        <f>AL398</f>
        <v>51.989999999999995</v>
      </c>
      <c r="AM397" s="23">
        <f t="shared" si="342"/>
        <v>18.33</v>
      </c>
      <c r="AN397" s="23">
        <f t="shared" si="342"/>
        <v>46.7</v>
      </c>
      <c r="AO397" s="23">
        <f t="shared" si="342"/>
        <v>96.5</v>
      </c>
      <c r="AP397" s="23">
        <f t="shared" si="342"/>
        <v>28.009999999999998</v>
      </c>
      <c r="AQ397" s="26">
        <f>AQ398</f>
        <v>189.54</v>
      </c>
    </row>
    <row r="398" spans="1:43" ht="11.25">
      <c r="A398" s="30" t="s">
        <v>504</v>
      </c>
      <c r="B398" s="30" t="s">
        <v>494</v>
      </c>
      <c r="C398" s="16" t="s">
        <v>493</v>
      </c>
      <c r="D398" s="19">
        <f aca="true" t="shared" si="343" ref="D398:AQ398">D400+D402</f>
        <v>-24.060000000000002</v>
      </c>
      <c r="E398" s="19">
        <f t="shared" si="343"/>
        <v>20.11</v>
      </c>
      <c r="F398" s="19">
        <f t="shared" si="343"/>
        <v>49.400000000000006</v>
      </c>
      <c r="G398" s="19">
        <f t="shared" si="343"/>
        <v>15.25</v>
      </c>
      <c r="H398" s="25">
        <f t="shared" si="343"/>
        <v>60.7</v>
      </c>
      <c r="I398" s="19">
        <f t="shared" si="343"/>
        <v>5.98</v>
      </c>
      <c r="J398" s="19">
        <f t="shared" si="343"/>
        <v>54.660000000000004</v>
      </c>
      <c r="K398" s="19">
        <f t="shared" si="343"/>
        <v>35.37</v>
      </c>
      <c r="L398" s="19">
        <f t="shared" si="343"/>
        <v>3.08</v>
      </c>
      <c r="M398" s="25">
        <f t="shared" si="343"/>
        <v>99.08999999999999</v>
      </c>
      <c r="N398" s="19">
        <f t="shared" si="343"/>
        <v>6.56</v>
      </c>
      <c r="O398" s="19">
        <f t="shared" si="343"/>
        <v>70.34</v>
      </c>
      <c r="P398" s="19">
        <f t="shared" si="343"/>
        <v>76.6</v>
      </c>
      <c r="Q398" s="19">
        <f t="shared" si="343"/>
        <v>47.22</v>
      </c>
      <c r="R398" s="25">
        <f t="shared" si="343"/>
        <v>200.72</v>
      </c>
      <c r="S398" s="19">
        <f t="shared" si="343"/>
        <v>-3.25</v>
      </c>
      <c r="T398" s="19">
        <f t="shared" si="343"/>
        <v>21.85</v>
      </c>
      <c r="U398" s="19">
        <f t="shared" si="343"/>
        <v>-0.06</v>
      </c>
      <c r="V398" s="19">
        <f t="shared" si="343"/>
        <v>12.96</v>
      </c>
      <c r="W398" s="25">
        <f t="shared" si="343"/>
        <v>31.499999999999996</v>
      </c>
      <c r="X398" s="19">
        <f t="shared" si="343"/>
        <v>6.1499999999999995</v>
      </c>
      <c r="Y398" s="19">
        <f t="shared" si="343"/>
        <v>65.29</v>
      </c>
      <c r="Z398" s="19">
        <f t="shared" si="343"/>
        <v>18.41</v>
      </c>
      <c r="AA398" s="19">
        <f t="shared" si="343"/>
        <v>-16.14</v>
      </c>
      <c r="AB398" s="25">
        <f t="shared" si="343"/>
        <v>73.70999999999998</v>
      </c>
      <c r="AC398" s="19">
        <f t="shared" si="343"/>
        <v>-12.78</v>
      </c>
      <c r="AD398" s="19">
        <f t="shared" si="343"/>
        <v>59.04</v>
      </c>
      <c r="AE398" s="19">
        <f t="shared" si="343"/>
        <v>50.37</v>
      </c>
      <c r="AF398" s="19">
        <f t="shared" si="343"/>
        <v>29</v>
      </c>
      <c r="AG398" s="25">
        <f t="shared" si="343"/>
        <v>125.63000000000001</v>
      </c>
      <c r="AH398" s="21">
        <f t="shared" si="343"/>
        <v>13.86</v>
      </c>
      <c r="AI398" s="21">
        <f t="shared" si="343"/>
        <v>31.27</v>
      </c>
      <c r="AJ398" s="21">
        <f t="shared" si="343"/>
        <v>26.64</v>
      </c>
      <c r="AK398" s="21">
        <f t="shared" si="343"/>
        <v>-19.78</v>
      </c>
      <c r="AL398" s="26">
        <f t="shared" si="343"/>
        <v>51.989999999999995</v>
      </c>
      <c r="AM398" s="23">
        <f t="shared" si="343"/>
        <v>18.33</v>
      </c>
      <c r="AN398" s="23">
        <f t="shared" si="343"/>
        <v>46.7</v>
      </c>
      <c r="AO398" s="23">
        <f t="shared" si="343"/>
        <v>96.5</v>
      </c>
      <c r="AP398" s="23">
        <f t="shared" si="343"/>
        <v>28.009999999999998</v>
      </c>
      <c r="AQ398" s="26">
        <f t="shared" si="343"/>
        <v>189.54</v>
      </c>
    </row>
    <row r="399" spans="1:43" ht="11.25">
      <c r="A399" s="30" t="s">
        <v>518</v>
      </c>
      <c r="B399" s="30" t="s">
        <v>519</v>
      </c>
      <c r="C399" s="16" t="s">
        <v>525</v>
      </c>
      <c r="D399" s="19">
        <f aca="true" t="shared" si="344" ref="D399:AQ399">D400</f>
        <v>-1.41</v>
      </c>
      <c r="E399" s="19">
        <f t="shared" si="344"/>
        <v>-0.87</v>
      </c>
      <c r="F399" s="19">
        <f t="shared" si="344"/>
        <v>-0.73</v>
      </c>
      <c r="G399" s="19">
        <f t="shared" si="344"/>
        <v>-0.16</v>
      </c>
      <c r="H399" s="25">
        <f t="shared" si="344"/>
        <v>-3.17</v>
      </c>
      <c r="I399" s="19">
        <f t="shared" si="344"/>
        <v>-1.21</v>
      </c>
      <c r="J399" s="19">
        <f t="shared" si="344"/>
        <v>-1.58</v>
      </c>
      <c r="K399" s="19">
        <f t="shared" si="344"/>
        <v>0.22</v>
      </c>
      <c r="L399" s="19">
        <f t="shared" si="344"/>
        <v>-1.47</v>
      </c>
      <c r="M399" s="25">
        <f t="shared" si="344"/>
        <v>-4.04</v>
      </c>
      <c r="N399" s="19">
        <f t="shared" si="344"/>
        <v>-0.71</v>
      </c>
      <c r="O399" s="19">
        <f t="shared" si="344"/>
        <v>-3.03</v>
      </c>
      <c r="P399" s="19">
        <f t="shared" si="344"/>
        <v>0.38</v>
      </c>
      <c r="Q399" s="19">
        <f t="shared" si="344"/>
        <v>-1.97</v>
      </c>
      <c r="R399" s="25">
        <f t="shared" si="344"/>
        <v>-5.33</v>
      </c>
      <c r="S399" s="19">
        <f t="shared" si="344"/>
        <v>-1.57</v>
      </c>
      <c r="T399" s="19">
        <f t="shared" si="344"/>
        <v>-0.86</v>
      </c>
      <c r="U399" s="19">
        <f t="shared" si="344"/>
        <v>-0.44</v>
      </c>
      <c r="V399" s="19">
        <f t="shared" si="344"/>
        <v>-0.18</v>
      </c>
      <c r="W399" s="25">
        <f t="shared" si="344"/>
        <v>-3.0500000000000003</v>
      </c>
      <c r="X399" s="19">
        <f t="shared" si="344"/>
        <v>-0.82</v>
      </c>
      <c r="Y399" s="19">
        <f t="shared" si="344"/>
        <v>1.23</v>
      </c>
      <c r="Z399" s="19">
        <f t="shared" si="344"/>
        <v>-1.88</v>
      </c>
      <c r="AA399" s="19">
        <f t="shared" si="344"/>
        <v>-3.46</v>
      </c>
      <c r="AB399" s="25">
        <f t="shared" si="344"/>
        <v>-4.93</v>
      </c>
      <c r="AC399" s="19">
        <f t="shared" si="344"/>
        <v>-1.1</v>
      </c>
      <c r="AD399" s="19">
        <f t="shared" si="344"/>
        <v>-2.45</v>
      </c>
      <c r="AE399" s="19">
        <f t="shared" si="344"/>
        <v>-0.34</v>
      </c>
      <c r="AF399" s="19">
        <f t="shared" si="344"/>
        <v>-0.13</v>
      </c>
      <c r="AG399" s="25">
        <f t="shared" si="344"/>
        <v>-4.0200000000000005</v>
      </c>
      <c r="AH399" s="21">
        <f t="shared" si="344"/>
        <v>-0.05</v>
      </c>
      <c r="AI399" s="21">
        <f t="shared" si="344"/>
        <v>-0.14</v>
      </c>
      <c r="AJ399" s="21">
        <f t="shared" si="344"/>
        <v>0.38</v>
      </c>
      <c r="AK399" s="21">
        <f t="shared" si="344"/>
        <v>0</v>
      </c>
      <c r="AL399" s="26">
        <f t="shared" si="344"/>
        <v>0.19</v>
      </c>
      <c r="AM399" s="23">
        <f t="shared" si="344"/>
        <v>-0.1</v>
      </c>
      <c r="AN399" s="23">
        <f t="shared" si="344"/>
        <v>0.27</v>
      </c>
      <c r="AO399" s="23">
        <f t="shared" si="344"/>
        <v>0.03</v>
      </c>
      <c r="AP399" s="23">
        <f t="shared" si="344"/>
        <v>0.74</v>
      </c>
      <c r="AQ399" s="26">
        <f t="shared" si="344"/>
        <v>0.94</v>
      </c>
    </row>
    <row r="400" spans="1:43" ht="11.25">
      <c r="A400" s="30" t="s">
        <v>521</v>
      </c>
      <c r="B400" s="30" t="s">
        <v>498</v>
      </c>
      <c r="C400" s="16" t="s">
        <v>499</v>
      </c>
      <c r="D400" s="43">
        <v>-1.41</v>
      </c>
      <c r="E400" s="43">
        <v>-0.87</v>
      </c>
      <c r="F400" s="43">
        <v>-0.73</v>
      </c>
      <c r="G400" s="43">
        <v>-0.16</v>
      </c>
      <c r="H400" s="37">
        <f>SUM(D400:G400)</f>
        <v>-3.17</v>
      </c>
      <c r="I400" s="43">
        <v>-1.21</v>
      </c>
      <c r="J400" s="43">
        <v>-1.58</v>
      </c>
      <c r="K400" s="43">
        <v>0.22</v>
      </c>
      <c r="L400" s="43">
        <v>-1.47</v>
      </c>
      <c r="M400" s="37">
        <f>SUM(I400:L400)</f>
        <v>-4.04</v>
      </c>
      <c r="N400" s="43">
        <v>-0.71</v>
      </c>
      <c r="O400" s="43">
        <v>-3.03</v>
      </c>
      <c r="P400" s="43">
        <v>0.38</v>
      </c>
      <c r="Q400" s="43">
        <v>-1.97</v>
      </c>
      <c r="R400" s="37">
        <f>SUM(N400:Q400)</f>
        <v>-5.33</v>
      </c>
      <c r="S400" s="43">
        <v>-1.57</v>
      </c>
      <c r="T400" s="43">
        <v>-0.86</v>
      </c>
      <c r="U400" s="43">
        <v>-0.44</v>
      </c>
      <c r="V400" s="43">
        <v>-0.18</v>
      </c>
      <c r="W400" s="37">
        <f>SUM(S400:V400)</f>
        <v>-3.0500000000000003</v>
      </c>
      <c r="X400" s="43">
        <v>-0.82</v>
      </c>
      <c r="Y400" s="43">
        <v>1.23</v>
      </c>
      <c r="Z400" s="43">
        <v>-1.88</v>
      </c>
      <c r="AA400" s="43">
        <v>-3.46</v>
      </c>
      <c r="AB400" s="37">
        <f>SUM(X400:AA400)</f>
        <v>-4.93</v>
      </c>
      <c r="AC400" s="43">
        <v>-1.1</v>
      </c>
      <c r="AD400" s="43">
        <v>-2.45</v>
      </c>
      <c r="AE400" s="43">
        <v>-0.34</v>
      </c>
      <c r="AF400" s="43">
        <v>-0.13</v>
      </c>
      <c r="AG400" s="20">
        <f>SUM(AC400:AF400)</f>
        <v>-4.0200000000000005</v>
      </c>
      <c r="AH400" s="44">
        <v>-0.05</v>
      </c>
      <c r="AI400" s="44">
        <v>-0.14</v>
      </c>
      <c r="AJ400" s="44">
        <v>0.38</v>
      </c>
      <c r="AK400" s="44">
        <v>0</v>
      </c>
      <c r="AL400" s="22">
        <f>SUM(AH400:AK400)</f>
        <v>0.19</v>
      </c>
      <c r="AM400" s="23">
        <v>-0.1</v>
      </c>
      <c r="AN400" s="23">
        <v>0.27</v>
      </c>
      <c r="AO400" s="23">
        <v>0.03</v>
      </c>
      <c r="AP400" s="23">
        <v>0.74</v>
      </c>
      <c r="AQ400" s="22">
        <f>SUM(AM400:AP400)</f>
        <v>0.94</v>
      </c>
    </row>
    <row r="401" spans="1:43" ht="11.25" customHeight="1">
      <c r="A401" s="30" t="s">
        <v>468</v>
      </c>
      <c r="B401" s="30" t="s">
        <v>461</v>
      </c>
      <c r="C401" s="16" t="s">
        <v>462</v>
      </c>
      <c r="D401" s="19">
        <f aca="true" t="shared" si="345" ref="D401:AQ401">D402</f>
        <v>-22.650000000000002</v>
      </c>
      <c r="E401" s="19">
        <f t="shared" si="345"/>
        <v>20.98</v>
      </c>
      <c r="F401" s="19">
        <f t="shared" si="345"/>
        <v>50.13</v>
      </c>
      <c r="G401" s="19">
        <f t="shared" si="345"/>
        <v>15.41</v>
      </c>
      <c r="H401" s="25">
        <f t="shared" si="345"/>
        <v>63.870000000000005</v>
      </c>
      <c r="I401" s="19">
        <f t="shared" si="345"/>
        <v>7.19</v>
      </c>
      <c r="J401" s="19">
        <f t="shared" si="345"/>
        <v>56.24</v>
      </c>
      <c r="K401" s="19">
        <f t="shared" si="345"/>
        <v>35.15</v>
      </c>
      <c r="L401" s="19">
        <f t="shared" si="345"/>
        <v>4.55</v>
      </c>
      <c r="M401" s="25">
        <f t="shared" si="345"/>
        <v>103.13</v>
      </c>
      <c r="N401" s="19">
        <f t="shared" si="345"/>
        <v>7.27</v>
      </c>
      <c r="O401" s="19">
        <f t="shared" si="345"/>
        <v>73.37</v>
      </c>
      <c r="P401" s="19">
        <f t="shared" si="345"/>
        <v>76.22</v>
      </c>
      <c r="Q401" s="19">
        <f t="shared" si="345"/>
        <v>49.19</v>
      </c>
      <c r="R401" s="25">
        <f t="shared" si="345"/>
        <v>206.05</v>
      </c>
      <c r="S401" s="19">
        <f t="shared" si="345"/>
        <v>-1.68</v>
      </c>
      <c r="T401" s="19">
        <f t="shared" si="345"/>
        <v>22.71</v>
      </c>
      <c r="U401" s="19">
        <f t="shared" si="345"/>
        <v>0.38</v>
      </c>
      <c r="V401" s="19">
        <f t="shared" si="345"/>
        <v>13.14</v>
      </c>
      <c r="W401" s="25">
        <f t="shared" si="345"/>
        <v>34.55</v>
      </c>
      <c r="X401" s="19">
        <f t="shared" si="345"/>
        <v>6.97</v>
      </c>
      <c r="Y401" s="19">
        <f t="shared" si="345"/>
        <v>64.06</v>
      </c>
      <c r="Z401" s="19">
        <f t="shared" si="345"/>
        <v>20.29</v>
      </c>
      <c r="AA401" s="19">
        <f t="shared" si="345"/>
        <v>-12.68</v>
      </c>
      <c r="AB401" s="25">
        <f t="shared" si="345"/>
        <v>78.63999999999999</v>
      </c>
      <c r="AC401" s="19">
        <f t="shared" si="345"/>
        <v>-11.68</v>
      </c>
      <c r="AD401" s="19">
        <f t="shared" si="345"/>
        <v>61.49</v>
      </c>
      <c r="AE401" s="19">
        <f t="shared" si="345"/>
        <v>50.71</v>
      </c>
      <c r="AF401" s="19">
        <f t="shared" si="345"/>
        <v>29.13</v>
      </c>
      <c r="AG401" s="25">
        <f t="shared" si="345"/>
        <v>129.65</v>
      </c>
      <c r="AH401" s="21">
        <f t="shared" si="345"/>
        <v>13.91</v>
      </c>
      <c r="AI401" s="21">
        <f t="shared" si="345"/>
        <v>31.41</v>
      </c>
      <c r="AJ401" s="21">
        <f t="shared" si="345"/>
        <v>26.26</v>
      </c>
      <c r="AK401" s="21">
        <f t="shared" si="345"/>
        <v>-19.78</v>
      </c>
      <c r="AL401" s="26">
        <f t="shared" si="345"/>
        <v>51.8</v>
      </c>
      <c r="AM401" s="23">
        <f t="shared" si="345"/>
        <v>18.43</v>
      </c>
      <c r="AN401" s="23">
        <f t="shared" si="345"/>
        <v>46.43</v>
      </c>
      <c r="AO401" s="23">
        <f t="shared" si="345"/>
        <v>96.47</v>
      </c>
      <c r="AP401" s="23">
        <f t="shared" si="345"/>
        <v>27.27</v>
      </c>
      <c r="AQ401" s="26">
        <f t="shared" si="345"/>
        <v>188.6</v>
      </c>
    </row>
    <row r="402" spans="1:43" ht="11.25">
      <c r="A402" s="30" t="s">
        <v>521</v>
      </c>
      <c r="B402" s="30" t="s">
        <v>498</v>
      </c>
      <c r="C402" s="16" t="s">
        <v>499</v>
      </c>
      <c r="D402" s="38">
        <v>-22.650000000000002</v>
      </c>
      <c r="E402" s="38">
        <v>20.98</v>
      </c>
      <c r="F402" s="38">
        <v>50.13</v>
      </c>
      <c r="G402" s="38">
        <v>15.41</v>
      </c>
      <c r="H402" s="37">
        <f>SUM(D402:G402)</f>
        <v>63.870000000000005</v>
      </c>
      <c r="I402" s="38">
        <v>7.19</v>
      </c>
      <c r="J402" s="38">
        <v>56.24</v>
      </c>
      <c r="K402" s="38">
        <v>35.15</v>
      </c>
      <c r="L402" s="38">
        <v>4.55</v>
      </c>
      <c r="M402" s="37">
        <f>SUM(I402:L402)</f>
        <v>103.13</v>
      </c>
      <c r="N402" s="38">
        <v>7.27</v>
      </c>
      <c r="O402" s="38">
        <v>73.37</v>
      </c>
      <c r="P402" s="38">
        <v>76.22</v>
      </c>
      <c r="Q402" s="38">
        <v>49.19</v>
      </c>
      <c r="R402" s="37">
        <f>SUM(N402:Q402)</f>
        <v>206.05</v>
      </c>
      <c r="S402" s="38">
        <v>-1.68</v>
      </c>
      <c r="T402" s="38">
        <v>22.71</v>
      </c>
      <c r="U402" s="38">
        <v>0.38</v>
      </c>
      <c r="V402" s="38">
        <v>13.14</v>
      </c>
      <c r="W402" s="37">
        <f>SUM(S402:V402)</f>
        <v>34.55</v>
      </c>
      <c r="X402" s="38">
        <v>6.97</v>
      </c>
      <c r="Y402" s="38">
        <v>64.06</v>
      </c>
      <c r="Z402" s="38">
        <v>20.29</v>
      </c>
      <c r="AA402" s="38">
        <v>-12.68</v>
      </c>
      <c r="AB402" s="37">
        <f>SUM(X402:AA402)</f>
        <v>78.63999999999999</v>
      </c>
      <c r="AC402" s="38">
        <v>-11.68</v>
      </c>
      <c r="AD402" s="38">
        <v>61.49</v>
      </c>
      <c r="AE402" s="38">
        <v>50.71</v>
      </c>
      <c r="AF402" s="38">
        <v>29.13</v>
      </c>
      <c r="AG402" s="20">
        <f>SUM(AC402:AF402)</f>
        <v>129.65</v>
      </c>
      <c r="AH402" s="39">
        <v>13.91</v>
      </c>
      <c r="AI402" s="39">
        <v>31.41</v>
      </c>
      <c r="AJ402" s="39">
        <v>26.26</v>
      </c>
      <c r="AK402" s="39">
        <v>-19.78</v>
      </c>
      <c r="AL402" s="22">
        <f>SUM(AH402:AK402)</f>
        <v>51.8</v>
      </c>
      <c r="AM402" s="23">
        <v>18.43</v>
      </c>
      <c r="AN402" s="23">
        <v>46.43</v>
      </c>
      <c r="AO402" s="23">
        <v>96.47</v>
      </c>
      <c r="AP402" s="23">
        <v>27.27</v>
      </c>
      <c r="AQ402" s="22">
        <f>SUM(AM402:AP402)</f>
        <v>188.6</v>
      </c>
    </row>
    <row r="403" spans="1:43" s="24" customFormat="1" ht="11.25">
      <c r="A403" s="8" t="s">
        <v>526</v>
      </c>
      <c r="B403" s="8" t="s">
        <v>527</v>
      </c>
      <c r="C403" s="8" t="s">
        <v>528</v>
      </c>
      <c r="D403" s="12">
        <f aca="true" t="shared" si="346" ref="D403:AQ403">D404-D413</f>
        <v>-1.21</v>
      </c>
      <c r="E403" s="12">
        <f t="shared" si="346"/>
        <v>3.21</v>
      </c>
      <c r="F403" s="12">
        <f t="shared" si="346"/>
        <v>1.34</v>
      </c>
      <c r="G403" s="12">
        <f t="shared" si="346"/>
        <v>1</v>
      </c>
      <c r="H403" s="11">
        <f t="shared" si="346"/>
        <v>4.34</v>
      </c>
      <c r="I403" s="12">
        <f t="shared" si="346"/>
        <v>1.84</v>
      </c>
      <c r="J403" s="12">
        <f t="shared" si="346"/>
        <v>-5.760000000000001</v>
      </c>
      <c r="K403" s="12">
        <f t="shared" si="346"/>
        <v>7.33</v>
      </c>
      <c r="L403" s="12">
        <f t="shared" si="346"/>
        <v>-10.44</v>
      </c>
      <c r="M403" s="11">
        <f t="shared" si="346"/>
        <v>-7.03</v>
      </c>
      <c r="N403" s="12">
        <f t="shared" si="346"/>
        <v>12.72</v>
      </c>
      <c r="O403" s="12">
        <f t="shared" si="346"/>
        <v>-0.06999999999999984</v>
      </c>
      <c r="P403" s="12">
        <f t="shared" si="346"/>
        <v>-9.49</v>
      </c>
      <c r="Q403" s="12">
        <f t="shared" si="346"/>
        <v>7.390000000000001</v>
      </c>
      <c r="R403" s="11">
        <f t="shared" si="346"/>
        <v>10.55</v>
      </c>
      <c r="S403" s="12">
        <f t="shared" si="346"/>
        <v>6.449999999999999</v>
      </c>
      <c r="T403" s="12">
        <f t="shared" si="346"/>
        <v>-4.49</v>
      </c>
      <c r="U403" s="12">
        <f t="shared" si="346"/>
        <v>-4.98</v>
      </c>
      <c r="V403" s="12">
        <f t="shared" si="346"/>
        <v>7.56</v>
      </c>
      <c r="W403" s="11">
        <f t="shared" si="346"/>
        <v>4.539999999999999</v>
      </c>
      <c r="X403" s="12">
        <f t="shared" si="346"/>
        <v>-10.39</v>
      </c>
      <c r="Y403" s="12">
        <f t="shared" si="346"/>
        <v>-38.06</v>
      </c>
      <c r="Z403" s="12">
        <f t="shared" si="346"/>
        <v>-27.41</v>
      </c>
      <c r="AA403" s="12">
        <f t="shared" si="346"/>
        <v>-23.55</v>
      </c>
      <c r="AB403" s="11">
        <f t="shared" si="346"/>
        <v>-99.41</v>
      </c>
      <c r="AC403" s="12">
        <f t="shared" si="346"/>
        <v>2.37</v>
      </c>
      <c r="AD403" s="12">
        <f t="shared" si="346"/>
        <v>1</v>
      </c>
      <c r="AE403" s="12">
        <f t="shared" si="346"/>
        <v>1</v>
      </c>
      <c r="AF403" s="12">
        <f t="shared" si="346"/>
        <v>243.32</v>
      </c>
      <c r="AG403" s="11">
        <f t="shared" si="346"/>
        <v>247.69</v>
      </c>
      <c r="AH403" s="13">
        <f t="shared" si="346"/>
        <v>1</v>
      </c>
      <c r="AI403" s="13">
        <f t="shared" si="346"/>
        <v>0.75</v>
      </c>
      <c r="AJ403" s="13">
        <f t="shared" si="346"/>
        <v>1.62</v>
      </c>
      <c r="AK403" s="13">
        <f t="shared" si="346"/>
        <v>1.1</v>
      </c>
      <c r="AL403" s="14">
        <f t="shared" si="346"/>
        <v>4.47</v>
      </c>
      <c r="AM403" s="15">
        <f t="shared" si="346"/>
        <v>1</v>
      </c>
      <c r="AN403" s="15">
        <f t="shared" si="346"/>
        <v>1</v>
      </c>
      <c r="AO403" s="15">
        <f t="shared" si="346"/>
        <v>1</v>
      </c>
      <c r="AP403" s="15">
        <f t="shared" si="346"/>
        <v>1</v>
      </c>
      <c r="AQ403" s="14">
        <f t="shared" si="346"/>
        <v>4</v>
      </c>
    </row>
    <row r="404" spans="1:43" ht="11.25" customHeight="1" hidden="1">
      <c r="A404" s="36" t="s">
        <v>488</v>
      </c>
      <c r="B404" s="36" t="s">
        <v>489</v>
      </c>
      <c r="C404" s="16" t="s">
        <v>490</v>
      </c>
      <c r="D404" s="19">
        <f aca="true" t="shared" si="347" ref="D404:M404">D405+D409+D407</f>
        <v>0</v>
      </c>
      <c r="E404" s="19">
        <f t="shared" si="347"/>
        <v>0</v>
      </c>
      <c r="F404" s="19">
        <f t="shared" si="347"/>
        <v>0</v>
      </c>
      <c r="G404" s="19">
        <f t="shared" si="347"/>
        <v>0</v>
      </c>
      <c r="H404" s="25">
        <f t="shared" si="347"/>
        <v>0</v>
      </c>
      <c r="I404" s="19">
        <f t="shared" si="347"/>
        <v>0</v>
      </c>
      <c r="J404" s="19">
        <f t="shared" si="347"/>
        <v>0</v>
      </c>
      <c r="K404" s="19">
        <f t="shared" si="347"/>
        <v>0</v>
      </c>
      <c r="L404" s="19">
        <f t="shared" si="347"/>
        <v>0</v>
      </c>
      <c r="M404" s="25">
        <f t="shared" si="347"/>
        <v>0</v>
      </c>
      <c r="N404" s="19">
        <f>N405+N409+N407</f>
        <v>0</v>
      </c>
      <c r="O404" s="19">
        <f aca="true" t="shared" si="348" ref="O404:AP404">O405+O409+O407</f>
        <v>0</v>
      </c>
      <c r="P404" s="19">
        <f t="shared" si="348"/>
        <v>0</v>
      </c>
      <c r="Q404" s="19">
        <f t="shared" si="348"/>
        <v>0</v>
      </c>
      <c r="R404" s="25">
        <f t="shared" si="348"/>
        <v>0</v>
      </c>
      <c r="S404" s="19">
        <f t="shared" si="348"/>
        <v>0</v>
      </c>
      <c r="T404" s="19">
        <f t="shared" si="348"/>
        <v>0</v>
      </c>
      <c r="U404" s="19">
        <f t="shared" si="348"/>
        <v>0</v>
      </c>
      <c r="V404" s="19">
        <f t="shared" si="348"/>
        <v>-0.55</v>
      </c>
      <c r="W404" s="25">
        <f t="shared" si="348"/>
        <v>-0.55</v>
      </c>
      <c r="X404" s="19">
        <f t="shared" si="348"/>
        <v>-11.39</v>
      </c>
      <c r="Y404" s="19">
        <f t="shared" si="348"/>
        <v>-34.1</v>
      </c>
      <c r="Z404" s="19">
        <f t="shared" si="348"/>
        <v>-32.11</v>
      </c>
      <c r="AA404" s="19">
        <f t="shared" si="348"/>
        <v>-22</v>
      </c>
      <c r="AB404" s="25">
        <f t="shared" si="348"/>
        <v>-99.6</v>
      </c>
      <c r="AC404" s="19">
        <f t="shared" si="348"/>
        <v>0</v>
      </c>
      <c r="AD404" s="19">
        <f t="shared" si="348"/>
        <v>0</v>
      </c>
      <c r="AE404" s="19">
        <f t="shared" si="348"/>
        <v>0</v>
      </c>
      <c r="AF404" s="19">
        <f t="shared" si="348"/>
        <v>242.32</v>
      </c>
      <c r="AG404" s="25">
        <f>AG405+AG409</f>
        <v>242.32</v>
      </c>
      <c r="AH404" s="21">
        <f t="shared" si="348"/>
        <v>0</v>
      </c>
      <c r="AI404" s="21">
        <f t="shared" si="348"/>
        <v>0</v>
      </c>
      <c r="AJ404" s="21">
        <f t="shared" si="348"/>
        <v>0</v>
      </c>
      <c r="AK404" s="21">
        <f t="shared" si="348"/>
        <v>0</v>
      </c>
      <c r="AL404" s="26">
        <f>AL405+AL409</f>
        <v>0</v>
      </c>
      <c r="AM404" s="23">
        <f t="shared" si="348"/>
        <v>0</v>
      </c>
      <c r="AN404" s="23">
        <f t="shared" si="348"/>
        <v>0</v>
      </c>
      <c r="AO404" s="23">
        <f t="shared" si="348"/>
        <v>0</v>
      </c>
      <c r="AP404" s="23">
        <f t="shared" si="348"/>
        <v>0</v>
      </c>
      <c r="AQ404" s="26">
        <f>AQ405+AQ409</f>
        <v>0</v>
      </c>
    </row>
    <row r="405" spans="1:43" ht="11.25" customHeight="1" hidden="1">
      <c r="A405" s="36" t="s">
        <v>454</v>
      </c>
      <c r="B405" s="36" t="s">
        <v>455</v>
      </c>
      <c r="C405" s="16" t="s">
        <v>456</v>
      </c>
      <c r="D405" s="19">
        <f aca="true" t="shared" si="349" ref="D405:AQ405">D406</f>
        <v>0</v>
      </c>
      <c r="E405" s="19">
        <f t="shared" si="349"/>
        <v>0</v>
      </c>
      <c r="F405" s="19">
        <f t="shared" si="349"/>
        <v>0</v>
      </c>
      <c r="G405" s="19">
        <f t="shared" si="349"/>
        <v>0</v>
      </c>
      <c r="H405" s="25">
        <f t="shared" si="349"/>
        <v>0</v>
      </c>
      <c r="I405" s="19">
        <f t="shared" si="349"/>
        <v>0</v>
      </c>
      <c r="J405" s="19">
        <f t="shared" si="349"/>
        <v>0</v>
      </c>
      <c r="K405" s="19">
        <f t="shared" si="349"/>
        <v>0</v>
      </c>
      <c r="L405" s="19">
        <f t="shared" si="349"/>
        <v>0</v>
      </c>
      <c r="M405" s="25">
        <f t="shared" si="349"/>
        <v>0</v>
      </c>
      <c r="N405" s="19">
        <f>N406</f>
        <v>0</v>
      </c>
      <c r="O405" s="19">
        <f t="shared" si="349"/>
        <v>0</v>
      </c>
      <c r="P405" s="19">
        <f t="shared" si="349"/>
        <v>0</v>
      </c>
      <c r="Q405" s="19">
        <f t="shared" si="349"/>
        <v>0</v>
      </c>
      <c r="R405" s="25">
        <f t="shared" si="349"/>
        <v>0</v>
      </c>
      <c r="S405" s="19">
        <f t="shared" si="349"/>
        <v>0</v>
      </c>
      <c r="T405" s="19">
        <f t="shared" si="349"/>
        <v>0</v>
      </c>
      <c r="U405" s="19">
        <f t="shared" si="349"/>
        <v>0</v>
      </c>
      <c r="V405" s="19">
        <f t="shared" si="349"/>
        <v>0</v>
      </c>
      <c r="W405" s="25">
        <f t="shared" si="349"/>
        <v>0</v>
      </c>
      <c r="X405" s="19">
        <f t="shared" si="349"/>
        <v>-11.39</v>
      </c>
      <c r="Y405" s="19">
        <f t="shared" si="349"/>
        <v>-34.1</v>
      </c>
      <c r="Z405" s="19">
        <f t="shared" si="349"/>
        <v>-32.11</v>
      </c>
      <c r="AA405" s="19">
        <f t="shared" si="349"/>
        <v>-22</v>
      </c>
      <c r="AB405" s="25">
        <f t="shared" si="349"/>
        <v>-99.6</v>
      </c>
      <c r="AC405" s="19">
        <f t="shared" si="349"/>
        <v>0</v>
      </c>
      <c r="AD405" s="19">
        <f t="shared" si="349"/>
        <v>0</v>
      </c>
      <c r="AE405" s="19">
        <f t="shared" si="349"/>
        <v>0</v>
      </c>
      <c r="AF405" s="19">
        <f t="shared" si="349"/>
        <v>-36.68</v>
      </c>
      <c r="AG405" s="25">
        <f t="shared" si="349"/>
        <v>-36.68</v>
      </c>
      <c r="AH405" s="21">
        <f t="shared" si="349"/>
        <v>0</v>
      </c>
      <c r="AI405" s="21">
        <f t="shared" si="349"/>
        <v>0</v>
      </c>
      <c r="AJ405" s="21">
        <f t="shared" si="349"/>
        <v>0</v>
      </c>
      <c r="AK405" s="21">
        <f t="shared" si="349"/>
        <v>0</v>
      </c>
      <c r="AL405" s="26">
        <f t="shared" si="349"/>
        <v>0</v>
      </c>
      <c r="AM405" s="23">
        <f t="shared" si="349"/>
        <v>0</v>
      </c>
      <c r="AN405" s="23">
        <f t="shared" si="349"/>
        <v>0</v>
      </c>
      <c r="AO405" s="23">
        <f t="shared" si="349"/>
        <v>0</v>
      </c>
      <c r="AP405" s="23">
        <f t="shared" si="349"/>
        <v>0</v>
      </c>
      <c r="AQ405" s="26">
        <f t="shared" si="349"/>
        <v>0</v>
      </c>
    </row>
    <row r="406" spans="1:43" ht="11.25" hidden="1">
      <c r="A406" s="30" t="s">
        <v>504</v>
      </c>
      <c r="B406" s="30" t="s">
        <v>494</v>
      </c>
      <c r="C406" s="16" t="s">
        <v>493</v>
      </c>
      <c r="D406" s="38">
        <v>0</v>
      </c>
      <c r="E406" s="38">
        <v>0</v>
      </c>
      <c r="F406" s="38">
        <v>0</v>
      </c>
      <c r="G406" s="38">
        <v>0</v>
      </c>
      <c r="H406" s="37">
        <f>SUM(D406:G406)</f>
        <v>0</v>
      </c>
      <c r="I406" s="38">
        <v>0</v>
      </c>
      <c r="J406" s="38">
        <v>0</v>
      </c>
      <c r="K406" s="38">
        <v>0</v>
      </c>
      <c r="L406" s="38">
        <v>0</v>
      </c>
      <c r="M406" s="37">
        <f>SUM(I406:L406)</f>
        <v>0</v>
      </c>
      <c r="N406" s="38">
        <v>0</v>
      </c>
      <c r="O406" s="38">
        <v>0</v>
      </c>
      <c r="P406" s="38">
        <v>0</v>
      </c>
      <c r="Q406" s="38">
        <v>0</v>
      </c>
      <c r="R406" s="37">
        <f>SUM(N406:Q406)</f>
        <v>0</v>
      </c>
      <c r="S406" s="38">
        <v>0</v>
      </c>
      <c r="T406" s="38">
        <v>0</v>
      </c>
      <c r="U406" s="38">
        <v>0</v>
      </c>
      <c r="V406" s="38">
        <v>0</v>
      </c>
      <c r="W406" s="20">
        <f>SUM(S406:V406)</f>
        <v>0</v>
      </c>
      <c r="X406" s="38">
        <v>-11.39</v>
      </c>
      <c r="Y406" s="38">
        <v>-34.1</v>
      </c>
      <c r="Z406" s="38">
        <v>-32.11</v>
      </c>
      <c r="AA406" s="38">
        <v>-22</v>
      </c>
      <c r="AB406" s="20">
        <f>SUM(X406:AA406)</f>
        <v>-99.6</v>
      </c>
      <c r="AC406" s="38">
        <v>0</v>
      </c>
      <c r="AD406" s="38">
        <v>0</v>
      </c>
      <c r="AE406" s="38">
        <v>0</v>
      </c>
      <c r="AF406" s="38">
        <v>-36.68</v>
      </c>
      <c r="AG406" s="20">
        <f>SUM(AC406:AF406)</f>
        <v>-36.68</v>
      </c>
      <c r="AH406" s="39">
        <v>0</v>
      </c>
      <c r="AI406" s="39">
        <v>0</v>
      </c>
      <c r="AJ406" s="39">
        <v>0</v>
      </c>
      <c r="AK406" s="39">
        <v>0</v>
      </c>
      <c r="AL406" s="22">
        <f>SUM(AH406:AK406)</f>
        <v>0</v>
      </c>
      <c r="AM406" s="23">
        <v>0</v>
      </c>
      <c r="AN406" s="23">
        <v>0</v>
      </c>
      <c r="AO406" s="23">
        <v>0</v>
      </c>
      <c r="AP406" s="23">
        <v>0</v>
      </c>
      <c r="AQ406" s="22">
        <f>SUM(AM406:AP406)</f>
        <v>0</v>
      </c>
    </row>
    <row r="407" spans="1:43" ht="11.25" hidden="1">
      <c r="A407" s="30" t="s">
        <v>351</v>
      </c>
      <c r="B407" s="30" t="s">
        <v>352</v>
      </c>
      <c r="C407" s="30" t="s">
        <v>353</v>
      </c>
      <c r="D407" s="38">
        <f aca="true" t="shared" si="350" ref="D407:AP407">D408</f>
        <v>0</v>
      </c>
      <c r="E407" s="38">
        <f t="shared" si="350"/>
        <v>0</v>
      </c>
      <c r="F407" s="38">
        <f t="shared" si="350"/>
        <v>0</v>
      </c>
      <c r="G407" s="38">
        <f t="shared" si="350"/>
        <v>0</v>
      </c>
      <c r="H407" s="45">
        <f t="shared" si="350"/>
        <v>0</v>
      </c>
      <c r="I407" s="38">
        <f t="shared" si="350"/>
        <v>0</v>
      </c>
      <c r="J407" s="38">
        <f t="shared" si="350"/>
        <v>0</v>
      </c>
      <c r="K407" s="38">
        <f t="shared" si="350"/>
        <v>0</v>
      </c>
      <c r="L407" s="38">
        <f t="shared" si="350"/>
        <v>0</v>
      </c>
      <c r="M407" s="45">
        <f t="shared" si="350"/>
        <v>0</v>
      </c>
      <c r="N407" s="38">
        <f>N408</f>
        <v>0</v>
      </c>
      <c r="O407" s="38">
        <f t="shared" si="350"/>
        <v>0</v>
      </c>
      <c r="P407" s="38">
        <f t="shared" si="350"/>
        <v>0</v>
      </c>
      <c r="Q407" s="38">
        <f t="shared" si="350"/>
        <v>0</v>
      </c>
      <c r="R407" s="45">
        <f t="shared" si="350"/>
        <v>0</v>
      </c>
      <c r="S407" s="38">
        <f t="shared" si="350"/>
        <v>0</v>
      </c>
      <c r="T407" s="38">
        <f t="shared" si="350"/>
        <v>0</v>
      </c>
      <c r="U407" s="38">
        <f t="shared" si="350"/>
        <v>0</v>
      </c>
      <c r="V407" s="38">
        <f t="shared" si="350"/>
        <v>-0.55</v>
      </c>
      <c r="W407" s="20">
        <f>SUM(S407:V407)</f>
        <v>-0.55</v>
      </c>
      <c r="X407" s="38">
        <f t="shared" si="350"/>
        <v>0</v>
      </c>
      <c r="Y407" s="38">
        <f t="shared" si="350"/>
        <v>0</v>
      </c>
      <c r="Z407" s="38">
        <f t="shared" si="350"/>
        <v>0</v>
      </c>
      <c r="AA407" s="38">
        <f t="shared" si="350"/>
        <v>0</v>
      </c>
      <c r="AB407" s="20">
        <f>SUM(X407:AA407)</f>
        <v>0</v>
      </c>
      <c r="AC407" s="38">
        <f t="shared" si="350"/>
        <v>0</v>
      </c>
      <c r="AD407" s="38">
        <f t="shared" si="350"/>
        <v>0</v>
      </c>
      <c r="AE407" s="38">
        <f t="shared" si="350"/>
        <v>0</v>
      </c>
      <c r="AF407" s="38">
        <f t="shared" si="350"/>
        <v>0</v>
      </c>
      <c r="AG407" s="20">
        <f>SUM(AC407:AF407)</f>
        <v>0</v>
      </c>
      <c r="AH407" s="39">
        <f t="shared" si="350"/>
        <v>0</v>
      </c>
      <c r="AI407" s="39">
        <f t="shared" si="350"/>
        <v>0</v>
      </c>
      <c r="AJ407" s="39">
        <f t="shared" si="350"/>
        <v>0</v>
      </c>
      <c r="AK407" s="39">
        <f t="shared" si="350"/>
        <v>0</v>
      </c>
      <c r="AL407" s="22">
        <f>SUM(AH407:AK407)</f>
        <v>0</v>
      </c>
      <c r="AM407" s="23">
        <f t="shared" si="350"/>
        <v>0</v>
      </c>
      <c r="AN407" s="23">
        <f t="shared" si="350"/>
        <v>0</v>
      </c>
      <c r="AO407" s="23">
        <f t="shared" si="350"/>
        <v>0</v>
      </c>
      <c r="AP407" s="23">
        <f t="shared" si="350"/>
        <v>0</v>
      </c>
      <c r="AQ407" s="22">
        <f>SUM(AM407:AP407)</f>
        <v>0</v>
      </c>
    </row>
    <row r="408" spans="1:43" ht="11.25" hidden="1">
      <c r="A408" s="30" t="s">
        <v>469</v>
      </c>
      <c r="B408" s="30" t="s">
        <v>470</v>
      </c>
      <c r="C408" s="30" t="s">
        <v>471</v>
      </c>
      <c r="D408" s="38">
        <v>0</v>
      </c>
      <c r="E408" s="38">
        <v>0</v>
      </c>
      <c r="F408" s="38">
        <v>0</v>
      </c>
      <c r="G408" s="38">
        <v>0</v>
      </c>
      <c r="H408" s="37">
        <f>SUM(D408:G408)</f>
        <v>0</v>
      </c>
      <c r="I408" s="38">
        <v>0</v>
      </c>
      <c r="J408" s="38">
        <v>0</v>
      </c>
      <c r="K408" s="38">
        <v>0</v>
      </c>
      <c r="L408" s="38">
        <v>0</v>
      </c>
      <c r="M408" s="37">
        <f>SUM(I408:L408)</f>
        <v>0</v>
      </c>
      <c r="N408" s="38">
        <v>0</v>
      </c>
      <c r="O408" s="38">
        <v>0</v>
      </c>
      <c r="P408" s="38">
        <v>0</v>
      </c>
      <c r="Q408" s="38">
        <v>0</v>
      </c>
      <c r="R408" s="37">
        <f>SUM(N408:Q408)</f>
        <v>0</v>
      </c>
      <c r="S408" s="38">
        <v>0</v>
      </c>
      <c r="T408" s="38">
        <v>0</v>
      </c>
      <c r="U408" s="38">
        <v>0</v>
      </c>
      <c r="V408" s="38">
        <v>-0.55</v>
      </c>
      <c r="W408" s="20">
        <f>SUM(S408:V408)</f>
        <v>-0.55</v>
      </c>
      <c r="X408" s="38">
        <v>0</v>
      </c>
      <c r="Y408" s="38">
        <v>0</v>
      </c>
      <c r="Z408" s="38">
        <v>0</v>
      </c>
      <c r="AA408" s="38">
        <v>0</v>
      </c>
      <c r="AB408" s="20">
        <f>SUM(X408:AA408)</f>
        <v>0</v>
      </c>
      <c r="AC408" s="38">
        <v>0</v>
      </c>
      <c r="AD408" s="38">
        <v>0</v>
      </c>
      <c r="AE408" s="38">
        <v>0</v>
      </c>
      <c r="AF408" s="38">
        <v>0</v>
      </c>
      <c r="AG408" s="20">
        <f>SUM(AC408:AF408)</f>
        <v>0</v>
      </c>
      <c r="AH408" s="39">
        <v>0</v>
      </c>
      <c r="AI408" s="39">
        <v>0</v>
      </c>
      <c r="AJ408" s="39">
        <v>0</v>
      </c>
      <c r="AK408" s="39">
        <v>0</v>
      </c>
      <c r="AL408" s="22">
        <f>SUM(AH408:AK408)</f>
        <v>0</v>
      </c>
      <c r="AM408" s="23">
        <v>0</v>
      </c>
      <c r="AN408" s="23">
        <v>0</v>
      </c>
      <c r="AO408" s="23">
        <v>0</v>
      </c>
      <c r="AP408" s="23">
        <v>0</v>
      </c>
      <c r="AQ408" s="22">
        <f>SUM(AM408:AP408)</f>
        <v>0</v>
      </c>
    </row>
    <row r="409" spans="1:43" ht="11.25" hidden="1">
      <c r="A409" s="46" t="s">
        <v>457</v>
      </c>
      <c r="B409" s="46" t="s">
        <v>458</v>
      </c>
      <c r="C409" s="46" t="s">
        <v>459</v>
      </c>
      <c r="D409" s="47">
        <f aca="true" t="shared" si="351" ref="D409:AQ409">D410</f>
        <v>0</v>
      </c>
      <c r="E409" s="47">
        <f t="shared" si="351"/>
        <v>0</v>
      </c>
      <c r="F409" s="47">
        <f t="shared" si="351"/>
        <v>0</v>
      </c>
      <c r="G409" s="47">
        <f t="shared" si="351"/>
        <v>0</v>
      </c>
      <c r="H409" s="48">
        <f t="shared" si="351"/>
        <v>0</v>
      </c>
      <c r="I409" s="47">
        <f t="shared" si="351"/>
        <v>0</v>
      </c>
      <c r="J409" s="47">
        <f t="shared" si="351"/>
        <v>0</v>
      </c>
      <c r="K409" s="47">
        <f t="shared" si="351"/>
        <v>0</v>
      </c>
      <c r="L409" s="47">
        <f t="shared" si="351"/>
        <v>0</v>
      </c>
      <c r="M409" s="48">
        <f t="shared" si="351"/>
        <v>0</v>
      </c>
      <c r="N409" s="47">
        <f>N410</f>
        <v>0</v>
      </c>
      <c r="O409" s="47">
        <f t="shared" si="351"/>
        <v>0</v>
      </c>
      <c r="P409" s="47">
        <f t="shared" si="351"/>
        <v>0</v>
      </c>
      <c r="Q409" s="47">
        <f t="shared" si="351"/>
        <v>0</v>
      </c>
      <c r="R409" s="48">
        <f t="shared" si="351"/>
        <v>0</v>
      </c>
      <c r="S409" s="47">
        <f t="shared" si="351"/>
        <v>0</v>
      </c>
      <c r="T409" s="47">
        <f t="shared" si="351"/>
        <v>0</v>
      </c>
      <c r="U409" s="47">
        <f t="shared" si="351"/>
        <v>0</v>
      </c>
      <c r="V409" s="47">
        <f t="shared" si="351"/>
        <v>0</v>
      </c>
      <c r="W409" s="48">
        <f t="shared" si="351"/>
        <v>0</v>
      </c>
      <c r="X409" s="47">
        <f t="shared" si="351"/>
        <v>0</v>
      </c>
      <c r="Y409" s="47">
        <f t="shared" si="351"/>
        <v>0</v>
      </c>
      <c r="Z409" s="47">
        <f t="shared" si="351"/>
        <v>0</v>
      </c>
      <c r="AA409" s="47">
        <f t="shared" si="351"/>
        <v>0</v>
      </c>
      <c r="AB409" s="48">
        <f t="shared" si="351"/>
        <v>0</v>
      </c>
      <c r="AC409" s="19">
        <f t="shared" si="351"/>
        <v>0</v>
      </c>
      <c r="AD409" s="19">
        <f t="shared" si="351"/>
        <v>0</v>
      </c>
      <c r="AE409" s="19">
        <f t="shared" si="351"/>
        <v>0</v>
      </c>
      <c r="AF409" s="19">
        <f t="shared" si="351"/>
        <v>279</v>
      </c>
      <c r="AG409" s="25">
        <f>AG410</f>
        <v>279</v>
      </c>
      <c r="AH409" s="21">
        <f t="shared" si="351"/>
        <v>0</v>
      </c>
      <c r="AI409" s="21">
        <f t="shared" si="351"/>
        <v>0</v>
      </c>
      <c r="AJ409" s="21">
        <f t="shared" si="351"/>
        <v>0</v>
      </c>
      <c r="AK409" s="21">
        <f t="shared" si="351"/>
        <v>0</v>
      </c>
      <c r="AL409" s="26">
        <f t="shared" si="351"/>
        <v>0</v>
      </c>
      <c r="AM409" s="23">
        <f t="shared" si="351"/>
        <v>0</v>
      </c>
      <c r="AN409" s="23">
        <f t="shared" si="351"/>
        <v>0</v>
      </c>
      <c r="AO409" s="23">
        <f t="shared" si="351"/>
        <v>0</v>
      </c>
      <c r="AP409" s="23">
        <f t="shared" si="351"/>
        <v>0</v>
      </c>
      <c r="AQ409" s="26">
        <f t="shared" si="351"/>
        <v>0</v>
      </c>
    </row>
    <row r="410" spans="1:43" ht="11.25" hidden="1">
      <c r="A410" s="30" t="s">
        <v>504</v>
      </c>
      <c r="B410" s="30" t="s">
        <v>494</v>
      </c>
      <c r="C410" s="16" t="s">
        <v>493</v>
      </c>
      <c r="D410" s="17">
        <f>D412</f>
        <v>0</v>
      </c>
      <c r="E410" s="17">
        <f aca="true" t="shared" si="352" ref="E410:M410">E412</f>
        <v>0</v>
      </c>
      <c r="F410" s="17">
        <f t="shared" si="352"/>
        <v>0</v>
      </c>
      <c r="G410" s="17">
        <f t="shared" si="352"/>
        <v>0</v>
      </c>
      <c r="H410" s="18">
        <f t="shared" si="352"/>
        <v>0</v>
      </c>
      <c r="I410" s="17">
        <f t="shared" si="352"/>
        <v>0</v>
      </c>
      <c r="J410" s="17">
        <f t="shared" si="352"/>
        <v>0</v>
      </c>
      <c r="K410" s="17">
        <f t="shared" si="352"/>
        <v>0</v>
      </c>
      <c r="L410" s="17">
        <f t="shared" si="352"/>
        <v>0</v>
      </c>
      <c r="M410" s="18">
        <f t="shared" si="352"/>
        <v>0</v>
      </c>
      <c r="N410" s="17">
        <f>N412</f>
        <v>0</v>
      </c>
      <c r="O410" s="17">
        <f aca="true" t="shared" si="353" ref="O410:AQ410">O412</f>
        <v>0</v>
      </c>
      <c r="P410" s="17">
        <f t="shared" si="353"/>
        <v>0</v>
      </c>
      <c r="Q410" s="17">
        <f t="shared" si="353"/>
        <v>0</v>
      </c>
      <c r="R410" s="18">
        <f t="shared" si="353"/>
        <v>0</v>
      </c>
      <c r="S410" s="17">
        <f t="shared" si="353"/>
        <v>0</v>
      </c>
      <c r="T410" s="17">
        <f t="shared" si="353"/>
        <v>0</v>
      </c>
      <c r="U410" s="17">
        <f t="shared" si="353"/>
        <v>0</v>
      </c>
      <c r="V410" s="17">
        <f t="shared" si="353"/>
        <v>0</v>
      </c>
      <c r="W410" s="18">
        <f t="shared" si="353"/>
        <v>0</v>
      </c>
      <c r="X410" s="17">
        <f t="shared" si="353"/>
        <v>0</v>
      </c>
      <c r="Y410" s="17">
        <f t="shared" si="353"/>
        <v>0</v>
      </c>
      <c r="Z410" s="17">
        <f t="shared" si="353"/>
        <v>0</v>
      </c>
      <c r="AA410" s="17">
        <f t="shared" si="353"/>
        <v>0</v>
      </c>
      <c r="AB410" s="18">
        <f t="shared" si="353"/>
        <v>0</v>
      </c>
      <c r="AC410" s="19">
        <f t="shared" si="353"/>
        <v>0</v>
      </c>
      <c r="AD410" s="19">
        <f t="shared" si="353"/>
        <v>0</v>
      </c>
      <c r="AE410" s="19">
        <f t="shared" si="353"/>
        <v>0</v>
      </c>
      <c r="AF410" s="19">
        <f t="shared" si="353"/>
        <v>279</v>
      </c>
      <c r="AG410" s="25">
        <f t="shared" si="353"/>
        <v>279</v>
      </c>
      <c r="AH410" s="21">
        <f t="shared" si="353"/>
        <v>0</v>
      </c>
      <c r="AI410" s="21">
        <f t="shared" si="353"/>
        <v>0</v>
      </c>
      <c r="AJ410" s="21">
        <f t="shared" si="353"/>
        <v>0</v>
      </c>
      <c r="AK410" s="21">
        <f t="shared" si="353"/>
        <v>0</v>
      </c>
      <c r="AL410" s="26">
        <f t="shared" si="353"/>
        <v>0</v>
      </c>
      <c r="AM410" s="23">
        <f t="shared" si="353"/>
        <v>0</v>
      </c>
      <c r="AN410" s="23">
        <f t="shared" si="353"/>
        <v>0</v>
      </c>
      <c r="AO410" s="23">
        <f t="shared" si="353"/>
        <v>0</v>
      </c>
      <c r="AP410" s="23">
        <f t="shared" si="353"/>
        <v>0</v>
      </c>
      <c r="AQ410" s="26">
        <f t="shared" si="353"/>
        <v>0</v>
      </c>
    </row>
    <row r="411" spans="1:43" ht="24.75" customHeight="1" hidden="1">
      <c r="A411" s="46" t="s">
        <v>468</v>
      </c>
      <c r="B411" s="46" t="s">
        <v>461</v>
      </c>
      <c r="C411" s="46" t="s">
        <v>462</v>
      </c>
      <c r="D411" s="47">
        <f>D412</f>
        <v>0</v>
      </c>
      <c r="E411" s="47">
        <f aca="true" t="shared" si="354" ref="E411:AQ411">E412</f>
        <v>0</v>
      </c>
      <c r="F411" s="47">
        <f t="shared" si="354"/>
        <v>0</v>
      </c>
      <c r="G411" s="47">
        <f t="shared" si="354"/>
        <v>0</v>
      </c>
      <c r="H411" s="48">
        <f t="shared" si="354"/>
        <v>0</v>
      </c>
      <c r="I411" s="47">
        <f t="shared" si="354"/>
        <v>0</v>
      </c>
      <c r="J411" s="47">
        <f t="shared" si="354"/>
        <v>0</v>
      </c>
      <c r="K411" s="47">
        <f t="shared" si="354"/>
        <v>0</v>
      </c>
      <c r="L411" s="47">
        <f t="shared" si="354"/>
        <v>0</v>
      </c>
      <c r="M411" s="48">
        <f t="shared" si="354"/>
        <v>0</v>
      </c>
      <c r="N411" s="47">
        <f>N412</f>
        <v>0</v>
      </c>
      <c r="O411" s="47">
        <f t="shared" si="354"/>
        <v>0</v>
      </c>
      <c r="P411" s="47">
        <f t="shared" si="354"/>
        <v>0</v>
      </c>
      <c r="Q411" s="47">
        <f t="shared" si="354"/>
        <v>0</v>
      </c>
      <c r="R411" s="48">
        <f t="shared" si="354"/>
        <v>0</v>
      </c>
      <c r="S411" s="47">
        <f t="shared" si="354"/>
        <v>0</v>
      </c>
      <c r="T411" s="47">
        <f t="shared" si="354"/>
        <v>0</v>
      </c>
      <c r="U411" s="47">
        <f t="shared" si="354"/>
        <v>0</v>
      </c>
      <c r="V411" s="47">
        <f t="shared" si="354"/>
        <v>0</v>
      </c>
      <c r="W411" s="48">
        <f t="shared" si="354"/>
        <v>0</v>
      </c>
      <c r="X411" s="47">
        <f t="shared" si="354"/>
        <v>0</v>
      </c>
      <c r="Y411" s="47">
        <f t="shared" si="354"/>
        <v>0</v>
      </c>
      <c r="Z411" s="47">
        <f t="shared" si="354"/>
        <v>0</v>
      </c>
      <c r="AA411" s="47">
        <f t="shared" si="354"/>
        <v>0</v>
      </c>
      <c r="AB411" s="48">
        <f t="shared" si="354"/>
        <v>0</v>
      </c>
      <c r="AC411" s="19">
        <f t="shared" si="354"/>
        <v>0</v>
      </c>
      <c r="AD411" s="19">
        <f t="shared" si="354"/>
        <v>0</v>
      </c>
      <c r="AE411" s="19">
        <f t="shared" si="354"/>
        <v>0</v>
      </c>
      <c r="AF411" s="19">
        <f t="shared" si="354"/>
        <v>279</v>
      </c>
      <c r="AG411" s="25">
        <f t="shared" si="354"/>
        <v>279</v>
      </c>
      <c r="AH411" s="21">
        <f t="shared" si="354"/>
        <v>0</v>
      </c>
      <c r="AI411" s="21">
        <f t="shared" si="354"/>
        <v>0</v>
      </c>
      <c r="AJ411" s="21">
        <f t="shared" si="354"/>
        <v>0</v>
      </c>
      <c r="AK411" s="21">
        <f t="shared" si="354"/>
        <v>0</v>
      </c>
      <c r="AL411" s="26">
        <f t="shared" si="354"/>
        <v>0</v>
      </c>
      <c r="AM411" s="23">
        <f t="shared" si="354"/>
        <v>0</v>
      </c>
      <c r="AN411" s="23">
        <f t="shared" si="354"/>
        <v>0</v>
      </c>
      <c r="AO411" s="23">
        <f t="shared" si="354"/>
        <v>0</v>
      </c>
      <c r="AP411" s="23">
        <f t="shared" si="354"/>
        <v>0</v>
      </c>
      <c r="AQ411" s="26">
        <f t="shared" si="354"/>
        <v>0</v>
      </c>
    </row>
    <row r="412" spans="1:43" ht="11.25" hidden="1">
      <c r="A412" s="30" t="s">
        <v>521</v>
      </c>
      <c r="B412" s="30" t="s">
        <v>498</v>
      </c>
      <c r="C412" s="16" t="s">
        <v>499</v>
      </c>
      <c r="D412" s="17">
        <v>0</v>
      </c>
      <c r="E412" s="17">
        <v>0</v>
      </c>
      <c r="F412" s="17">
        <v>0</v>
      </c>
      <c r="G412" s="17">
        <v>0</v>
      </c>
      <c r="H412" s="20">
        <f>SUM(D412:G412)</f>
        <v>0</v>
      </c>
      <c r="I412" s="17">
        <v>0</v>
      </c>
      <c r="J412" s="17">
        <v>0</v>
      </c>
      <c r="K412" s="17">
        <v>0</v>
      </c>
      <c r="L412" s="17">
        <v>0</v>
      </c>
      <c r="M412" s="20">
        <f>SUM(I412:L412)</f>
        <v>0</v>
      </c>
      <c r="N412" s="17">
        <v>0</v>
      </c>
      <c r="O412" s="17">
        <v>0</v>
      </c>
      <c r="P412" s="17">
        <v>0</v>
      </c>
      <c r="Q412" s="17">
        <v>0</v>
      </c>
      <c r="R412" s="20">
        <f>SUM(N412:Q412)</f>
        <v>0</v>
      </c>
      <c r="S412" s="17">
        <v>0</v>
      </c>
      <c r="T412" s="17">
        <v>0</v>
      </c>
      <c r="U412" s="17">
        <v>0</v>
      </c>
      <c r="V412" s="17">
        <v>0</v>
      </c>
      <c r="W412" s="20">
        <f>SUM(S412:V412)</f>
        <v>0</v>
      </c>
      <c r="X412" s="17">
        <v>0</v>
      </c>
      <c r="Y412" s="17">
        <v>0</v>
      </c>
      <c r="Z412" s="17">
        <v>0</v>
      </c>
      <c r="AA412" s="17">
        <v>0</v>
      </c>
      <c r="AB412" s="20">
        <f>SUM(X412:AA412)</f>
        <v>0</v>
      </c>
      <c r="AC412" s="17">
        <v>0</v>
      </c>
      <c r="AD412" s="17">
        <v>0</v>
      </c>
      <c r="AE412" s="17">
        <v>0</v>
      </c>
      <c r="AF412" s="17">
        <v>279</v>
      </c>
      <c r="AG412" s="20">
        <f>SUM(AC412:AF412)</f>
        <v>279</v>
      </c>
      <c r="AH412" s="27"/>
      <c r="AI412" s="27"/>
      <c r="AJ412" s="27"/>
      <c r="AK412" s="27"/>
      <c r="AL412" s="22">
        <f>SUM(AH412:AK412)</f>
        <v>0</v>
      </c>
      <c r="AM412" s="23">
        <v>0</v>
      </c>
      <c r="AN412" s="23">
        <v>0</v>
      </c>
      <c r="AO412" s="23">
        <v>0</v>
      </c>
      <c r="AP412" s="23">
        <v>0</v>
      </c>
      <c r="AQ412" s="22">
        <f>SUM(AM412:AP412)</f>
        <v>0</v>
      </c>
    </row>
    <row r="413" spans="1:43" ht="11.25">
      <c r="A413" s="36" t="s">
        <v>500</v>
      </c>
      <c r="B413" s="36" t="s">
        <v>501</v>
      </c>
      <c r="C413" s="16" t="s">
        <v>502</v>
      </c>
      <c r="D413" s="19">
        <f aca="true" t="shared" si="355" ref="D413:AQ413">D414+D416</f>
        <v>1.21</v>
      </c>
      <c r="E413" s="19">
        <f t="shared" si="355"/>
        <v>-3.21</v>
      </c>
      <c r="F413" s="19">
        <f t="shared" si="355"/>
        <v>-1.34</v>
      </c>
      <c r="G413" s="19">
        <f t="shared" si="355"/>
        <v>-1</v>
      </c>
      <c r="H413" s="25">
        <f t="shared" si="355"/>
        <v>-4.34</v>
      </c>
      <c r="I413" s="19">
        <f t="shared" si="355"/>
        <v>-1.84</v>
      </c>
      <c r="J413" s="19">
        <f t="shared" si="355"/>
        <v>5.760000000000001</v>
      </c>
      <c r="K413" s="19">
        <f t="shared" si="355"/>
        <v>-7.33</v>
      </c>
      <c r="L413" s="19">
        <f t="shared" si="355"/>
        <v>10.44</v>
      </c>
      <c r="M413" s="25">
        <f t="shared" si="355"/>
        <v>7.03</v>
      </c>
      <c r="N413" s="19">
        <f t="shared" si="355"/>
        <v>-12.72</v>
      </c>
      <c r="O413" s="19">
        <f t="shared" si="355"/>
        <v>0.06999999999999984</v>
      </c>
      <c r="P413" s="19">
        <f t="shared" si="355"/>
        <v>9.49</v>
      </c>
      <c r="Q413" s="19">
        <f t="shared" si="355"/>
        <v>-7.390000000000001</v>
      </c>
      <c r="R413" s="25">
        <f t="shared" si="355"/>
        <v>-10.55</v>
      </c>
      <c r="S413" s="19">
        <f t="shared" si="355"/>
        <v>-6.449999999999999</v>
      </c>
      <c r="T413" s="19">
        <f t="shared" si="355"/>
        <v>4.49</v>
      </c>
      <c r="U413" s="19">
        <f t="shared" si="355"/>
        <v>4.98</v>
      </c>
      <c r="V413" s="19">
        <f t="shared" si="355"/>
        <v>-8.11</v>
      </c>
      <c r="W413" s="25">
        <f t="shared" si="355"/>
        <v>-5.089999999999999</v>
      </c>
      <c r="X413" s="19">
        <f t="shared" si="355"/>
        <v>-1</v>
      </c>
      <c r="Y413" s="19">
        <f t="shared" si="355"/>
        <v>3.96</v>
      </c>
      <c r="Z413" s="19">
        <f t="shared" si="355"/>
        <v>-4.7</v>
      </c>
      <c r="AA413" s="19">
        <f t="shared" si="355"/>
        <v>1.5499999999999998</v>
      </c>
      <c r="AB413" s="25">
        <f t="shared" si="355"/>
        <v>-0.1900000000000004</v>
      </c>
      <c r="AC413" s="19">
        <f t="shared" si="355"/>
        <v>-2.37</v>
      </c>
      <c r="AD413" s="19">
        <f t="shared" si="355"/>
        <v>-1</v>
      </c>
      <c r="AE413" s="19">
        <f t="shared" si="355"/>
        <v>-1</v>
      </c>
      <c r="AF413" s="19">
        <f t="shared" si="355"/>
        <v>-1</v>
      </c>
      <c r="AG413" s="25">
        <f t="shared" si="355"/>
        <v>-5.37</v>
      </c>
      <c r="AH413" s="21">
        <f t="shared" si="355"/>
        <v>-1</v>
      </c>
      <c r="AI413" s="21">
        <f t="shared" si="355"/>
        <v>-0.75</v>
      </c>
      <c r="AJ413" s="21">
        <f t="shared" si="355"/>
        <v>-1.62</v>
      </c>
      <c r="AK413" s="21">
        <f t="shared" si="355"/>
        <v>-1.1</v>
      </c>
      <c r="AL413" s="26">
        <f t="shared" si="355"/>
        <v>-4.47</v>
      </c>
      <c r="AM413" s="23">
        <f t="shared" si="355"/>
        <v>-1</v>
      </c>
      <c r="AN413" s="23">
        <f t="shared" si="355"/>
        <v>-1</v>
      </c>
      <c r="AO413" s="23">
        <f t="shared" si="355"/>
        <v>-1</v>
      </c>
      <c r="AP413" s="23">
        <f t="shared" si="355"/>
        <v>-1</v>
      </c>
      <c r="AQ413" s="26">
        <f t="shared" si="355"/>
        <v>-4</v>
      </c>
    </row>
    <row r="414" spans="1:43" ht="11.25" customHeight="1">
      <c r="A414" s="30" t="s">
        <v>454</v>
      </c>
      <c r="B414" s="30" t="s">
        <v>455</v>
      </c>
      <c r="C414" s="16" t="s">
        <v>456</v>
      </c>
      <c r="D414" s="19">
        <f aca="true" t="shared" si="356" ref="D414:AQ414">D415</f>
        <v>2.21</v>
      </c>
      <c r="E414" s="19">
        <f t="shared" si="356"/>
        <v>-2.21</v>
      </c>
      <c r="F414" s="19">
        <f t="shared" si="356"/>
        <v>0</v>
      </c>
      <c r="G414" s="19">
        <f t="shared" si="356"/>
        <v>0</v>
      </c>
      <c r="H414" s="25">
        <f t="shared" si="356"/>
        <v>0</v>
      </c>
      <c r="I414" s="19">
        <f t="shared" si="356"/>
        <v>0</v>
      </c>
      <c r="J414" s="19">
        <f t="shared" si="356"/>
        <v>6.94</v>
      </c>
      <c r="K414" s="19">
        <f t="shared" si="356"/>
        <v>-6.33</v>
      </c>
      <c r="L414" s="19">
        <f t="shared" si="356"/>
        <v>0</v>
      </c>
      <c r="M414" s="25">
        <f t="shared" si="356"/>
        <v>0.6100000000000003</v>
      </c>
      <c r="N414" s="19">
        <f t="shared" si="356"/>
        <v>0</v>
      </c>
      <c r="O414" s="19">
        <f t="shared" si="356"/>
        <v>1.21</v>
      </c>
      <c r="P414" s="19">
        <f t="shared" si="356"/>
        <v>-0.51</v>
      </c>
      <c r="Q414" s="19">
        <f t="shared" si="356"/>
        <v>5.02</v>
      </c>
      <c r="R414" s="25">
        <f t="shared" si="356"/>
        <v>5.72</v>
      </c>
      <c r="S414" s="19">
        <f t="shared" si="356"/>
        <v>-5.02</v>
      </c>
      <c r="T414" s="19">
        <f t="shared" si="356"/>
        <v>5.49</v>
      </c>
      <c r="U414" s="19">
        <f t="shared" si="356"/>
        <v>5.98</v>
      </c>
      <c r="V414" s="19">
        <f t="shared" si="356"/>
        <v>-7.11</v>
      </c>
      <c r="W414" s="25">
        <f t="shared" si="356"/>
        <v>-0.6599999999999993</v>
      </c>
      <c r="X414" s="19">
        <f>X415</f>
        <v>0</v>
      </c>
      <c r="Y414" s="19">
        <f t="shared" si="356"/>
        <v>4.96</v>
      </c>
      <c r="Z414" s="19">
        <f t="shared" si="356"/>
        <v>-3.7</v>
      </c>
      <c r="AA414" s="19">
        <f t="shared" si="356"/>
        <v>2.55</v>
      </c>
      <c r="AB414" s="25">
        <f t="shared" si="356"/>
        <v>3.8099999999999996</v>
      </c>
      <c r="AC414" s="19">
        <f t="shared" si="356"/>
        <v>-1.37</v>
      </c>
      <c r="AD414" s="19">
        <f t="shared" si="356"/>
        <v>0</v>
      </c>
      <c r="AE414" s="19">
        <f t="shared" si="356"/>
        <v>0</v>
      </c>
      <c r="AF414" s="19">
        <f t="shared" si="356"/>
        <v>0</v>
      </c>
      <c r="AG414" s="25">
        <f t="shared" si="356"/>
        <v>-1.37</v>
      </c>
      <c r="AH414" s="21">
        <f t="shared" si="356"/>
        <v>0</v>
      </c>
      <c r="AI414" s="21">
        <f t="shared" si="356"/>
        <v>0.25</v>
      </c>
      <c r="AJ414" s="21">
        <f t="shared" si="356"/>
        <v>-0.62</v>
      </c>
      <c r="AK414" s="21">
        <f t="shared" si="356"/>
        <v>-0.1</v>
      </c>
      <c r="AL414" s="26">
        <f t="shared" si="356"/>
        <v>-0.47</v>
      </c>
      <c r="AM414" s="23">
        <f t="shared" si="356"/>
        <v>0</v>
      </c>
      <c r="AN414" s="23">
        <f t="shared" si="356"/>
        <v>0</v>
      </c>
      <c r="AO414" s="23">
        <f t="shared" si="356"/>
        <v>0</v>
      </c>
      <c r="AP414" s="23">
        <f t="shared" si="356"/>
        <v>0</v>
      </c>
      <c r="AQ414" s="26">
        <f t="shared" si="356"/>
        <v>0</v>
      </c>
    </row>
    <row r="415" spans="1:43" ht="11.25">
      <c r="A415" s="30" t="s">
        <v>504</v>
      </c>
      <c r="B415" s="30" t="s">
        <v>494</v>
      </c>
      <c r="C415" s="16" t="s">
        <v>493</v>
      </c>
      <c r="D415" s="38">
        <v>2.21</v>
      </c>
      <c r="E415" s="38">
        <v>-2.21</v>
      </c>
      <c r="F415" s="38">
        <v>0</v>
      </c>
      <c r="G415" s="38">
        <v>0</v>
      </c>
      <c r="H415" s="37">
        <f>SUM(D415:G415)</f>
        <v>0</v>
      </c>
      <c r="I415" s="38">
        <v>0</v>
      </c>
      <c r="J415" s="38">
        <v>6.94</v>
      </c>
      <c r="K415" s="38">
        <v>-6.33</v>
      </c>
      <c r="L415" s="38">
        <v>0</v>
      </c>
      <c r="M415" s="37">
        <f>SUM(I415:L415)</f>
        <v>0.6100000000000003</v>
      </c>
      <c r="N415" s="38">
        <v>0</v>
      </c>
      <c r="O415" s="38">
        <v>1.21</v>
      </c>
      <c r="P415" s="38">
        <v>-0.51</v>
      </c>
      <c r="Q415" s="38">
        <v>5.02</v>
      </c>
      <c r="R415" s="37">
        <f>SUM(N415:Q415)</f>
        <v>5.72</v>
      </c>
      <c r="S415" s="38">
        <v>-5.02</v>
      </c>
      <c r="T415" s="38">
        <v>5.49</v>
      </c>
      <c r="U415" s="38">
        <v>5.98</v>
      </c>
      <c r="V415" s="38">
        <v>-7.11</v>
      </c>
      <c r="W415" s="37">
        <f>SUM(S415:V415)</f>
        <v>-0.6599999999999993</v>
      </c>
      <c r="X415" s="38">
        <v>0</v>
      </c>
      <c r="Y415" s="38">
        <v>4.96</v>
      </c>
      <c r="Z415" s="38">
        <v>-3.7</v>
      </c>
      <c r="AA415" s="38">
        <v>2.55</v>
      </c>
      <c r="AB415" s="37">
        <f>SUM(X415:AA415)</f>
        <v>3.8099999999999996</v>
      </c>
      <c r="AC415" s="38">
        <v>-1.37</v>
      </c>
      <c r="AD415" s="38">
        <v>0</v>
      </c>
      <c r="AE415" s="38">
        <v>0</v>
      </c>
      <c r="AF415" s="38">
        <v>0</v>
      </c>
      <c r="AG415" s="37">
        <f>SUM(AC415:AF415)</f>
        <v>-1.37</v>
      </c>
      <c r="AH415" s="39">
        <v>0</v>
      </c>
      <c r="AI415" s="39">
        <v>0.25</v>
      </c>
      <c r="AJ415" s="39">
        <v>-0.62</v>
      </c>
      <c r="AK415" s="39">
        <v>-0.1</v>
      </c>
      <c r="AL415" s="40">
        <f>SUM(AH415:AK415)</f>
        <v>-0.47</v>
      </c>
      <c r="AM415" s="23">
        <v>0</v>
      </c>
      <c r="AN415" s="23">
        <v>0</v>
      </c>
      <c r="AO415" s="23">
        <v>0</v>
      </c>
      <c r="AP415" s="23">
        <v>0</v>
      </c>
      <c r="AQ415" s="40">
        <f>SUM(AM415:AP415)</f>
        <v>0</v>
      </c>
    </row>
    <row r="416" spans="1:43" ht="11.25">
      <c r="A416" s="30" t="s">
        <v>457</v>
      </c>
      <c r="B416" s="30" t="s">
        <v>529</v>
      </c>
      <c r="C416" s="16" t="s">
        <v>459</v>
      </c>
      <c r="D416" s="17">
        <f aca="true" t="shared" si="357" ref="D416:M416">D417+D418</f>
        <v>-1</v>
      </c>
      <c r="E416" s="17">
        <f t="shared" si="357"/>
        <v>-1</v>
      </c>
      <c r="F416" s="17">
        <f t="shared" si="357"/>
        <v>-1.34</v>
      </c>
      <c r="G416" s="17">
        <f t="shared" si="357"/>
        <v>-1</v>
      </c>
      <c r="H416" s="18">
        <f t="shared" si="357"/>
        <v>-4.34</v>
      </c>
      <c r="I416" s="17">
        <f t="shared" si="357"/>
        <v>-1.84</v>
      </c>
      <c r="J416" s="17">
        <f t="shared" si="357"/>
        <v>-1.18</v>
      </c>
      <c r="K416" s="17">
        <f t="shared" si="357"/>
        <v>-1</v>
      </c>
      <c r="L416" s="17">
        <f t="shared" si="357"/>
        <v>10.44</v>
      </c>
      <c r="M416" s="18">
        <f t="shared" si="357"/>
        <v>6.42</v>
      </c>
      <c r="N416" s="17">
        <f>N417+N418</f>
        <v>-12.72</v>
      </c>
      <c r="O416" s="17">
        <f aca="true" t="shared" si="358" ref="O416:AQ416">O417+O418</f>
        <v>-1.1400000000000001</v>
      </c>
      <c r="P416" s="17">
        <f t="shared" si="358"/>
        <v>10</v>
      </c>
      <c r="Q416" s="17">
        <f t="shared" si="358"/>
        <v>-12.41</v>
      </c>
      <c r="R416" s="18">
        <f t="shared" si="358"/>
        <v>-16.27</v>
      </c>
      <c r="S416" s="17">
        <f t="shared" si="358"/>
        <v>-1.43</v>
      </c>
      <c r="T416" s="17">
        <f t="shared" si="358"/>
        <v>-1</v>
      </c>
      <c r="U416" s="17">
        <f t="shared" si="358"/>
        <v>-1</v>
      </c>
      <c r="V416" s="17">
        <f t="shared" si="358"/>
        <v>-1</v>
      </c>
      <c r="W416" s="18">
        <f t="shared" si="358"/>
        <v>-4.43</v>
      </c>
      <c r="X416" s="17">
        <f t="shared" si="358"/>
        <v>-1</v>
      </c>
      <c r="Y416" s="17">
        <f t="shared" si="358"/>
        <v>-1</v>
      </c>
      <c r="Z416" s="17">
        <f t="shared" si="358"/>
        <v>-1</v>
      </c>
      <c r="AA416" s="17">
        <f t="shared" si="358"/>
        <v>-1</v>
      </c>
      <c r="AB416" s="18">
        <f t="shared" si="358"/>
        <v>-4</v>
      </c>
      <c r="AC416" s="17">
        <f t="shared" si="358"/>
        <v>-1</v>
      </c>
      <c r="AD416" s="17">
        <f t="shared" si="358"/>
        <v>-1</v>
      </c>
      <c r="AE416" s="17">
        <f t="shared" si="358"/>
        <v>-1</v>
      </c>
      <c r="AF416" s="17">
        <f t="shared" si="358"/>
        <v>-1</v>
      </c>
      <c r="AG416" s="20">
        <f t="shared" si="358"/>
        <v>-4</v>
      </c>
      <c r="AH416" s="27">
        <f t="shared" si="358"/>
        <v>-1</v>
      </c>
      <c r="AI416" s="27">
        <f t="shared" si="358"/>
        <v>-1</v>
      </c>
      <c r="AJ416" s="27">
        <f t="shared" si="358"/>
        <v>-1</v>
      </c>
      <c r="AK416" s="27">
        <f t="shared" si="358"/>
        <v>-1</v>
      </c>
      <c r="AL416" s="22">
        <f t="shared" si="358"/>
        <v>-4</v>
      </c>
      <c r="AM416" s="23">
        <f t="shared" si="358"/>
        <v>-1</v>
      </c>
      <c r="AN416" s="23">
        <f t="shared" si="358"/>
        <v>-1</v>
      </c>
      <c r="AO416" s="23">
        <f t="shared" si="358"/>
        <v>-1</v>
      </c>
      <c r="AP416" s="23">
        <f t="shared" si="358"/>
        <v>-1</v>
      </c>
      <c r="AQ416" s="22">
        <f t="shared" si="358"/>
        <v>-4</v>
      </c>
    </row>
    <row r="417" spans="1:43" ht="11.25" hidden="1">
      <c r="A417" s="30" t="s">
        <v>504</v>
      </c>
      <c r="B417" s="30" t="s">
        <v>494</v>
      </c>
      <c r="C417" s="16" t="s">
        <v>493</v>
      </c>
      <c r="D417" s="17">
        <f aca="true" t="shared" si="359" ref="D417:M418">D420</f>
        <v>0</v>
      </c>
      <c r="E417" s="17">
        <f t="shared" si="359"/>
        <v>0</v>
      </c>
      <c r="F417" s="17">
        <f t="shared" si="359"/>
        <v>0</v>
      </c>
      <c r="G417" s="17">
        <f t="shared" si="359"/>
        <v>0</v>
      </c>
      <c r="H417" s="18">
        <f t="shared" si="359"/>
        <v>0</v>
      </c>
      <c r="I417" s="17">
        <f t="shared" si="359"/>
        <v>0</v>
      </c>
      <c r="J417" s="17">
        <f t="shared" si="359"/>
        <v>0</v>
      </c>
      <c r="K417" s="17">
        <f t="shared" si="359"/>
        <v>0</v>
      </c>
      <c r="L417" s="17">
        <f t="shared" si="359"/>
        <v>11.58</v>
      </c>
      <c r="M417" s="18">
        <f t="shared" si="359"/>
        <v>11.58</v>
      </c>
      <c r="N417" s="17">
        <f>N420</f>
        <v>-11.58</v>
      </c>
      <c r="O417" s="17">
        <f aca="true" t="shared" si="360" ref="O417:AK418">O420</f>
        <v>0</v>
      </c>
      <c r="P417" s="17">
        <f t="shared" si="360"/>
        <v>11</v>
      </c>
      <c r="Q417" s="17">
        <f t="shared" si="360"/>
        <v>-11</v>
      </c>
      <c r="R417" s="18">
        <f t="shared" si="360"/>
        <v>-11.58</v>
      </c>
      <c r="S417" s="17">
        <f t="shared" si="360"/>
        <v>0</v>
      </c>
      <c r="T417" s="17">
        <f t="shared" si="360"/>
        <v>0</v>
      </c>
      <c r="U417" s="17">
        <f t="shared" si="360"/>
        <v>0</v>
      </c>
      <c r="V417" s="17">
        <f t="shared" si="360"/>
        <v>0</v>
      </c>
      <c r="W417" s="18">
        <f t="shared" si="360"/>
        <v>0</v>
      </c>
      <c r="X417" s="17">
        <f t="shared" si="360"/>
        <v>0</v>
      </c>
      <c r="Y417" s="17">
        <f t="shared" si="360"/>
        <v>0</v>
      </c>
      <c r="Z417" s="17">
        <f t="shared" si="360"/>
        <v>0</v>
      </c>
      <c r="AA417" s="17">
        <f t="shared" si="360"/>
        <v>0</v>
      </c>
      <c r="AB417" s="18">
        <f t="shared" si="360"/>
        <v>0</v>
      </c>
      <c r="AC417" s="19">
        <f t="shared" si="360"/>
        <v>0</v>
      </c>
      <c r="AD417" s="19">
        <f t="shared" si="360"/>
        <v>0</v>
      </c>
      <c r="AE417" s="19">
        <f t="shared" si="360"/>
        <v>0</v>
      </c>
      <c r="AF417" s="19">
        <f t="shared" si="360"/>
        <v>0</v>
      </c>
      <c r="AG417" s="25">
        <f t="shared" si="360"/>
        <v>0</v>
      </c>
      <c r="AH417" s="21">
        <f t="shared" si="360"/>
        <v>0</v>
      </c>
      <c r="AI417" s="21">
        <f t="shared" si="360"/>
        <v>0</v>
      </c>
      <c r="AJ417" s="23">
        <f t="shared" si="360"/>
        <v>0</v>
      </c>
      <c r="AK417" s="23">
        <f t="shared" si="360"/>
        <v>0</v>
      </c>
      <c r="AL417" s="26">
        <f>AL420</f>
        <v>0</v>
      </c>
      <c r="AM417" s="23">
        <f aca="true" t="shared" si="361" ref="AM417:AQ418">AM420</f>
        <v>0</v>
      </c>
      <c r="AN417" s="23">
        <f t="shared" si="361"/>
        <v>0</v>
      </c>
      <c r="AO417" s="23">
        <f t="shared" si="361"/>
        <v>0</v>
      </c>
      <c r="AP417" s="23">
        <f t="shared" si="361"/>
        <v>0</v>
      </c>
      <c r="AQ417" s="26">
        <f>AQ420</f>
        <v>0</v>
      </c>
    </row>
    <row r="418" spans="1:43" ht="11.25">
      <c r="A418" s="30" t="s">
        <v>465</v>
      </c>
      <c r="B418" s="30" t="s">
        <v>466</v>
      </c>
      <c r="C418" s="16" t="s">
        <v>467</v>
      </c>
      <c r="D418" s="17">
        <f t="shared" si="359"/>
        <v>-1</v>
      </c>
      <c r="E418" s="17">
        <f t="shared" si="359"/>
        <v>-1</v>
      </c>
      <c r="F418" s="17">
        <f t="shared" si="359"/>
        <v>-1.34</v>
      </c>
      <c r="G418" s="17">
        <f t="shared" si="359"/>
        <v>-1</v>
      </c>
      <c r="H418" s="18">
        <f t="shared" si="359"/>
        <v>-4.34</v>
      </c>
      <c r="I418" s="17">
        <f t="shared" si="359"/>
        <v>-1.84</v>
      </c>
      <c r="J418" s="17">
        <f t="shared" si="359"/>
        <v>-1.18</v>
      </c>
      <c r="K418" s="17">
        <f t="shared" si="359"/>
        <v>-1</v>
      </c>
      <c r="L418" s="17">
        <f t="shared" si="359"/>
        <v>-1.1400000000000001</v>
      </c>
      <c r="M418" s="18">
        <f t="shared" si="359"/>
        <v>-5.16</v>
      </c>
      <c r="N418" s="17">
        <f>N421</f>
        <v>-1.1400000000000001</v>
      </c>
      <c r="O418" s="17">
        <f t="shared" si="360"/>
        <v>-1.1400000000000001</v>
      </c>
      <c r="P418" s="17">
        <f t="shared" si="360"/>
        <v>-1</v>
      </c>
      <c r="Q418" s="17">
        <f t="shared" si="360"/>
        <v>-1.41</v>
      </c>
      <c r="R418" s="18">
        <f t="shared" si="360"/>
        <v>-4.69</v>
      </c>
      <c r="S418" s="17">
        <f t="shared" si="360"/>
        <v>-1.43</v>
      </c>
      <c r="T418" s="17">
        <f t="shared" si="360"/>
        <v>-1</v>
      </c>
      <c r="U418" s="17">
        <f t="shared" si="360"/>
        <v>-1</v>
      </c>
      <c r="V418" s="17">
        <f t="shared" si="360"/>
        <v>-1</v>
      </c>
      <c r="W418" s="18">
        <f t="shared" si="360"/>
        <v>-4.43</v>
      </c>
      <c r="X418" s="17">
        <f t="shared" si="360"/>
        <v>-1</v>
      </c>
      <c r="Y418" s="17">
        <f t="shared" si="360"/>
        <v>-1</v>
      </c>
      <c r="Z418" s="17">
        <f t="shared" si="360"/>
        <v>-1</v>
      </c>
      <c r="AA418" s="17">
        <f t="shared" si="360"/>
        <v>-1</v>
      </c>
      <c r="AB418" s="18">
        <f t="shared" si="360"/>
        <v>-4</v>
      </c>
      <c r="AC418" s="17">
        <f t="shared" si="360"/>
        <v>-1</v>
      </c>
      <c r="AD418" s="17">
        <f t="shared" si="360"/>
        <v>-1</v>
      </c>
      <c r="AE418" s="17">
        <f t="shared" si="360"/>
        <v>-1</v>
      </c>
      <c r="AF418" s="17">
        <f t="shared" si="360"/>
        <v>-1</v>
      </c>
      <c r="AG418" s="18">
        <f t="shared" si="360"/>
        <v>-4</v>
      </c>
      <c r="AH418" s="27">
        <f t="shared" si="360"/>
        <v>-1</v>
      </c>
      <c r="AI418" s="27">
        <f t="shared" si="360"/>
        <v>-1</v>
      </c>
      <c r="AJ418" s="27">
        <f t="shared" si="360"/>
        <v>-1</v>
      </c>
      <c r="AK418" s="27">
        <f t="shared" si="360"/>
        <v>-1</v>
      </c>
      <c r="AL418" s="29">
        <f>AL421</f>
        <v>-4</v>
      </c>
      <c r="AM418" s="23">
        <f t="shared" si="361"/>
        <v>-1</v>
      </c>
      <c r="AN418" s="23">
        <f t="shared" si="361"/>
        <v>-1</v>
      </c>
      <c r="AO418" s="23">
        <f t="shared" si="361"/>
        <v>-1</v>
      </c>
      <c r="AP418" s="23">
        <f t="shared" si="361"/>
        <v>-1</v>
      </c>
      <c r="AQ418" s="29">
        <f t="shared" si="361"/>
        <v>-4</v>
      </c>
    </row>
    <row r="419" spans="1:43" ht="11.25" customHeight="1">
      <c r="A419" s="30" t="s">
        <v>468</v>
      </c>
      <c r="B419" s="30" t="s">
        <v>496</v>
      </c>
      <c r="C419" s="16" t="s">
        <v>462</v>
      </c>
      <c r="D419" s="19">
        <f aca="true" t="shared" si="362" ref="D419:AQ419">D420+D421</f>
        <v>-1</v>
      </c>
      <c r="E419" s="19">
        <f t="shared" si="362"/>
        <v>-1</v>
      </c>
      <c r="F419" s="19">
        <f>F420+F421</f>
        <v>-1.34</v>
      </c>
      <c r="G419" s="19">
        <f t="shared" si="362"/>
        <v>-1</v>
      </c>
      <c r="H419" s="25">
        <f t="shared" si="362"/>
        <v>-4.34</v>
      </c>
      <c r="I419" s="19">
        <f t="shared" si="362"/>
        <v>-1.84</v>
      </c>
      <c r="J419" s="19">
        <f t="shared" si="362"/>
        <v>-1.18</v>
      </c>
      <c r="K419" s="19">
        <f t="shared" si="362"/>
        <v>-1</v>
      </c>
      <c r="L419" s="19">
        <f t="shared" si="362"/>
        <v>10.44</v>
      </c>
      <c r="M419" s="25">
        <f t="shared" si="362"/>
        <v>6.42</v>
      </c>
      <c r="N419" s="19">
        <f t="shared" si="362"/>
        <v>-12.72</v>
      </c>
      <c r="O419" s="19">
        <f t="shared" si="362"/>
        <v>-1.1400000000000001</v>
      </c>
      <c r="P419" s="19">
        <f t="shared" si="362"/>
        <v>10</v>
      </c>
      <c r="Q419" s="19">
        <f t="shared" si="362"/>
        <v>-12.41</v>
      </c>
      <c r="R419" s="25">
        <f t="shared" si="362"/>
        <v>-16.27</v>
      </c>
      <c r="S419" s="19">
        <f t="shared" si="362"/>
        <v>-1.43</v>
      </c>
      <c r="T419" s="19">
        <f t="shared" si="362"/>
        <v>-1</v>
      </c>
      <c r="U419" s="19">
        <f t="shared" si="362"/>
        <v>-1</v>
      </c>
      <c r="V419" s="19">
        <f t="shared" si="362"/>
        <v>-1</v>
      </c>
      <c r="W419" s="25">
        <f t="shared" si="362"/>
        <v>-4.43</v>
      </c>
      <c r="X419" s="19">
        <f t="shared" si="362"/>
        <v>-1</v>
      </c>
      <c r="Y419" s="19">
        <f t="shared" si="362"/>
        <v>-1</v>
      </c>
      <c r="Z419" s="19">
        <f t="shared" si="362"/>
        <v>-1</v>
      </c>
      <c r="AA419" s="19">
        <f t="shared" si="362"/>
        <v>-1</v>
      </c>
      <c r="AB419" s="25">
        <f t="shared" si="362"/>
        <v>-4</v>
      </c>
      <c r="AC419" s="19">
        <f t="shared" si="362"/>
        <v>-1</v>
      </c>
      <c r="AD419" s="19">
        <f t="shared" si="362"/>
        <v>-1</v>
      </c>
      <c r="AE419" s="19">
        <f t="shared" si="362"/>
        <v>-1</v>
      </c>
      <c r="AF419" s="19">
        <f t="shared" si="362"/>
        <v>-1</v>
      </c>
      <c r="AG419" s="20">
        <f t="shared" si="362"/>
        <v>-4</v>
      </c>
      <c r="AH419" s="23">
        <f t="shared" si="362"/>
        <v>-1</v>
      </c>
      <c r="AI419" s="23">
        <f t="shared" si="362"/>
        <v>-1</v>
      </c>
      <c r="AJ419" s="23">
        <f t="shared" si="362"/>
        <v>-1</v>
      </c>
      <c r="AK419" s="23">
        <f t="shared" si="362"/>
        <v>-1</v>
      </c>
      <c r="AL419" s="22">
        <f t="shared" si="362"/>
        <v>-4</v>
      </c>
      <c r="AM419" s="23">
        <f t="shared" si="362"/>
        <v>-1</v>
      </c>
      <c r="AN419" s="23">
        <f t="shared" si="362"/>
        <v>-1</v>
      </c>
      <c r="AO419" s="23">
        <f t="shared" si="362"/>
        <v>-1</v>
      </c>
      <c r="AP419" s="23">
        <f t="shared" si="362"/>
        <v>-1</v>
      </c>
      <c r="AQ419" s="22">
        <f t="shared" si="362"/>
        <v>-4</v>
      </c>
    </row>
    <row r="420" spans="1:43" ht="11.25" hidden="1">
      <c r="A420" s="30" t="s">
        <v>504</v>
      </c>
      <c r="B420" s="30" t="s">
        <v>494</v>
      </c>
      <c r="C420" s="16" t="s">
        <v>493</v>
      </c>
      <c r="D420" s="38">
        <v>0</v>
      </c>
      <c r="E420" s="38">
        <v>0</v>
      </c>
      <c r="F420" s="38">
        <v>0</v>
      </c>
      <c r="G420" s="38">
        <v>0</v>
      </c>
      <c r="H420" s="37">
        <f>SUM(D420:G420)</f>
        <v>0</v>
      </c>
      <c r="I420" s="38">
        <v>0</v>
      </c>
      <c r="J420" s="38">
        <v>0</v>
      </c>
      <c r="K420" s="38">
        <v>0</v>
      </c>
      <c r="L420" s="38">
        <v>11.58</v>
      </c>
      <c r="M420" s="37">
        <f>SUM(I420:L420)</f>
        <v>11.58</v>
      </c>
      <c r="N420" s="38">
        <v>-11.58</v>
      </c>
      <c r="O420" s="38">
        <v>0</v>
      </c>
      <c r="P420" s="38">
        <v>11</v>
      </c>
      <c r="Q420" s="38">
        <v>-11</v>
      </c>
      <c r="R420" s="37">
        <f>SUM(N420:Q420)</f>
        <v>-11.58</v>
      </c>
      <c r="S420" s="38">
        <v>0</v>
      </c>
      <c r="T420" s="38">
        <v>0</v>
      </c>
      <c r="U420" s="38">
        <v>0</v>
      </c>
      <c r="V420" s="38">
        <v>0</v>
      </c>
      <c r="W420" s="37">
        <f>SUM(S420:V420)</f>
        <v>0</v>
      </c>
      <c r="X420" s="38">
        <v>0</v>
      </c>
      <c r="Y420" s="38">
        <v>0</v>
      </c>
      <c r="Z420" s="38">
        <v>0</v>
      </c>
      <c r="AA420" s="38">
        <v>0</v>
      </c>
      <c r="AB420" s="37">
        <f>SUM(X420:AA420)</f>
        <v>0</v>
      </c>
      <c r="AC420" s="38">
        <v>0</v>
      </c>
      <c r="AD420" s="38">
        <v>0</v>
      </c>
      <c r="AE420" s="38">
        <v>0</v>
      </c>
      <c r="AF420" s="38">
        <v>0</v>
      </c>
      <c r="AG420" s="37">
        <f>SUM(AC420:AF420)</f>
        <v>0</v>
      </c>
      <c r="AH420" s="39">
        <v>0</v>
      </c>
      <c r="AI420" s="39">
        <v>0</v>
      </c>
      <c r="AJ420" s="39">
        <v>0</v>
      </c>
      <c r="AK420" s="39">
        <v>0</v>
      </c>
      <c r="AL420" s="40">
        <f>SUM(AH420:AK420)</f>
        <v>0</v>
      </c>
      <c r="AM420" s="23">
        <v>0</v>
      </c>
      <c r="AN420" s="23">
        <v>0</v>
      </c>
      <c r="AO420" s="23">
        <v>0</v>
      </c>
      <c r="AP420" s="23">
        <v>0</v>
      </c>
      <c r="AQ420" s="40">
        <f>SUM(AM420:AP420)</f>
        <v>0</v>
      </c>
    </row>
    <row r="421" spans="1:43" ht="11.25">
      <c r="A421" s="30" t="s">
        <v>465</v>
      </c>
      <c r="B421" s="30" t="s">
        <v>470</v>
      </c>
      <c r="C421" s="16" t="s">
        <v>471</v>
      </c>
      <c r="D421" s="38">
        <v>-1</v>
      </c>
      <c r="E421" s="38">
        <v>-1</v>
      </c>
      <c r="F421" s="38">
        <v>-1.34</v>
      </c>
      <c r="G421" s="38">
        <v>-1</v>
      </c>
      <c r="H421" s="37">
        <f>SUM(D421:G421)</f>
        <v>-4.34</v>
      </c>
      <c r="I421" s="38">
        <v>-1.84</v>
      </c>
      <c r="J421" s="38">
        <v>-1.18</v>
      </c>
      <c r="K421" s="38">
        <v>-1</v>
      </c>
      <c r="L421" s="38">
        <v>-1.1400000000000001</v>
      </c>
      <c r="M421" s="37">
        <f>SUM(I421:L421)</f>
        <v>-5.16</v>
      </c>
      <c r="N421" s="38">
        <v>-1.1400000000000001</v>
      </c>
      <c r="O421" s="38">
        <v>-1.1400000000000001</v>
      </c>
      <c r="P421" s="38">
        <v>-1</v>
      </c>
      <c r="Q421" s="38">
        <v>-1.41</v>
      </c>
      <c r="R421" s="37">
        <f>SUM(N421:Q421)</f>
        <v>-4.69</v>
      </c>
      <c r="S421" s="38">
        <v>-1.43</v>
      </c>
      <c r="T421" s="38">
        <v>-1</v>
      </c>
      <c r="U421" s="38">
        <v>-1</v>
      </c>
      <c r="V421" s="38">
        <v>-1</v>
      </c>
      <c r="W421" s="37">
        <f>SUM(S421:V421)</f>
        <v>-4.43</v>
      </c>
      <c r="X421" s="38">
        <v>-1</v>
      </c>
      <c r="Y421" s="38">
        <v>-1</v>
      </c>
      <c r="Z421" s="38">
        <v>-1</v>
      </c>
      <c r="AA421" s="38">
        <v>-1</v>
      </c>
      <c r="AB421" s="37">
        <f>SUM(X421:AA421)</f>
        <v>-4</v>
      </c>
      <c r="AC421" s="38">
        <v>-1</v>
      </c>
      <c r="AD421" s="38">
        <v>-1</v>
      </c>
      <c r="AE421" s="38">
        <v>-1</v>
      </c>
      <c r="AF421" s="38">
        <v>-1</v>
      </c>
      <c r="AG421" s="37">
        <f>SUM(AC421:AF421)</f>
        <v>-4</v>
      </c>
      <c r="AH421" s="39">
        <v>-1</v>
      </c>
      <c r="AI421" s="39">
        <v>-1</v>
      </c>
      <c r="AJ421" s="39">
        <v>-1</v>
      </c>
      <c r="AK421" s="39">
        <v>-1</v>
      </c>
      <c r="AL421" s="40">
        <f>SUM(AH421:AK421)</f>
        <v>-4</v>
      </c>
      <c r="AM421" s="23">
        <v>-1</v>
      </c>
      <c r="AN421" s="23">
        <v>-1</v>
      </c>
      <c r="AO421" s="23">
        <v>-1</v>
      </c>
      <c r="AP421" s="23">
        <v>-1</v>
      </c>
      <c r="AQ421" s="40">
        <f>SUM(AM421:AP421)</f>
        <v>-4</v>
      </c>
    </row>
    <row r="422" spans="1:43" s="24" customFormat="1" ht="11.25" hidden="1">
      <c r="A422" s="49" t="s">
        <v>530</v>
      </c>
      <c r="B422" s="50" t="s">
        <v>531</v>
      </c>
      <c r="C422" s="8" t="s">
        <v>532</v>
      </c>
      <c r="D422" s="51">
        <v>0</v>
      </c>
      <c r="E422" s="51">
        <v>0</v>
      </c>
      <c r="F422" s="51">
        <v>184.2</v>
      </c>
      <c r="G422" s="51">
        <v>0</v>
      </c>
      <c r="H422" s="52">
        <f>SUM(D422:G422)</f>
        <v>184.2</v>
      </c>
      <c r="I422" s="51">
        <v>0</v>
      </c>
      <c r="J422" s="51">
        <v>0</v>
      </c>
      <c r="K422" s="51">
        <v>0</v>
      </c>
      <c r="L422" s="51">
        <v>0</v>
      </c>
      <c r="M422" s="52">
        <f>SUM(I422:L422)</f>
        <v>0</v>
      </c>
      <c r="N422" s="51">
        <v>0</v>
      </c>
      <c r="O422" s="51">
        <v>0</v>
      </c>
      <c r="P422" s="51">
        <v>0</v>
      </c>
      <c r="Q422" s="51">
        <v>0</v>
      </c>
      <c r="R422" s="52">
        <f>SUM(N422:Q422)</f>
        <v>0</v>
      </c>
      <c r="S422" s="51">
        <v>0</v>
      </c>
      <c r="T422" s="51">
        <v>0</v>
      </c>
      <c r="U422" s="51">
        <v>0</v>
      </c>
      <c r="V422" s="51">
        <v>0</v>
      </c>
      <c r="W422" s="52">
        <f>SUM(S422:V422)</f>
        <v>0</v>
      </c>
      <c r="X422" s="51">
        <v>0</v>
      </c>
      <c r="Y422" s="51">
        <v>0</v>
      </c>
      <c r="Z422" s="51">
        <v>0</v>
      </c>
      <c r="AA422" s="51">
        <v>0</v>
      </c>
      <c r="AB422" s="52">
        <f>SUM(X422:AA422)</f>
        <v>0</v>
      </c>
      <c r="AC422" s="51">
        <v>0</v>
      </c>
      <c r="AD422" s="51">
        <v>0</v>
      </c>
      <c r="AE422" s="51">
        <v>0</v>
      </c>
      <c r="AF422" s="51">
        <v>0</v>
      </c>
      <c r="AG422" s="52">
        <f>SUM(AC422:AF422)</f>
        <v>0</v>
      </c>
      <c r="AH422" s="53">
        <v>0</v>
      </c>
      <c r="AI422" s="53">
        <v>0</v>
      </c>
      <c r="AJ422" s="53">
        <v>0</v>
      </c>
      <c r="AK422" s="53">
        <v>0</v>
      </c>
      <c r="AL422" s="54">
        <f>SUM(AH422:AK422)</f>
        <v>0</v>
      </c>
      <c r="AM422" s="15">
        <v>0</v>
      </c>
      <c r="AN422" s="15">
        <v>0</v>
      </c>
      <c r="AO422" s="15">
        <v>0</v>
      </c>
      <c r="AP422" s="15">
        <v>0</v>
      </c>
      <c r="AQ422" s="54">
        <f>SUM(AM422:AP422)</f>
        <v>0</v>
      </c>
    </row>
    <row r="423" spans="1:43" ht="11.25">
      <c r="A423" s="8" t="s">
        <v>533</v>
      </c>
      <c r="B423" s="8" t="s">
        <v>534</v>
      </c>
      <c r="C423" s="8" t="s">
        <v>535</v>
      </c>
      <c r="D423" s="12">
        <f aca="true" t="shared" si="363" ref="D423:M423">D426+D427+D424</f>
        <v>-490.07</v>
      </c>
      <c r="E423" s="12">
        <f t="shared" si="363"/>
        <v>12.690000000000001</v>
      </c>
      <c r="F423" s="12">
        <f t="shared" si="363"/>
        <v>72.09</v>
      </c>
      <c r="G423" s="12">
        <f t="shared" si="363"/>
        <v>204.74</v>
      </c>
      <c r="H423" s="11">
        <f t="shared" si="363"/>
        <v>-200.54999999999995</v>
      </c>
      <c r="I423" s="12">
        <f t="shared" si="363"/>
        <v>34.059999999999995</v>
      </c>
      <c r="J423" s="12">
        <f t="shared" si="363"/>
        <v>15.51999999999999</v>
      </c>
      <c r="K423" s="12">
        <f t="shared" si="363"/>
        <v>114.90000000000002</v>
      </c>
      <c r="L423" s="12">
        <f t="shared" si="363"/>
        <v>129.89000000000001</v>
      </c>
      <c r="M423" s="11">
        <f t="shared" si="363"/>
        <v>294.36999999999995</v>
      </c>
      <c r="N423" s="12">
        <f>N426+N427+N424</f>
        <v>25.65999999999998</v>
      </c>
      <c r="O423" s="12">
        <f aca="true" t="shared" si="364" ref="O423:AP423">O426+O427+O424</f>
        <v>84.92999999999999</v>
      </c>
      <c r="P423" s="12">
        <f t="shared" si="364"/>
        <v>114.23999999999998</v>
      </c>
      <c r="Q423" s="12">
        <f t="shared" si="364"/>
        <v>50.220000000000006</v>
      </c>
      <c r="R423" s="11">
        <f t="shared" si="364"/>
        <v>275.05</v>
      </c>
      <c r="S423" s="12">
        <f t="shared" si="364"/>
        <v>70.19</v>
      </c>
      <c r="T423" s="12">
        <f t="shared" si="364"/>
        <v>46.309999999999995</v>
      </c>
      <c r="U423" s="12">
        <f t="shared" si="364"/>
        <v>219.1</v>
      </c>
      <c r="V423" s="12">
        <f t="shared" si="364"/>
        <v>163.05000000000004</v>
      </c>
      <c r="W423" s="11">
        <f t="shared" si="364"/>
        <v>498.65000000000003</v>
      </c>
      <c r="X423" s="12">
        <f t="shared" si="364"/>
        <v>4.219999999999997</v>
      </c>
      <c r="Y423" s="12">
        <f t="shared" si="364"/>
        <v>-14.310000000000002</v>
      </c>
      <c r="Z423" s="12">
        <f t="shared" si="364"/>
        <v>211</v>
      </c>
      <c r="AA423" s="12">
        <f t="shared" si="364"/>
        <v>81.14</v>
      </c>
      <c r="AB423" s="11">
        <f t="shared" si="364"/>
        <v>282.05</v>
      </c>
      <c r="AC423" s="12">
        <f t="shared" si="364"/>
        <v>-96.49000000000001</v>
      </c>
      <c r="AD423" s="12">
        <f t="shared" si="364"/>
        <v>14.560000000000004</v>
      </c>
      <c r="AE423" s="12">
        <f t="shared" si="364"/>
        <v>-10.29</v>
      </c>
      <c r="AF423" s="12">
        <f t="shared" si="364"/>
        <v>-446.22999999999996</v>
      </c>
      <c r="AG423" s="55">
        <f t="shared" si="364"/>
        <v>-538.4499999999999</v>
      </c>
      <c r="AH423" s="13">
        <f t="shared" si="364"/>
        <v>-312.76000000000005</v>
      </c>
      <c r="AI423" s="13">
        <f t="shared" si="364"/>
        <v>9.009999999999998</v>
      </c>
      <c r="AJ423" s="13">
        <f t="shared" si="364"/>
        <v>-16.07</v>
      </c>
      <c r="AK423" s="13">
        <f t="shared" si="364"/>
        <v>13.330000000000014</v>
      </c>
      <c r="AL423" s="56">
        <f>AL426+AL427+AL424</f>
        <v>-306.49</v>
      </c>
      <c r="AM423" s="15">
        <f t="shared" si="364"/>
        <v>-15.540000000000004</v>
      </c>
      <c r="AN423" s="15">
        <f t="shared" si="364"/>
        <v>162.23000000000002</v>
      </c>
      <c r="AO423" s="15">
        <f t="shared" si="364"/>
        <v>281.88000000000005</v>
      </c>
      <c r="AP423" s="15">
        <f t="shared" si="364"/>
        <v>102.57</v>
      </c>
      <c r="AQ423" s="56">
        <f>AQ426+AQ427+AQ424</f>
        <v>531.1400000000001</v>
      </c>
    </row>
    <row r="424" spans="1:43" ht="11.25" hidden="1">
      <c r="A424" s="30" t="s">
        <v>536</v>
      </c>
      <c r="B424" s="36" t="s">
        <v>537</v>
      </c>
      <c r="C424" s="36" t="s">
        <v>538</v>
      </c>
      <c r="D424" s="17">
        <f>D425</f>
        <v>0</v>
      </c>
      <c r="E424" s="17">
        <f>E425</f>
        <v>0</v>
      </c>
      <c r="F424" s="17">
        <f>F425</f>
        <v>0</v>
      </c>
      <c r="G424" s="17">
        <f>G425</f>
        <v>0</v>
      </c>
      <c r="H424" s="20">
        <f>SUM(D424:G424)</f>
        <v>0</v>
      </c>
      <c r="I424" s="17">
        <f>I425</f>
        <v>0</v>
      </c>
      <c r="J424" s="17">
        <f>J425</f>
        <v>0</v>
      </c>
      <c r="K424" s="17">
        <f>K425</f>
        <v>0</v>
      </c>
      <c r="L424" s="17">
        <f>L425</f>
        <v>0</v>
      </c>
      <c r="M424" s="20">
        <f>SUM(I424:L424)</f>
        <v>0</v>
      </c>
      <c r="N424" s="17">
        <f>N425</f>
        <v>0</v>
      </c>
      <c r="O424" s="17">
        <f aca="true" t="shared" si="365" ref="O424:AP424">O425</f>
        <v>0</v>
      </c>
      <c r="P424" s="17">
        <f t="shared" si="365"/>
        <v>0</v>
      </c>
      <c r="Q424" s="17">
        <f t="shared" si="365"/>
        <v>0.38</v>
      </c>
      <c r="R424" s="20">
        <f>SUM(N424:Q424)</f>
        <v>0.38</v>
      </c>
      <c r="S424" s="17">
        <f t="shared" si="365"/>
        <v>0</v>
      </c>
      <c r="T424" s="17">
        <f t="shared" si="365"/>
        <v>0</v>
      </c>
      <c r="U424" s="17">
        <f t="shared" si="365"/>
        <v>0</v>
      </c>
      <c r="V424" s="17">
        <f t="shared" si="365"/>
        <v>0</v>
      </c>
      <c r="W424" s="20">
        <f>SUM(S424:V424)</f>
        <v>0</v>
      </c>
      <c r="X424" s="17">
        <f t="shared" si="365"/>
        <v>0</v>
      </c>
      <c r="Y424" s="17">
        <f t="shared" si="365"/>
        <v>0</v>
      </c>
      <c r="Z424" s="17">
        <f t="shared" si="365"/>
        <v>0</v>
      </c>
      <c r="AA424" s="17">
        <f t="shared" si="365"/>
        <v>0</v>
      </c>
      <c r="AB424" s="20">
        <f>SUM(X424:AA424)</f>
        <v>0</v>
      </c>
      <c r="AC424" s="17">
        <f t="shared" si="365"/>
        <v>0</v>
      </c>
      <c r="AD424" s="17">
        <f t="shared" si="365"/>
        <v>0</v>
      </c>
      <c r="AE424" s="17">
        <f t="shared" si="365"/>
        <v>0</v>
      </c>
      <c r="AF424" s="17">
        <f t="shared" si="365"/>
        <v>0</v>
      </c>
      <c r="AG424" s="25">
        <f t="shared" si="365"/>
        <v>0</v>
      </c>
      <c r="AH424" s="27">
        <f t="shared" si="365"/>
        <v>0</v>
      </c>
      <c r="AI424" s="27">
        <f t="shared" si="365"/>
        <v>0</v>
      </c>
      <c r="AJ424" s="27">
        <f t="shared" si="365"/>
        <v>0</v>
      </c>
      <c r="AK424" s="27">
        <f t="shared" si="365"/>
        <v>0</v>
      </c>
      <c r="AL424" s="26">
        <f>SUM(AH424:AK424)</f>
        <v>0</v>
      </c>
      <c r="AM424" s="23">
        <f t="shared" si="365"/>
        <v>0</v>
      </c>
      <c r="AN424" s="23">
        <f t="shared" si="365"/>
        <v>0</v>
      </c>
      <c r="AO424" s="23">
        <f t="shared" si="365"/>
        <v>0</v>
      </c>
      <c r="AP424" s="23">
        <f t="shared" si="365"/>
        <v>0</v>
      </c>
      <c r="AQ424" s="26">
        <f>SUM(AM424:AP424)</f>
        <v>0</v>
      </c>
    </row>
    <row r="425" spans="1:43" ht="11.25" hidden="1">
      <c r="A425" s="8" t="s">
        <v>539</v>
      </c>
      <c r="B425" s="16" t="s">
        <v>540</v>
      </c>
      <c r="C425" s="16" t="s">
        <v>541</v>
      </c>
      <c r="D425" s="17">
        <v>0</v>
      </c>
      <c r="E425" s="17">
        <v>0</v>
      </c>
      <c r="F425" s="17">
        <v>0</v>
      </c>
      <c r="G425" s="17">
        <v>0</v>
      </c>
      <c r="H425" s="20">
        <f>SUM(D425:G425)</f>
        <v>0</v>
      </c>
      <c r="I425" s="17">
        <v>0</v>
      </c>
      <c r="J425" s="17">
        <v>0</v>
      </c>
      <c r="K425" s="17">
        <v>0</v>
      </c>
      <c r="L425" s="17">
        <v>0</v>
      </c>
      <c r="M425" s="20">
        <f>SUM(I425:L425)</f>
        <v>0</v>
      </c>
      <c r="N425" s="17">
        <v>0</v>
      </c>
      <c r="O425" s="17">
        <v>0</v>
      </c>
      <c r="P425" s="17">
        <v>0</v>
      </c>
      <c r="Q425" s="17">
        <v>0.38</v>
      </c>
      <c r="R425" s="20">
        <f>SUM(N425:Q425)</f>
        <v>0.38</v>
      </c>
      <c r="S425" s="17">
        <v>0</v>
      </c>
      <c r="T425" s="17">
        <v>0</v>
      </c>
      <c r="U425" s="17">
        <v>0</v>
      </c>
      <c r="V425" s="17">
        <v>0</v>
      </c>
      <c r="W425" s="20">
        <f>SUM(S425:V425)</f>
        <v>0</v>
      </c>
      <c r="X425" s="17">
        <v>0</v>
      </c>
      <c r="Y425" s="17">
        <v>0</v>
      </c>
      <c r="Z425" s="17">
        <v>0</v>
      </c>
      <c r="AA425" s="17">
        <v>0</v>
      </c>
      <c r="AB425" s="20">
        <f>SUM(X425:AA425)</f>
        <v>0</v>
      </c>
      <c r="AC425" s="17">
        <v>0</v>
      </c>
      <c r="AD425" s="17">
        <v>0</v>
      </c>
      <c r="AE425" s="17">
        <v>0</v>
      </c>
      <c r="AF425" s="17">
        <v>0</v>
      </c>
      <c r="AG425" s="20">
        <f>SUM(AC425:AF425)</f>
        <v>0</v>
      </c>
      <c r="AH425" s="27">
        <v>0</v>
      </c>
      <c r="AI425" s="27">
        <v>0</v>
      </c>
      <c r="AJ425" s="27">
        <v>0</v>
      </c>
      <c r="AK425" s="27">
        <v>0</v>
      </c>
      <c r="AL425" s="22">
        <f>SUM(AH425:AK425)</f>
        <v>0</v>
      </c>
      <c r="AM425" s="23">
        <v>0</v>
      </c>
      <c r="AN425" s="23">
        <v>0</v>
      </c>
      <c r="AO425" s="23">
        <v>0</v>
      </c>
      <c r="AP425" s="23">
        <v>0</v>
      </c>
      <c r="AQ425" s="22">
        <f>SUM(AM425:AP425)</f>
        <v>0</v>
      </c>
    </row>
    <row r="426" spans="1:43" ht="11.25">
      <c r="A426" s="30" t="s">
        <v>542</v>
      </c>
      <c r="B426" s="30" t="s">
        <v>543</v>
      </c>
      <c r="C426" s="16" t="s">
        <v>544</v>
      </c>
      <c r="D426" s="38">
        <v>-0.11</v>
      </c>
      <c r="E426" s="38">
        <v>0.02</v>
      </c>
      <c r="F426" s="38">
        <v>5.42</v>
      </c>
      <c r="G426" s="38">
        <v>-1.95</v>
      </c>
      <c r="H426" s="37">
        <f>SUM(D426:G426)</f>
        <v>3.38</v>
      </c>
      <c r="I426" s="38">
        <v>-3.18</v>
      </c>
      <c r="J426" s="38">
        <v>-0.1</v>
      </c>
      <c r="K426" s="38">
        <v>-0.11</v>
      </c>
      <c r="L426" s="38">
        <v>0.22</v>
      </c>
      <c r="M426" s="37">
        <f>SUM(I426:L426)</f>
        <v>-3.17</v>
      </c>
      <c r="N426" s="38">
        <v>0.45</v>
      </c>
      <c r="O426" s="38">
        <v>-0.51</v>
      </c>
      <c r="P426" s="38">
        <v>-0.18</v>
      </c>
      <c r="Q426" s="38">
        <v>0.78</v>
      </c>
      <c r="R426" s="37">
        <f>SUM(N426:Q426)</f>
        <v>0.54</v>
      </c>
      <c r="S426" s="38">
        <v>-0.7</v>
      </c>
      <c r="T426" s="38">
        <v>0.04</v>
      </c>
      <c r="U426" s="38">
        <v>1.09</v>
      </c>
      <c r="V426" s="38">
        <v>0.3</v>
      </c>
      <c r="W426" s="37">
        <f>SUM(S426:V426)</f>
        <v>0.7300000000000002</v>
      </c>
      <c r="X426" s="38">
        <v>-0.94</v>
      </c>
      <c r="Y426" s="38">
        <v>3.36</v>
      </c>
      <c r="Z426" s="38">
        <v>3.51</v>
      </c>
      <c r="AA426" s="38">
        <v>-1.17</v>
      </c>
      <c r="AB426" s="37">
        <f>SUM(X426:AA426)</f>
        <v>4.76</v>
      </c>
      <c r="AC426" s="38">
        <v>-2.93</v>
      </c>
      <c r="AD426" s="38">
        <v>7.99</v>
      </c>
      <c r="AE426" s="38">
        <v>-7.46</v>
      </c>
      <c r="AF426" s="38">
        <v>-2.53</v>
      </c>
      <c r="AG426" s="20">
        <f>SUM(AC426:AF426)</f>
        <v>-4.93</v>
      </c>
      <c r="AH426" s="39">
        <v>1.09</v>
      </c>
      <c r="AI426" s="39">
        <v>15.18</v>
      </c>
      <c r="AJ426" s="39">
        <v>-12.35</v>
      </c>
      <c r="AK426" s="39">
        <v>12.97</v>
      </c>
      <c r="AL426" s="22">
        <f aca="true" t="shared" si="366" ref="AL426:AL434">SUM(AH426:AK426)</f>
        <v>16.89</v>
      </c>
      <c r="AM426" s="23">
        <v>-15.01</v>
      </c>
      <c r="AN426" s="23">
        <v>-2.45</v>
      </c>
      <c r="AO426" s="23">
        <v>10.6</v>
      </c>
      <c r="AP426" s="23">
        <v>-10.45</v>
      </c>
      <c r="AQ426" s="22">
        <f aca="true" t="shared" si="367" ref="AQ426:AQ434">SUM(AM426:AP426)</f>
        <v>-17.310000000000002</v>
      </c>
    </row>
    <row r="427" spans="1:43" ht="11.25">
      <c r="A427" s="30" t="s">
        <v>545</v>
      </c>
      <c r="B427" s="30" t="s">
        <v>546</v>
      </c>
      <c r="C427" s="16" t="s">
        <v>547</v>
      </c>
      <c r="D427" s="19">
        <f aca="true" t="shared" si="368" ref="D427:AP427">D428+D431</f>
        <v>-489.96</v>
      </c>
      <c r="E427" s="19">
        <f t="shared" si="368"/>
        <v>12.670000000000002</v>
      </c>
      <c r="F427" s="19">
        <f t="shared" si="368"/>
        <v>66.67</v>
      </c>
      <c r="G427" s="19">
        <f t="shared" si="368"/>
        <v>206.69</v>
      </c>
      <c r="H427" s="25">
        <f t="shared" si="368"/>
        <v>-203.92999999999995</v>
      </c>
      <c r="I427" s="19">
        <f t="shared" si="368"/>
        <v>37.239999999999995</v>
      </c>
      <c r="J427" s="19">
        <f t="shared" si="368"/>
        <v>15.61999999999999</v>
      </c>
      <c r="K427" s="19">
        <f t="shared" si="368"/>
        <v>115.01000000000002</v>
      </c>
      <c r="L427" s="19">
        <f t="shared" si="368"/>
        <v>129.67000000000002</v>
      </c>
      <c r="M427" s="25">
        <f t="shared" si="368"/>
        <v>297.53999999999996</v>
      </c>
      <c r="N427" s="19">
        <f t="shared" si="368"/>
        <v>25.20999999999998</v>
      </c>
      <c r="O427" s="19">
        <f t="shared" si="368"/>
        <v>85.44</v>
      </c>
      <c r="P427" s="19">
        <f t="shared" si="368"/>
        <v>114.41999999999999</v>
      </c>
      <c r="Q427" s="19">
        <f t="shared" si="368"/>
        <v>49.06</v>
      </c>
      <c r="R427" s="25">
        <f t="shared" si="368"/>
        <v>274.13</v>
      </c>
      <c r="S427" s="19">
        <f t="shared" si="368"/>
        <v>70.89</v>
      </c>
      <c r="T427" s="19">
        <f t="shared" si="368"/>
        <v>46.269999999999996</v>
      </c>
      <c r="U427" s="19">
        <f t="shared" si="368"/>
        <v>218.01</v>
      </c>
      <c r="V427" s="19">
        <f t="shared" si="368"/>
        <v>162.75000000000003</v>
      </c>
      <c r="W427" s="25">
        <f t="shared" si="368"/>
        <v>497.92</v>
      </c>
      <c r="X427" s="19">
        <f t="shared" si="368"/>
        <v>5.159999999999997</v>
      </c>
      <c r="Y427" s="19">
        <f t="shared" si="368"/>
        <v>-17.67</v>
      </c>
      <c r="Z427" s="19">
        <f t="shared" si="368"/>
        <v>207.49</v>
      </c>
      <c r="AA427" s="19">
        <f t="shared" si="368"/>
        <v>82.31</v>
      </c>
      <c r="AB427" s="25">
        <f t="shared" si="368"/>
        <v>277.29</v>
      </c>
      <c r="AC427" s="19">
        <f t="shared" si="368"/>
        <v>-93.56</v>
      </c>
      <c r="AD427" s="19">
        <f t="shared" si="368"/>
        <v>6.570000000000004</v>
      </c>
      <c r="AE427" s="19">
        <f t="shared" si="368"/>
        <v>-2.83</v>
      </c>
      <c r="AF427" s="19">
        <f t="shared" si="368"/>
        <v>-443.7</v>
      </c>
      <c r="AG427" s="25">
        <f t="shared" si="368"/>
        <v>-533.52</v>
      </c>
      <c r="AH427" s="21">
        <f t="shared" si="368"/>
        <v>-313.85</v>
      </c>
      <c r="AI427" s="21">
        <f t="shared" si="368"/>
        <v>-6.170000000000001</v>
      </c>
      <c r="AJ427" s="21">
        <f t="shared" si="368"/>
        <v>-3.719999999999999</v>
      </c>
      <c r="AK427" s="21">
        <f t="shared" si="368"/>
        <v>0.36000000000001364</v>
      </c>
      <c r="AL427" s="26">
        <f t="shared" si="366"/>
        <v>-323.38</v>
      </c>
      <c r="AM427" s="23">
        <f t="shared" si="368"/>
        <v>-0.5300000000000047</v>
      </c>
      <c r="AN427" s="23">
        <f t="shared" si="368"/>
        <v>164.68</v>
      </c>
      <c r="AO427" s="23">
        <f t="shared" si="368"/>
        <v>271.28000000000003</v>
      </c>
      <c r="AP427" s="23">
        <f t="shared" si="368"/>
        <v>113.02</v>
      </c>
      <c r="AQ427" s="26">
        <f t="shared" si="367"/>
        <v>548.45</v>
      </c>
    </row>
    <row r="428" spans="1:43" ht="11.25">
      <c r="A428" s="30" t="s">
        <v>548</v>
      </c>
      <c r="B428" s="30" t="s">
        <v>549</v>
      </c>
      <c r="C428" s="16" t="s">
        <v>550</v>
      </c>
      <c r="D428" s="19">
        <f aca="true" t="shared" si="369" ref="D428:AP428">D429+D430</f>
        <v>-478.08</v>
      </c>
      <c r="E428" s="19">
        <f t="shared" si="369"/>
        <v>29.48</v>
      </c>
      <c r="F428" s="19">
        <f t="shared" si="369"/>
        <v>179.63</v>
      </c>
      <c r="G428" s="19">
        <f t="shared" si="369"/>
        <v>119</v>
      </c>
      <c r="H428" s="25">
        <f t="shared" si="369"/>
        <v>-149.96999999999997</v>
      </c>
      <c r="I428" s="19">
        <f t="shared" si="369"/>
        <v>-93.83</v>
      </c>
      <c r="J428" s="19">
        <f t="shared" si="369"/>
        <v>-74.59</v>
      </c>
      <c r="K428" s="19">
        <f t="shared" si="369"/>
        <v>-77.82</v>
      </c>
      <c r="L428" s="19">
        <f t="shared" si="369"/>
        <v>71.09</v>
      </c>
      <c r="M428" s="25">
        <f t="shared" si="369"/>
        <v>-175.15</v>
      </c>
      <c r="N428" s="19">
        <f t="shared" si="369"/>
        <v>-190.24</v>
      </c>
      <c r="O428" s="19">
        <f t="shared" si="369"/>
        <v>157.56</v>
      </c>
      <c r="P428" s="19">
        <f t="shared" si="369"/>
        <v>342.38</v>
      </c>
      <c r="Q428" s="19">
        <f t="shared" si="369"/>
        <v>-280.07</v>
      </c>
      <c r="R428" s="25">
        <f t="shared" si="369"/>
        <v>29.629999999999995</v>
      </c>
      <c r="S428" s="19">
        <f t="shared" si="369"/>
        <v>62.59</v>
      </c>
      <c r="T428" s="19">
        <f t="shared" si="369"/>
        <v>94.57</v>
      </c>
      <c r="U428" s="19">
        <f t="shared" si="369"/>
        <v>116.37</v>
      </c>
      <c r="V428" s="19">
        <f t="shared" si="369"/>
        <v>115.91000000000003</v>
      </c>
      <c r="W428" s="25">
        <f t="shared" si="369"/>
        <v>389.44</v>
      </c>
      <c r="X428" s="19">
        <f t="shared" si="369"/>
        <v>-173.47</v>
      </c>
      <c r="Y428" s="19">
        <f t="shared" si="369"/>
        <v>-13.27</v>
      </c>
      <c r="Z428" s="19">
        <f t="shared" si="369"/>
        <v>106.03</v>
      </c>
      <c r="AA428" s="19">
        <f t="shared" si="369"/>
        <v>-25.18</v>
      </c>
      <c r="AB428" s="25">
        <f t="shared" si="369"/>
        <v>-105.89</v>
      </c>
      <c r="AC428" s="19">
        <f t="shared" si="369"/>
        <v>11.349999999999998</v>
      </c>
      <c r="AD428" s="19">
        <f t="shared" si="369"/>
        <v>-19.369999999999997</v>
      </c>
      <c r="AE428" s="19">
        <f t="shared" si="369"/>
        <v>15.37</v>
      </c>
      <c r="AF428" s="19">
        <f t="shared" si="369"/>
        <v>-84.89999999999999</v>
      </c>
      <c r="AG428" s="25">
        <f t="shared" si="369"/>
        <v>-77.55000000000001</v>
      </c>
      <c r="AH428" s="21">
        <f t="shared" si="369"/>
        <v>-247.95</v>
      </c>
      <c r="AI428" s="21">
        <f t="shared" si="369"/>
        <v>-4.390000000000001</v>
      </c>
      <c r="AJ428" s="21">
        <f t="shared" si="369"/>
        <v>46.47</v>
      </c>
      <c r="AK428" s="21">
        <f t="shared" si="369"/>
        <v>147.65</v>
      </c>
      <c r="AL428" s="26">
        <f t="shared" si="366"/>
        <v>-58.21999999999997</v>
      </c>
      <c r="AM428" s="23">
        <f t="shared" si="369"/>
        <v>-24.020000000000003</v>
      </c>
      <c r="AN428" s="23">
        <f t="shared" si="369"/>
        <v>96.74</v>
      </c>
      <c r="AO428" s="23">
        <f t="shared" si="369"/>
        <v>152.36</v>
      </c>
      <c r="AP428" s="23">
        <f t="shared" si="369"/>
        <v>98.44</v>
      </c>
      <c r="AQ428" s="26">
        <f t="shared" si="367"/>
        <v>323.52</v>
      </c>
    </row>
    <row r="429" spans="1:43" ht="10.5" customHeight="1">
      <c r="A429" s="30" t="s">
        <v>551</v>
      </c>
      <c r="B429" s="30" t="s">
        <v>552</v>
      </c>
      <c r="C429" s="16" t="s">
        <v>553</v>
      </c>
      <c r="D429" s="57">
        <v>-478.08</v>
      </c>
      <c r="E429" s="57">
        <v>29.48</v>
      </c>
      <c r="F429" s="57">
        <v>179.63</v>
      </c>
      <c r="G429" s="57">
        <v>119</v>
      </c>
      <c r="H429" s="37">
        <f>SUM(D429:G429)</f>
        <v>-149.96999999999997</v>
      </c>
      <c r="I429" s="57">
        <v>-93.83</v>
      </c>
      <c r="J429" s="57">
        <v>-74.59</v>
      </c>
      <c r="K429" s="57">
        <v>-77.82</v>
      </c>
      <c r="L429" s="57">
        <v>71.09</v>
      </c>
      <c r="M429" s="37">
        <f>SUM(I429:L429)</f>
        <v>-175.15</v>
      </c>
      <c r="N429" s="57">
        <v>-234.49</v>
      </c>
      <c r="O429" s="57">
        <v>-7.17</v>
      </c>
      <c r="P429" s="57">
        <v>172.09</v>
      </c>
      <c r="Q429" s="57">
        <v>-63.32</v>
      </c>
      <c r="R429" s="37">
        <f>SUM(N429:Q429)</f>
        <v>-132.89</v>
      </c>
      <c r="S429" s="57">
        <v>-70.15</v>
      </c>
      <c r="T429" s="57">
        <v>31.17</v>
      </c>
      <c r="U429" s="57">
        <v>197.62</v>
      </c>
      <c r="V429" s="57">
        <v>-140.2</v>
      </c>
      <c r="W429" s="37">
        <f>SUM(S429:V429)</f>
        <v>18.439999999999998</v>
      </c>
      <c r="X429" s="57">
        <v>-144.45</v>
      </c>
      <c r="Y429" s="57">
        <v>10.55</v>
      </c>
      <c r="Z429" s="57">
        <v>-1.36</v>
      </c>
      <c r="AA429" s="57">
        <v>32.6</v>
      </c>
      <c r="AB429" s="37">
        <f>SUM(X429:AA429)</f>
        <v>-102.66</v>
      </c>
      <c r="AC429" s="57">
        <v>-15.14</v>
      </c>
      <c r="AD429" s="57">
        <v>5.42</v>
      </c>
      <c r="AE429" s="57">
        <v>18.65</v>
      </c>
      <c r="AF429" s="57">
        <v>91.55</v>
      </c>
      <c r="AG429" s="20">
        <f>SUM(AC429:AF429)</f>
        <v>100.47999999999999</v>
      </c>
      <c r="AH429" s="58">
        <v>-43.35</v>
      </c>
      <c r="AI429" s="58">
        <v>29.5</v>
      </c>
      <c r="AJ429" s="58">
        <v>-14.53</v>
      </c>
      <c r="AK429" s="58">
        <v>-4.45</v>
      </c>
      <c r="AL429" s="22">
        <f t="shared" si="366"/>
        <v>-32.830000000000005</v>
      </c>
      <c r="AM429" s="23">
        <v>-46.67</v>
      </c>
      <c r="AN429" s="23">
        <v>12.49</v>
      </c>
      <c r="AO429" s="23">
        <v>42.11</v>
      </c>
      <c r="AP429" s="23">
        <v>30.47</v>
      </c>
      <c r="AQ429" s="22">
        <f t="shared" si="367"/>
        <v>38.4</v>
      </c>
    </row>
    <row r="430" spans="1:43" ht="11.25" customHeight="1">
      <c r="A430" s="30" t="s">
        <v>554</v>
      </c>
      <c r="B430" s="30" t="s">
        <v>555</v>
      </c>
      <c r="C430" s="16" t="s">
        <v>556</v>
      </c>
      <c r="D430" s="57">
        <v>0</v>
      </c>
      <c r="E430" s="57">
        <v>0</v>
      </c>
      <c r="F430" s="57">
        <v>0</v>
      </c>
      <c r="G430" s="57">
        <v>0</v>
      </c>
      <c r="H430" s="37">
        <f>SUM(D430:G430)</f>
        <v>0</v>
      </c>
      <c r="I430" s="57">
        <v>0</v>
      </c>
      <c r="J430" s="57">
        <v>0</v>
      </c>
      <c r="K430" s="57">
        <v>0</v>
      </c>
      <c r="L430" s="57">
        <v>0</v>
      </c>
      <c r="M430" s="37">
        <f>SUM(I430:L430)</f>
        <v>0</v>
      </c>
      <c r="N430" s="57">
        <v>44.25</v>
      </c>
      <c r="O430" s="57">
        <v>164.73</v>
      </c>
      <c r="P430" s="57">
        <v>170.29</v>
      </c>
      <c r="Q430" s="57">
        <v>-216.75</v>
      </c>
      <c r="R430" s="37">
        <f>SUM(N430:Q430)</f>
        <v>162.51999999999998</v>
      </c>
      <c r="S430" s="57">
        <v>132.74</v>
      </c>
      <c r="T430" s="57">
        <v>63.4</v>
      </c>
      <c r="U430" s="57">
        <v>-81.25</v>
      </c>
      <c r="V430" s="57">
        <v>256.11</v>
      </c>
      <c r="W430" s="37">
        <f>SUM(S430:V430)</f>
        <v>371</v>
      </c>
      <c r="X430" s="57">
        <v>-29.02</v>
      </c>
      <c r="Y430" s="57">
        <v>-23.82</v>
      </c>
      <c r="Z430" s="57">
        <v>107.39</v>
      </c>
      <c r="AA430" s="57">
        <v>-57.78</v>
      </c>
      <c r="AB430" s="37">
        <f>SUM(X430:AA430)</f>
        <v>-3.230000000000004</v>
      </c>
      <c r="AC430" s="57">
        <v>26.49</v>
      </c>
      <c r="AD430" s="57">
        <v>-24.79</v>
      </c>
      <c r="AE430" s="57">
        <v>-3.28</v>
      </c>
      <c r="AF430" s="57">
        <v>-176.45</v>
      </c>
      <c r="AG430" s="20">
        <f>SUM(AC430:AF430)</f>
        <v>-178.03</v>
      </c>
      <c r="AH430" s="58">
        <v>-204.6</v>
      </c>
      <c r="AI430" s="58">
        <v>-33.89</v>
      </c>
      <c r="AJ430" s="58">
        <v>61</v>
      </c>
      <c r="AK430" s="58">
        <v>152.1</v>
      </c>
      <c r="AL430" s="22">
        <f t="shared" si="366"/>
        <v>-25.390000000000015</v>
      </c>
      <c r="AM430" s="23">
        <v>22.65</v>
      </c>
      <c r="AN430" s="23">
        <v>84.25</v>
      </c>
      <c r="AO430" s="23">
        <v>110.25</v>
      </c>
      <c r="AP430" s="23">
        <v>67.97</v>
      </c>
      <c r="AQ430" s="22">
        <f t="shared" si="367"/>
        <v>285.12</v>
      </c>
    </row>
    <row r="431" spans="1:43" ht="11.25">
      <c r="A431" s="30" t="s">
        <v>557</v>
      </c>
      <c r="B431" s="30" t="s">
        <v>558</v>
      </c>
      <c r="C431" s="16" t="s">
        <v>559</v>
      </c>
      <c r="D431" s="19">
        <f aca="true" t="shared" si="370" ref="D431:AP431">D432</f>
        <v>-11.88</v>
      </c>
      <c r="E431" s="19">
        <f t="shared" si="370"/>
        <v>-16.81</v>
      </c>
      <c r="F431" s="19">
        <f t="shared" si="370"/>
        <v>-112.96</v>
      </c>
      <c r="G431" s="19">
        <f t="shared" si="370"/>
        <v>87.69</v>
      </c>
      <c r="H431" s="25">
        <f t="shared" si="370"/>
        <v>-53.95999999999998</v>
      </c>
      <c r="I431" s="19">
        <f t="shared" si="370"/>
        <v>131.07</v>
      </c>
      <c r="J431" s="19">
        <f t="shared" si="370"/>
        <v>90.21</v>
      </c>
      <c r="K431" s="19">
        <f t="shared" si="370"/>
        <v>192.83</v>
      </c>
      <c r="L431" s="19">
        <f t="shared" si="370"/>
        <v>58.58</v>
      </c>
      <c r="M431" s="25">
        <f t="shared" si="370"/>
        <v>472.69</v>
      </c>
      <c r="N431" s="19">
        <f t="shared" si="370"/>
        <v>215.45</v>
      </c>
      <c r="O431" s="19">
        <f t="shared" si="370"/>
        <v>-72.12</v>
      </c>
      <c r="P431" s="19">
        <f t="shared" si="370"/>
        <v>-227.96</v>
      </c>
      <c r="Q431" s="19">
        <f t="shared" si="370"/>
        <v>329.13</v>
      </c>
      <c r="R431" s="25">
        <f t="shared" si="370"/>
        <v>244.49999999999997</v>
      </c>
      <c r="S431" s="19">
        <f t="shared" si="370"/>
        <v>8.3</v>
      </c>
      <c r="T431" s="19">
        <f t="shared" si="370"/>
        <v>-48.3</v>
      </c>
      <c r="U431" s="19">
        <f t="shared" si="370"/>
        <v>101.64</v>
      </c>
      <c r="V431" s="19">
        <f t="shared" si="370"/>
        <v>46.84</v>
      </c>
      <c r="W431" s="25">
        <f t="shared" si="370"/>
        <v>108.48</v>
      </c>
      <c r="X431" s="19">
        <f t="shared" si="370"/>
        <v>178.63</v>
      </c>
      <c r="Y431" s="19">
        <f t="shared" si="370"/>
        <v>-4.4</v>
      </c>
      <c r="Z431" s="19">
        <f t="shared" si="370"/>
        <v>101.46</v>
      </c>
      <c r="AA431" s="19">
        <f t="shared" si="370"/>
        <v>107.49</v>
      </c>
      <c r="AB431" s="25">
        <f t="shared" si="370"/>
        <v>383.18</v>
      </c>
      <c r="AC431" s="19">
        <f t="shared" si="370"/>
        <v>-104.91</v>
      </c>
      <c r="AD431" s="19">
        <f t="shared" si="370"/>
        <v>25.94</v>
      </c>
      <c r="AE431" s="19">
        <f t="shared" si="370"/>
        <v>-18.2</v>
      </c>
      <c r="AF431" s="19">
        <f t="shared" si="370"/>
        <v>-358.8</v>
      </c>
      <c r="AG431" s="25">
        <f t="shared" si="370"/>
        <v>-455.97</v>
      </c>
      <c r="AH431" s="21">
        <f t="shared" si="370"/>
        <v>-65.9</v>
      </c>
      <c r="AI431" s="21">
        <f t="shared" si="370"/>
        <v>-1.78</v>
      </c>
      <c r="AJ431" s="21">
        <f t="shared" si="370"/>
        <v>-50.19</v>
      </c>
      <c r="AK431" s="21">
        <f t="shared" si="370"/>
        <v>-147.29</v>
      </c>
      <c r="AL431" s="26">
        <f t="shared" si="366"/>
        <v>-265.15999999999997</v>
      </c>
      <c r="AM431" s="23">
        <f t="shared" si="370"/>
        <v>23.49</v>
      </c>
      <c r="AN431" s="23">
        <f t="shared" si="370"/>
        <v>67.94</v>
      </c>
      <c r="AO431" s="23">
        <f t="shared" si="370"/>
        <v>118.92</v>
      </c>
      <c r="AP431" s="23">
        <f t="shared" si="370"/>
        <v>14.58</v>
      </c>
      <c r="AQ431" s="26">
        <f t="shared" si="367"/>
        <v>224.93</v>
      </c>
    </row>
    <row r="432" spans="1:43" ht="11.25">
      <c r="A432" s="16" t="s">
        <v>560</v>
      </c>
      <c r="B432" s="16" t="s">
        <v>561</v>
      </c>
      <c r="C432" s="16" t="s">
        <v>562</v>
      </c>
      <c r="D432" s="19">
        <f aca="true" t="shared" si="371" ref="D432:AP432">D433+D434</f>
        <v>-11.88</v>
      </c>
      <c r="E432" s="19">
        <f t="shared" si="371"/>
        <v>-16.81</v>
      </c>
      <c r="F432" s="19">
        <f t="shared" si="371"/>
        <v>-112.96</v>
      </c>
      <c r="G432" s="19">
        <f t="shared" si="371"/>
        <v>87.69</v>
      </c>
      <c r="H432" s="25">
        <f t="shared" si="371"/>
        <v>-53.95999999999998</v>
      </c>
      <c r="I432" s="19">
        <f t="shared" si="371"/>
        <v>131.07</v>
      </c>
      <c r="J432" s="19">
        <f t="shared" si="371"/>
        <v>90.21</v>
      </c>
      <c r="K432" s="19">
        <f t="shared" si="371"/>
        <v>192.83</v>
      </c>
      <c r="L432" s="19">
        <f t="shared" si="371"/>
        <v>58.58</v>
      </c>
      <c r="M432" s="25">
        <f t="shared" si="371"/>
        <v>472.69</v>
      </c>
      <c r="N432" s="19">
        <f t="shared" si="371"/>
        <v>215.45</v>
      </c>
      <c r="O432" s="19">
        <f t="shared" si="371"/>
        <v>-72.12</v>
      </c>
      <c r="P432" s="19">
        <f t="shared" si="371"/>
        <v>-227.96</v>
      </c>
      <c r="Q432" s="19">
        <f t="shared" si="371"/>
        <v>329.13</v>
      </c>
      <c r="R432" s="25">
        <f t="shared" si="371"/>
        <v>244.49999999999997</v>
      </c>
      <c r="S432" s="19">
        <f t="shared" si="371"/>
        <v>8.3</v>
      </c>
      <c r="T432" s="19">
        <f t="shared" si="371"/>
        <v>-48.3</v>
      </c>
      <c r="U432" s="19">
        <f t="shared" si="371"/>
        <v>101.64</v>
      </c>
      <c r="V432" s="19">
        <f t="shared" si="371"/>
        <v>46.84</v>
      </c>
      <c r="W432" s="25">
        <f t="shared" si="371"/>
        <v>108.48</v>
      </c>
      <c r="X432" s="19">
        <f t="shared" si="371"/>
        <v>178.63</v>
      </c>
      <c r="Y432" s="19">
        <f t="shared" si="371"/>
        <v>-4.4</v>
      </c>
      <c r="Z432" s="19">
        <f t="shared" si="371"/>
        <v>101.46</v>
      </c>
      <c r="AA432" s="19">
        <f t="shared" si="371"/>
        <v>107.49</v>
      </c>
      <c r="AB432" s="25">
        <f t="shared" si="371"/>
        <v>383.18</v>
      </c>
      <c r="AC432" s="19">
        <f t="shared" si="371"/>
        <v>-104.91</v>
      </c>
      <c r="AD432" s="19">
        <f t="shared" si="371"/>
        <v>25.94</v>
      </c>
      <c r="AE432" s="19">
        <f t="shared" si="371"/>
        <v>-18.2</v>
      </c>
      <c r="AF432" s="19">
        <f t="shared" si="371"/>
        <v>-358.8</v>
      </c>
      <c r="AG432" s="25">
        <f t="shared" si="371"/>
        <v>-455.97</v>
      </c>
      <c r="AH432" s="21">
        <f t="shared" si="371"/>
        <v>-65.9</v>
      </c>
      <c r="AI432" s="21">
        <f t="shared" si="371"/>
        <v>-1.78</v>
      </c>
      <c r="AJ432" s="21">
        <f t="shared" si="371"/>
        <v>-50.19</v>
      </c>
      <c r="AK432" s="21">
        <f t="shared" si="371"/>
        <v>-147.29</v>
      </c>
      <c r="AL432" s="26">
        <f t="shared" si="366"/>
        <v>-265.15999999999997</v>
      </c>
      <c r="AM432" s="23">
        <f t="shared" si="371"/>
        <v>23.49</v>
      </c>
      <c r="AN432" s="23">
        <f t="shared" si="371"/>
        <v>67.94</v>
      </c>
      <c r="AO432" s="23">
        <f t="shared" si="371"/>
        <v>118.92</v>
      </c>
      <c r="AP432" s="23">
        <f t="shared" si="371"/>
        <v>14.58</v>
      </c>
      <c r="AQ432" s="26">
        <f t="shared" si="367"/>
        <v>224.93</v>
      </c>
    </row>
    <row r="433" spans="1:43" ht="11.25" hidden="1">
      <c r="A433" s="30" t="s">
        <v>504</v>
      </c>
      <c r="B433" s="30" t="s">
        <v>494</v>
      </c>
      <c r="C433" s="16" t="s">
        <v>493</v>
      </c>
      <c r="D433" s="17">
        <v>0</v>
      </c>
      <c r="E433" s="17">
        <v>0</v>
      </c>
      <c r="F433" s="17">
        <v>0</v>
      </c>
      <c r="G433" s="17">
        <v>0</v>
      </c>
      <c r="H433" s="37">
        <f>SUM(D433:G433)</f>
        <v>0</v>
      </c>
      <c r="I433" s="17">
        <v>0</v>
      </c>
      <c r="J433" s="17">
        <v>0</v>
      </c>
      <c r="K433" s="17">
        <v>0</v>
      </c>
      <c r="L433" s="17">
        <v>0</v>
      </c>
      <c r="M433" s="37">
        <f>SUM(I433:L433)</f>
        <v>0</v>
      </c>
      <c r="N433" s="17">
        <v>0</v>
      </c>
      <c r="O433" s="17">
        <v>0</v>
      </c>
      <c r="P433" s="17">
        <v>0</v>
      </c>
      <c r="Q433" s="17">
        <v>0</v>
      </c>
      <c r="R433" s="37">
        <f>SUM(N433:Q433)</f>
        <v>0</v>
      </c>
      <c r="S433" s="17">
        <v>0</v>
      </c>
      <c r="T433" s="17">
        <v>0</v>
      </c>
      <c r="U433" s="17">
        <v>0</v>
      </c>
      <c r="V433" s="17">
        <v>0</v>
      </c>
      <c r="W433" s="37">
        <f>SUM(S433:V433)</f>
        <v>0</v>
      </c>
      <c r="X433" s="17">
        <v>0</v>
      </c>
      <c r="Y433" s="17">
        <v>0</v>
      </c>
      <c r="Z433" s="17">
        <v>0</v>
      </c>
      <c r="AA433" s="17">
        <v>0</v>
      </c>
      <c r="AB433" s="37">
        <f>SUM(X433:AA433)</f>
        <v>0</v>
      </c>
      <c r="AC433" s="17">
        <v>-25.38</v>
      </c>
      <c r="AD433" s="17">
        <v>0</v>
      </c>
      <c r="AE433" s="17">
        <v>0</v>
      </c>
      <c r="AF433" s="17">
        <v>0</v>
      </c>
      <c r="AG433" s="20">
        <f>SUM(AC433:AF433)</f>
        <v>-25.38</v>
      </c>
      <c r="AH433" s="27">
        <v>0</v>
      </c>
      <c r="AI433" s="27">
        <v>0</v>
      </c>
      <c r="AJ433" s="27">
        <v>0</v>
      </c>
      <c r="AK433" s="27">
        <v>0</v>
      </c>
      <c r="AL433" s="22">
        <f t="shared" si="366"/>
        <v>0</v>
      </c>
      <c r="AM433" s="23">
        <v>0</v>
      </c>
      <c r="AN433" s="23">
        <v>0</v>
      </c>
      <c r="AO433" s="23">
        <v>0</v>
      </c>
      <c r="AP433" s="23">
        <v>0</v>
      </c>
      <c r="AQ433" s="22">
        <f t="shared" si="367"/>
        <v>0</v>
      </c>
    </row>
    <row r="434" spans="1:43" ht="11.25">
      <c r="A434" s="30" t="s">
        <v>465</v>
      </c>
      <c r="B434" s="30" t="s">
        <v>466</v>
      </c>
      <c r="C434" s="16" t="s">
        <v>563</v>
      </c>
      <c r="D434" s="17">
        <v>-11.88</v>
      </c>
      <c r="E434" s="17">
        <v>-16.81</v>
      </c>
      <c r="F434" s="17">
        <v>-112.96</v>
      </c>
      <c r="G434" s="17">
        <v>87.69</v>
      </c>
      <c r="H434" s="37">
        <f>SUM(D434:G434)</f>
        <v>-53.95999999999998</v>
      </c>
      <c r="I434" s="17">
        <v>131.07</v>
      </c>
      <c r="J434" s="17">
        <v>90.21</v>
      </c>
      <c r="K434" s="17">
        <v>192.83</v>
      </c>
      <c r="L434" s="17">
        <v>58.58</v>
      </c>
      <c r="M434" s="37">
        <f>SUM(I434:L434)</f>
        <v>472.69</v>
      </c>
      <c r="N434" s="17">
        <v>215.45</v>
      </c>
      <c r="O434" s="17">
        <v>-72.12</v>
      </c>
      <c r="P434" s="17">
        <v>-227.96</v>
      </c>
      <c r="Q434" s="17">
        <v>329.13</v>
      </c>
      <c r="R434" s="37">
        <f>SUM(N434:Q434)</f>
        <v>244.49999999999997</v>
      </c>
      <c r="S434" s="17">
        <v>8.3</v>
      </c>
      <c r="T434" s="17">
        <v>-48.3</v>
      </c>
      <c r="U434" s="17">
        <v>101.64</v>
      </c>
      <c r="V434" s="17">
        <v>46.84</v>
      </c>
      <c r="W434" s="37">
        <f>SUM(S434:V434)</f>
        <v>108.48</v>
      </c>
      <c r="X434" s="17">
        <v>178.63</v>
      </c>
      <c r="Y434" s="17">
        <v>-4.4</v>
      </c>
      <c r="Z434" s="17">
        <v>101.46</v>
      </c>
      <c r="AA434" s="17">
        <v>107.49</v>
      </c>
      <c r="AB434" s="37">
        <f>SUM(X434:AA434)</f>
        <v>383.18</v>
      </c>
      <c r="AC434" s="17">
        <v>-79.53</v>
      </c>
      <c r="AD434" s="17">
        <v>25.94</v>
      </c>
      <c r="AE434" s="17">
        <v>-18.2</v>
      </c>
      <c r="AF434" s="17">
        <v>-358.8</v>
      </c>
      <c r="AG434" s="20">
        <f>SUM(AC434:AF434)</f>
        <v>-430.59000000000003</v>
      </c>
      <c r="AH434" s="27">
        <v>-65.9</v>
      </c>
      <c r="AI434" s="27">
        <v>-1.78</v>
      </c>
      <c r="AJ434" s="27">
        <v>-50.19</v>
      </c>
      <c r="AK434" s="27">
        <v>-147.29</v>
      </c>
      <c r="AL434" s="22">
        <f t="shared" si="366"/>
        <v>-265.15999999999997</v>
      </c>
      <c r="AM434" s="23">
        <v>23.49</v>
      </c>
      <c r="AN434" s="23">
        <v>67.94</v>
      </c>
      <c r="AO434" s="23">
        <v>118.92</v>
      </c>
      <c r="AP434" s="23">
        <v>14.58</v>
      </c>
      <c r="AQ434" s="22">
        <f t="shared" si="367"/>
        <v>224.93</v>
      </c>
    </row>
    <row r="435" spans="1:43" ht="11.25">
      <c r="A435" s="35" t="s">
        <v>564</v>
      </c>
      <c r="B435" s="35" t="s">
        <v>565</v>
      </c>
      <c r="C435" s="8" t="s">
        <v>566</v>
      </c>
      <c r="D435" s="12">
        <f>D300-D299</f>
        <v>-106.75999999999974</v>
      </c>
      <c r="E435" s="12">
        <f>E300-E299</f>
        <v>3.290000000000184</v>
      </c>
      <c r="F435" s="12">
        <f>F300-F299</f>
        <v>86.85999999999997</v>
      </c>
      <c r="G435" s="12">
        <f>G300-G299</f>
        <v>102.17000000000017</v>
      </c>
      <c r="H435" s="55">
        <f>SUM(D435:G435)</f>
        <v>85.5600000000006</v>
      </c>
      <c r="I435" s="12">
        <f>I300-I299</f>
        <v>39.88375660999999</v>
      </c>
      <c r="J435" s="12">
        <f>J300-J299</f>
        <v>-3.8082109666666213</v>
      </c>
      <c r="K435" s="12">
        <f>K300-K299</f>
        <v>54.94712316666657</v>
      </c>
      <c r="L435" s="12">
        <f>L300-L299</f>
        <v>-16.833918453333524</v>
      </c>
      <c r="M435" s="55">
        <f>SUM(I435:L435)</f>
        <v>74.18875035666642</v>
      </c>
      <c r="N435" s="12">
        <f>N300-N299</f>
        <v>48.299999999999926</v>
      </c>
      <c r="O435" s="12">
        <f>O300-O299</f>
        <v>32.60999999999973</v>
      </c>
      <c r="P435" s="12">
        <f>P300-P299</f>
        <v>55.670000000000016</v>
      </c>
      <c r="Q435" s="12">
        <f>Q300-Q299</f>
        <v>-62.82000000000011</v>
      </c>
      <c r="R435" s="55">
        <f>SUM(N435:Q435)</f>
        <v>73.75999999999956</v>
      </c>
      <c r="S435" s="12">
        <f>S300-S299</f>
        <v>81.76999999999987</v>
      </c>
      <c r="T435" s="12">
        <f>T300-T299</f>
        <v>54.40999999999999</v>
      </c>
      <c r="U435" s="12">
        <f>U300-U299</f>
        <v>60.629999999999995</v>
      </c>
      <c r="V435" s="12">
        <f>V300-V299</f>
        <v>-69.27000000000007</v>
      </c>
      <c r="W435" s="55">
        <f>SUM(S435:V435)</f>
        <v>127.5399999999998</v>
      </c>
      <c r="X435" s="12">
        <f aca="true" t="shared" si="372" ref="X435:AP435">X300-X299</f>
        <v>8.239999999999952</v>
      </c>
      <c r="Y435" s="12">
        <f t="shared" si="372"/>
        <v>23.640000000000015</v>
      </c>
      <c r="Z435" s="12">
        <f t="shared" si="372"/>
        <v>98.37999999999984</v>
      </c>
      <c r="AA435" s="12">
        <f t="shared" si="372"/>
        <v>-34.95000000000002</v>
      </c>
      <c r="AB435" s="55">
        <f>SUM(X435:AA435)</f>
        <v>95.3099999999998</v>
      </c>
      <c r="AC435" s="12">
        <f t="shared" si="372"/>
        <v>-34.159999999999826</v>
      </c>
      <c r="AD435" s="12">
        <f t="shared" si="372"/>
        <v>58.8300000000002</v>
      </c>
      <c r="AE435" s="12">
        <f t="shared" si="372"/>
        <v>12.810000000000102</v>
      </c>
      <c r="AF435" s="12">
        <f t="shared" si="372"/>
        <v>-128.8399999999997</v>
      </c>
      <c r="AG435" s="55">
        <f>SUM(AC435:AF435)</f>
        <v>-91.35999999999922</v>
      </c>
      <c r="AH435" s="13">
        <f t="shared" si="372"/>
        <v>-57.440000000000055</v>
      </c>
      <c r="AI435" s="13">
        <f t="shared" si="372"/>
        <v>-6.790000000000049</v>
      </c>
      <c r="AJ435" s="13">
        <f t="shared" si="372"/>
        <v>14.43999999999994</v>
      </c>
      <c r="AK435" s="13">
        <f t="shared" si="372"/>
        <v>-1.9699999999999704</v>
      </c>
      <c r="AL435" s="56">
        <f>SUM(AH435:AK435)</f>
        <v>-51.76000000000013</v>
      </c>
      <c r="AM435" s="15">
        <f t="shared" si="372"/>
        <v>-55.83999999999992</v>
      </c>
      <c r="AN435" s="15">
        <f t="shared" si="372"/>
        <v>22.739999999999824</v>
      </c>
      <c r="AO435" s="15">
        <f t="shared" si="372"/>
        <v>30.08000000000007</v>
      </c>
      <c r="AP435" s="15">
        <f t="shared" si="372"/>
        <v>36.319999999999766</v>
      </c>
      <c r="AQ435" s="56">
        <f>SUM(AM435:AP435)</f>
        <v>33.29999999999974</v>
      </c>
    </row>
    <row r="436" spans="1:44" s="64" customFormat="1" ht="9.75" customHeight="1">
      <c r="A436" s="59"/>
      <c r="B436" s="59"/>
      <c r="C436" s="60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2"/>
      <c r="AI436" s="62"/>
      <c r="AJ436" s="62"/>
      <c r="AK436" s="62"/>
      <c r="AL436" s="62"/>
      <c r="AM436" s="62"/>
      <c r="AN436" s="62"/>
      <c r="AO436" s="62"/>
      <c r="AP436" s="62"/>
      <c r="AQ436" s="62"/>
      <c r="AR436" s="63"/>
    </row>
    <row r="437" spans="1:43" ht="11.25">
      <c r="A437" s="59" t="s">
        <v>567</v>
      </c>
      <c r="B437" s="59" t="s">
        <v>568</v>
      </c>
      <c r="C437" s="60" t="s">
        <v>569</v>
      </c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5"/>
      <c r="Y437" s="65"/>
      <c r="Z437" s="65"/>
      <c r="AA437" s="65"/>
      <c r="AB437" s="66"/>
      <c r="AC437" s="66" t="s">
        <v>570</v>
      </c>
      <c r="AD437" s="66" t="s">
        <v>570</v>
      </c>
      <c r="AE437" s="66" t="s">
        <v>570</v>
      </c>
      <c r="AF437" s="66" t="s">
        <v>570</v>
      </c>
      <c r="AG437" s="66"/>
      <c r="AH437" s="67" t="s">
        <v>570</v>
      </c>
      <c r="AI437" s="67" t="s">
        <v>570</v>
      </c>
      <c r="AJ437" s="68" t="s">
        <v>570</v>
      </c>
      <c r="AK437" s="68" t="s">
        <v>570</v>
      </c>
      <c r="AL437" s="68"/>
      <c r="AM437" s="68"/>
      <c r="AN437" s="68"/>
      <c r="AO437" s="68"/>
      <c r="AP437" s="68"/>
      <c r="AQ437" s="68"/>
    </row>
    <row r="438" spans="1:43" ht="11.25" customHeight="1">
      <c r="A438" s="36" t="s">
        <v>571</v>
      </c>
      <c r="B438" s="36" t="s">
        <v>572</v>
      </c>
      <c r="C438" s="16" t="s">
        <v>573</v>
      </c>
      <c r="D438" s="43">
        <v>8.51</v>
      </c>
      <c r="E438" s="43">
        <v>4.76</v>
      </c>
      <c r="F438" s="43">
        <v>5.58</v>
      </c>
      <c r="G438" s="43">
        <v>10.3</v>
      </c>
      <c r="H438" s="37">
        <f>SUM(D438:G438)</f>
        <v>29.150000000000002</v>
      </c>
      <c r="I438" s="43">
        <v>5.1</v>
      </c>
      <c r="J438" s="43">
        <v>4.13</v>
      </c>
      <c r="K438" s="43">
        <v>6.64</v>
      </c>
      <c r="L438" s="43">
        <v>19.47</v>
      </c>
      <c r="M438" s="37">
        <f>SUM(I438:L438)</f>
        <v>35.34</v>
      </c>
      <c r="N438" s="43">
        <v>-5.1000000000000005</v>
      </c>
      <c r="O438" s="43">
        <v>7.500000000000001</v>
      </c>
      <c r="P438" s="43">
        <v>20.54</v>
      </c>
      <c r="Q438" s="43">
        <v>3.2699999999999996</v>
      </c>
      <c r="R438" s="37">
        <f>SUM(N438:Q438)</f>
        <v>26.209999999999997</v>
      </c>
      <c r="S438" s="43">
        <v>-1.5999999999999999</v>
      </c>
      <c r="T438" s="43">
        <v>2.59</v>
      </c>
      <c r="U438" s="43">
        <v>1.32</v>
      </c>
      <c r="V438" s="43">
        <v>6.77</v>
      </c>
      <c r="W438" s="37">
        <f>SUM(S438:V438)</f>
        <v>9.08</v>
      </c>
      <c r="X438" s="43">
        <v>-1.7000000000000002</v>
      </c>
      <c r="Y438" s="43">
        <v>1.6600000000000001</v>
      </c>
      <c r="Z438" s="43">
        <v>4.53</v>
      </c>
      <c r="AA438" s="43">
        <v>11.39</v>
      </c>
      <c r="AB438" s="37">
        <f>SUM(X438:AA438)</f>
        <v>15.88</v>
      </c>
      <c r="AC438" s="43">
        <v>11.690000000000001</v>
      </c>
      <c r="AD438" s="43">
        <v>14.05</v>
      </c>
      <c r="AE438" s="43">
        <v>23.310000000000002</v>
      </c>
      <c r="AF438" s="43">
        <v>21.56</v>
      </c>
      <c r="AG438" s="37">
        <f>SUM(AC438:AF438)</f>
        <v>70.61</v>
      </c>
      <c r="AH438" s="44">
        <v>4.07</v>
      </c>
      <c r="AI438" s="44">
        <v>6.449999999999999</v>
      </c>
      <c r="AJ438" s="44">
        <v>10</v>
      </c>
      <c r="AK438" s="44">
        <v>16.470000000000002</v>
      </c>
      <c r="AL438" s="40">
        <f>SUM(AH438:AK438)</f>
        <v>36.99</v>
      </c>
      <c r="AM438" s="23">
        <v>2.34</v>
      </c>
      <c r="AN438" s="23">
        <v>1.55</v>
      </c>
      <c r="AO438" s="23">
        <v>0.77</v>
      </c>
      <c r="AP438" s="23">
        <v>8.64</v>
      </c>
      <c r="AQ438" s="40">
        <f>SUM(AM438:AP438)</f>
        <v>13.3</v>
      </c>
    </row>
    <row r="439" spans="1:44" ht="11.25">
      <c r="A439" s="36" t="s">
        <v>574</v>
      </c>
      <c r="B439" s="36" t="s">
        <v>575</v>
      </c>
      <c r="C439" s="36" t="s">
        <v>576</v>
      </c>
      <c r="D439" s="69" t="s">
        <v>577</v>
      </c>
      <c r="E439" s="69" t="s">
        <v>577</v>
      </c>
      <c r="F439" s="69" t="s">
        <v>577</v>
      </c>
      <c r="G439" s="69" t="s">
        <v>577</v>
      </c>
      <c r="H439" s="37" t="s">
        <v>577</v>
      </c>
      <c r="I439" s="69" t="s">
        <v>577</v>
      </c>
      <c r="J439" s="69" t="s">
        <v>577</v>
      </c>
      <c r="K439" s="69" t="s">
        <v>577</v>
      </c>
      <c r="L439" s="69" t="s">
        <v>577</v>
      </c>
      <c r="M439" s="37" t="s">
        <v>577</v>
      </c>
      <c r="N439" s="17">
        <v>327.49410732665</v>
      </c>
      <c r="O439" s="17">
        <v>424.689521544005</v>
      </c>
      <c r="P439" s="17">
        <v>473.915991389786</v>
      </c>
      <c r="Q439" s="17">
        <v>457.903198523712</v>
      </c>
      <c r="R439" s="37">
        <f>SUM(N439:Q439)</f>
        <v>1684.002818784153</v>
      </c>
      <c r="S439" s="17">
        <v>361.941230616125</v>
      </c>
      <c r="T439" s="17">
        <v>451.91420310834</v>
      </c>
      <c r="U439" s="17">
        <v>503.754212773531</v>
      </c>
      <c r="V439" s="17">
        <v>515.254274177726</v>
      </c>
      <c r="W439" s="37">
        <f>SUM(S439:V439)</f>
        <v>1832.863920675722</v>
      </c>
      <c r="X439" s="17">
        <v>402.8664218306961</v>
      </c>
      <c r="Y439" s="17">
        <v>493.5319221236299</v>
      </c>
      <c r="Z439" s="17">
        <v>558.0757231500845</v>
      </c>
      <c r="AA439" s="17">
        <v>564.0235541782538</v>
      </c>
      <c r="AB439" s="37">
        <f>SUM(X439:AA439)</f>
        <v>2018.4976212826643</v>
      </c>
      <c r="AC439" s="17">
        <v>396.0432377891049</v>
      </c>
      <c r="AD439" s="17">
        <v>519.1524878276571</v>
      </c>
      <c r="AE439" s="17">
        <v>560.1269552898199</v>
      </c>
      <c r="AF439" s="17">
        <v>438.07868279414885</v>
      </c>
      <c r="AG439" s="37">
        <f>SUM(AC439:AF439)</f>
        <v>1913.4013637007306</v>
      </c>
      <c r="AH439" s="27">
        <v>318.07007219883025</v>
      </c>
      <c r="AI439" s="27">
        <v>377.4881866095935</v>
      </c>
      <c r="AJ439" s="27">
        <v>365.57821737844426</v>
      </c>
      <c r="AK439" s="27">
        <v>353.55490081669234</v>
      </c>
      <c r="AL439" s="40">
        <f>SUM(AH439:AK439)</f>
        <v>1414.6913770035603</v>
      </c>
      <c r="AM439" s="23">
        <v>290.4839533360396</v>
      </c>
      <c r="AN439" s="23">
        <v>350.48545759911764</v>
      </c>
      <c r="AO439" s="23">
        <v>358.42</v>
      </c>
      <c r="AP439" s="23">
        <v>349.3222072165188</v>
      </c>
      <c r="AQ439" s="40">
        <v>1348.7126251496702</v>
      </c>
      <c r="AR439" s="70"/>
    </row>
    <row r="440" spans="24:27" ht="11.25">
      <c r="X440" s="71"/>
      <c r="Y440" s="71"/>
      <c r="Z440" s="71"/>
      <c r="AA440" s="71"/>
    </row>
    <row r="441" spans="24:40" ht="11.25">
      <c r="X441" s="72"/>
      <c r="Y441" s="72"/>
      <c r="Z441" s="72"/>
      <c r="AA441" s="72"/>
      <c r="AK441" s="70"/>
      <c r="AN441" s="70"/>
    </row>
    <row r="442" spans="24:27" ht="11.25">
      <c r="X442" s="72"/>
      <c r="Y442" s="72"/>
      <c r="Z442" s="72"/>
      <c r="AA442" s="72"/>
    </row>
    <row r="443" spans="24:27" ht="11.25">
      <c r="X443" s="72"/>
      <c r="Y443" s="72"/>
      <c r="Z443" s="72"/>
      <c r="AA443" s="72"/>
    </row>
    <row r="444" spans="24:27" ht="11.25">
      <c r="X444" s="72"/>
      <c r="Y444" s="72"/>
      <c r="Z444" s="72"/>
      <c r="AA444" s="72"/>
    </row>
    <row r="445" spans="24:28" ht="11.25">
      <c r="X445" s="72"/>
      <c r="Y445" s="72"/>
      <c r="Z445" s="72"/>
      <c r="AA445" s="72"/>
      <c r="AB445" s="72"/>
    </row>
    <row r="446" spans="24:28" ht="11.25">
      <c r="X446" s="72"/>
      <c r="Y446" s="72"/>
      <c r="Z446" s="72"/>
      <c r="AA446" s="72"/>
      <c r="AB446" s="72"/>
    </row>
    <row r="447" spans="24:28" ht="11.25">
      <c r="X447" s="72"/>
      <c r="Y447" s="72"/>
      <c r="Z447" s="72"/>
      <c r="AA447" s="72"/>
      <c r="AB447" s="72"/>
    </row>
    <row r="448" spans="24:28" ht="11.25">
      <c r="X448" s="72"/>
      <c r="Y448" s="72"/>
      <c r="Z448" s="72"/>
      <c r="AA448" s="72"/>
      <c r="AB448" s="72"/>
    </row>
    <row r="449" spans="24:28" ht="11.25">
      <c r="X449" s="72"/>
      <c r="Y449" s="72"/>
      <c r="Z449" s="72"/>
      <c r="AA449" s="72"/>
      <c r="AB449" s="72"/>
    </row>
    <row r="450" spans="24:28" ht="11.25">
      <c r="X450" s="72"/>
      <c r="Y450" s="72"/>
      <c r="Z450" s="72"/>
      <c r="AA450" s="72"/>
      <c r="AB450" s="72"/>
    </row>
    <row r="451" spans="24:28" ht="11.25">
      <c r="X451" s="72"/>
      <c r="Y451" s="72"/>
      <c r="Z451" s="72"/>
      <c r="AA451" s="72"/>
      <c r="AB451" s="72"/>
    </row>
    <row r="452" spans="24:28" ht="11.25">
      <c r="X452" s="72"/>
      <c r="Y452" s="72"/>
      <c r="Z452" s="72"/>
      <c r="AA452" s="72"/>
      <c r="AB452" s="72"/>
    </row>
  </sheetData>
  <sheetProtection/>
  <printOptions/>
  <pageMargins left="0.7874015748031497" right="0.7874015748031497" top="0.5905511811023623" bottom="0.5905511811023623" header="0.31496062992125984" footer="0.31496062992125984"/>
  <pageSetup fitToHeight="0" horizontalDpi="600" verticalDpi="600" orientation="landscape" paperSize="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D. Soloviova</dc:creator>
  <cp:keywords/>
  <dc:description/>
  <cp:lastModifiedBy>Marina D. Soloviova</cp:lastModifiedBy>
  <dcterms:created xsi:type="dcterms:W3CDTF">2017-03-27T08:19:54Z</dcterms:created>
  <dcterms:modified xsi:type="dcterms:W3CDTF">2017-05-04T07:28:06Z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cbf5b4c5-abfa-47dd-926f-ec552c42ce4e</vt:lpwstr>
  </property>
  <property fmtid="{D5CDD505-2E9C-101B-9397-08002B2CF9AE}" pid="3" name="Clasificare">
    <vt:lpwstr>NONE</vt:lpwstr>
  </property>
</Properties>
</file>